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COA" sheetId="1" r:id="rId1"/>
    <sheet name="DaftarWarga" sheetId="2" r:id="rId2"/>
    <sheet name="KAS RT 2022" sheetId="3" r:id="rId3"/>
    <sheet name="Pengeluaran Jan-Sept 22" sheetId="5" r:id="rId4"/>
    <sheet name="Buku Besar" sheetId="4" r:id="rId5"/>
  </sheets>
  <definedNames>
    <definedName name="_xlnm.Print_Area" localSheetId="2">'KAS RT 2022'!$A$1:$AP$50</definedName>
  </definedNames>
  <calcPr calcId="144525"/>
</workbook>
</file>

<file path=xl/sharedStrings.xml><?xml version="1.0" encoding="utf-8"?>
<sst xmlns="http://schemas.openxmlformats.org/spreadsheetml/2006/main" count="514" uniqueCount="265">
  <si>
    <t xml:space="preserve"> Checking (Bank Account) - Saldo Bank BRI</t>
  </si>
  <si>
    <t>Statement of Financial Position</t>
  </si>
  <si>
    <t xml:space="preserve"> Checking (Bank Account) - Saldo Bank BRI Dana Sosial</t>
  </si>
  <si>
    <t>Assets: 1000-1999</t>
  </si>
  <si>
    <t>Cash On Hand</t>
  </si>
  <si>
    <t>Liabilities/kewajiban: 2000-2999</t>
  </si>
  <si>
    <t xml:space="preserve"> Investments</t>
  </si>
  <si>
    <t>Equity/Net Assets: 3000-3999</t>
  </si>
  <si>
    <t xml:space="preserve"> Accounts Receivable</t>
  </si>
  <si>
    <t xml:space="preserve"> Inventory</t>
  </si>
  <si>
    <t>Statement of Activities</t>
  </si>
  <si>
    <t xml:space="preserve"> Prepaid Expenses</t>
  </si>
  <si>
    <t>Revenue: 4000-4999</t>
  </si>
  <si>
    <t xml:space="preserve"> Property</t>
  </si>
  <si>
    <t>Expenses: 5000+</t>
  </si>
  <si>
    <t xml:space="preserve"> Equipment</t>
  </si>
  <si>
    <t xml:space="preserve"> Accumulated Depreciation</t>
  </si>
  <si>
    <t xml:space="preserve"> Accumulated Amortization</t>
  </si>
  <si>
    <t xml:space="preserve"> Accounts Payable</t>
  </si>
  <si>
    <t xml:space="preserve"> Accrued Salaries</t>
  </si>
  <si>
    <t xml:space="preserve"> Accrued Payroll Taxes</t>
  </si>
  <si>
    <t xml:space="preserve"> Accrued Employee Benefits</t>
  </si>
  <si>
    <t xml:space="preserve"> Accrued Property Taxes</t>
  </si>
  <si>
    <t xml:space="preserve"> Deferred Revenue</t>
  </si>
  <si>
    <t xml:space="preserve"> Credit Card Payable</t>
  </si>
  <si>
    <t xml:space="preserve"> Unrestricted Net Assets</t>
  </si>
  <si>
    <t xml:space="preserve"> Temporarily Restricted Net Assets</t>
  </si>
  <si>
    <t xml:space="preserve"> Permanently Restricted Net Assets</t>
  </si>
  <si>
    <t>Saldo Keamanan dan Kebersihan</t>
  </si>
  <si>
    <t>Saldo Sosial</t>
  </si>
  <si>
    <t>Saldo Kas</t>
  </si>
  <si>
    <t>Saldo PKK</t>
  </si>
  <si>
    <t>Saldo Lain-Lain</t>
  </si>
  <si>
    <t xml:space="preserve"> Donations and Grants – Individuals</t>
  </si>
  <si>
    <t xml:space="preserve"> Donations and Grants – Government</t>
  </si>
  <si>
    <t xml:space="preserve"> Donations and Grants – Foundations</t>
  </si>
  <si>
    <t xml:space="preserve"> Special Events – Sponsorships</t>
  </si>
  <si>
    <t xml:space="preserve"> Special Events – Auction</t>
  </si>
  <si>
    <t xml:space="preserve"> Special Events – Ticket Sales</t>
  </si>
  <si>
    <t xml:space="preserve"> Program Revenue</t>
  </si>
  <si>
    <t xml:space="preserve"> Sales of Merchandise</t>
  </si>
  <si>
    <t xml:space="preserve"> Membership Dues</t>
  </si>
  <si>
    <t xml:space="preserve"> In-Kind Contributions</t>
  </si>
  <si>
    <t xml:space="preserve"> Temporarily Restricted Income</t>
  </si>
  <si>
    <t xml:space="preserve"> Permanently Restricted Income</t>
  </si>
  <si>
    <t xml:space="preserve"> Interest Income</t>
  </si>
  <si>
    <t xml:space="preserve"> Dividend Income</t>
  </si>
  <si>
    <t xml:space="preserve"> Salaries and Wages</t>
  </si>
  <si>
    <t xml:space="preserve"> Payroll Taxes</t>
  </si>
  <si>
    <t xml:space="preserve"> Health Insurance</t>
  </si>
  <si>
    <t xml:space="preserve"> Dental Insurance</t>
  </si>
  <si>
    <t xml:space="preserve"> Retirement Benefits</t>
  </si>
  <si>
    <t xml:space="preserve"> Workers Compensation</t>
  </si>
  <si>
    <t xml:space="preserve"> HSA Contributions</t>
  </si>
  <si>
    <t xml:space="preserve"> Depreciation Expense</t>
  </si>
  <si>
    <t xml:space="preserve"> Amortization Expense</t>
  </si>
  <si>
    <t xml:space="preserve"> Cost of Goods Sold</t>
  </si>
  <si>
    <t xml:space="preserve"> Fundraising Expenses</t>
  </si>
  <si>
    <t xml:space="preserve"> Special Event Expenses</t>
  </si>
  <si>
    <t xml:space="preserve"> Program Expenses</t>
  </si>
  <si>
    <t xml:space="preserve"> Marketing and Branding</t>
  </si>
  <si>
    <t xml:space="preserve"> Advertising</t>
  </si>
  <si>
    <t xml:space="preserve"> Contract Services</t>
  </si>
  <si>
    <t>`</t>
  </si>
  <si>
    <t>Jan-September 2022</t>
  </si>
  <si>
    <t>Oktober-Desember 2022</t>
  </si>
  <si>
    <t>ID Warga</t>
  </si>
  <si>
    <t>No</t>
  </si>
  <si>
    <t>Status</t>
  </si>
  <si>
    <t>Nomor Blok Rumah</t>
  </si>
  <si>
    <t>Nama 1</t>
  </si>
  <si>
    <t>Nama 2</t>
  </si>
  <si>
    <t>Keamanan &amp; Kebersihan</t>
  </si>
  <si>
    <t>Sosial</t>
  </si>
  <si>
    <t>Kas</t>
  </si>
  <si>
    <t>TOTAL</t>
  </si>
  <si>
    <t>Balance</t>
  </si>
  <si>
    <t>W001</t>
  </si>
  <si>
    <t>C58</t>
  </si>
  <si>
    <t>Bpk</t>
  </si>
  <si>
    <t>Erwin Idrus</t>
  </si>
  <si>
    <t>W002</t>
  </si>
  <si>
    <t>Kosong</t>
  </si>
  <si>
    <t>C59</t>
  </si>
  <si>
    <t>Bernan R Simamora</t>
  </si>
  <si>
    <t>W003</t>
  </si>
  <si>
    <t>C60</t>
  </si>
  <si>
    <t>Irawan Pangestu</t>
  </si>
  <si>
    <t>W004</t>
  </si>
  <si>
    <t>C61</t>
  </si>
  <si>
    <t>Muhammad Fajar</t>
  </si>
  <si>
    <t>W005</t>
  </si>
  <si>
    <t>Noted</t>
  </si>
  <si>
    <t>C62</t>
  </si>
  <si>
    <t>Arifin</t>
  </si>
  <si>
    <t>W006</t>
  </si>
  <si>
    <t>C63</t>
  </si>
  <si>
    <t>Suhaji</t>
  </si>
  <si>
    <t>W007</t>
  </si>
  <si>
    <t>C64</t>
  </si>
  <si>
    <t>Ibu</t>
  </si>
  <si>
    <t>Chessy</t>
  </si>
  <si>
    <t>W008</t>
  </si>
  <si>
    <t>C65</t>
  </si>
  <si>
    <t>H. Rusdi Rivai</t>
  </si>
  <si>
    <t>W009</t>
  </si>
  <si>
    <t>C66</t>
  </si>
  <si>
    <t>Andry Fanany</t>
  </si>
  <si>
    <t>W010</t>
  </si>
  <si>
    <t>C67</t>
  </si>
  <si>
    <t>Yustina</t>
  </si>
  <si>
    <t>W011</t>
  </si>
  <si>
    <t>Lunas</t>
  </si>
  <si>
    <t>C68</t>
  </si>
  <si>
    <t>Diono Yudy</t>
  </si>
  <si>
    <t>W012</t>
  </si>
  <si>
    <t>C69</t>
  </si>
  <si>
    <t>Aljasri</t>
  </si>
  <si>
    <t>W013</t>
  </si>
  <si>
    <t>C70</t>
  </si>
  <si>
    <t>Bonar M Sitorus</t>
  </si>
  <si>
    <t>W014</t>
  </si>
  <si>
    <t>C71</t>
  </si>
  <si>
    <t>Nikko</t>
  </si>
  <si>
    <t>W015</t>
  </si>
  <si>
    <t>C72 + 73</t>
  </si>
  <si>
    <t>Yenny Laurent / Radit</t>
  </si>
  <si>
    <t>W016</t>
  </si>
  <si>
    <t>C74</t>
  </si>
  <si>
    <t>Umi R</t>
  </si>
  <si>
    <t>W017</t>
  </si>
  <si>
    <t>C75</t>
  </si>
  <si>
    <t>Muhammad Nur</t>
  </si>
  <si>
    <t>W018</t>
  </si>
  <si>
    <t>C76</t>
  </si>
  <si>
    <t>Lesi Hawati</t>
  </si>
  <si>
    <t>W019</t>
  </si>
  <si>
    <t>C77</t>
  </si>
  <si>
    <t>Darmansyah</t>
  </si>
  <si>
    <t>W020</t>
  </si>
  <si>
    <t>C78 +79</t>
  </si>
  <si>
    <t>Aryo</t>
  </si>
  <si>
    <t>W021</t>
  </si>
  <si>
    <t>C80</t>
  </si>
  <si>
    <t>Erick</t>
  </si>
  <si>
    <t>W022</t>
  </si>
  <si>
    <t>C81</t>
  </si>
  <si>
    <t>Ari K Sembiring</t>
  </si>
  <si>
    <t>W023</t>
  </si>
  <si>
    <t>C82</t>
  </si>
  <si>
    <t>Retno Wulandari</t>
  </si>
  <si>
    <t>W024</t>
  </si>
  <si>
    <t>C83</t>
  </si>
  <si>
    <t>Thomas</t>
  </si>
  <si>
    <t>W025</t>
  </si>
  <si>
    <t>C84</t>
  </si>
  <si>
    <t>Prayogo Hadi</t>
  </si>
  <si>
    <t>W026</t>
  </si>
  <si>
    <t>C85</t>
  </si>
  <si>
    <t>Latifah Hanum</t>
  </si>
  <si>
    <t>W027</t>
  </si>
  <si>
    <t>C86</t>
  </si>
  <si>
    <t>Hj. Siti Rabiati</t>
  </si>
  <si>
    <t>W028</t>
  </si>
  <si>
    <t>C87</t>
  </si>
  <si>
    <t>H. Agus Buntoro</t>
  </si>
  <si>
    <t>W029</t>
  </si>
  <si>
    <t>C88</t>
  </si>
  <si>
    <t>Hj. Ati Suprapti</t>
  </si>
  <si>
    <t>W030</t>
  </si>
  <si>
    <t>C89</t>
  </si>
  <si>
    <t>Angela Maria</t>
  </si>
  <si>
    <t>W031</t>
  </si>
  <si>
    <t>C90</t>
  </si>
  <si>
    <t>Suhatril Zein</t>
  </si>
  <si>
    <t>W032</t>
  </si>
  <si>
    <t>C92</t>
  </si>
  <si>
    <t>H. Arbaini Mursidin</t>
  </si>
  <si>
    <t>W033</t>
  </si>
  <si>
    <t>C93</t>
  </si>
  <si>
    <t>Sri Soedarwi</t>
  </si>
  <si>
    <t>W034</t>
  </si>
  <si>
    <t>C94</t>
  </si>
  <si>
    <t>Andik Firdaus</t>
  </si>
  <si>
    <t>W035</t>
  </si>
  <si>
    <t>C95</t>
  </si>
  <si>
    <t>Chatip</t>
  </si>
  <si>
    <t>W036</t>
  </si>
  <si>
    <t>C96</t>
  </si>
  <si>
    <t>Tri Mulyana</t>
  </si>
  <si>
    <t>W037</t>
  </si>
  <si>
    <t>C97</t>
  </si>
  <si>
    <t>Andi Asni</t>
  </si>
  <si>
    <t>W038</t>
  </si>
  <si>
    <t>C98</t>
  </si>
  <si>
    <t>Bahar Mario</t>
  </si>
  <si>
    <t>W039</t>
  </si>
  <si>
    <t>A202</t>
  </si>
  <si>
    <t>Yoga T. P.</t>
  </si>
  <si>
    <t>W040</t>
  </si>
  <si>
    <t>A203</t>
  </si>
  <si>
    <t>M. Lutfi</t>
  </si>
  <si>
    <t>W041</t>
  </si>
  <si>
    <t>A204</t>
  </si>
  <si>
    <t>Bahari Marhusip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</si>
  <si>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</si>
  <si>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</si>
  <si>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</si>
  <si>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</si>
  <si>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</si>
  <si>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</si>
  <si>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</si>
  <si>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</si>
  <si>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</si>
  <si>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</si>
  <si>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</si>
  <si>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</si>
  <si>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Blok</t>
  </si>
  <si>
    <t>Nama</t>
  </si>
  <si>
    <t>Keamanan &amp;</t>
  </si>
  <si>
    <t>Kebersihan</t>
  </si>
  <si>
    <t>Empty</t>
  </si>
  <si>
    <t>Special Case (Ekonomi)</t>
  </si>
  <si>
    <t>Blm byr dr Agustus-Oktober (by Radit)</t>
  </si>
  <si>
    <t>Ini status nya rumah kosong?</t>
  </si>
  <si>
    <t>Tanggal</t>
  </si>
  <si>
    <t>Uraian</t>
  </si>
  <si>
    <t>Jumlah</t>
  </si>
  <si>
    <t>Keterangan</t>
  </si>
  <si>
    <t>Iuran keamanan RW.011 Bulan Januari 2022</t>
  </si>
  <si>
    <t>Perbaikan PJU</t>
  </si>
  <si>
    <t>Pemasangan Lampu PJU</t>
  </si>
  <si>
    <t>Iuran keamanan RW.011 Bulan Februari 2022</t>
  </si>
  <si>
    <t>Iuran keamanan RW.011 Bulan Maret 2022</t>
  </si>
  <si>
    <t>Iuran keamanan RW.011 Bulan April 2022</t>
  </si>
  <si>
    <t>Iuran keamanan RW.011 Bulan Mei 2022</t>
  </si>
  <si>
    <t>Pembelian Doorprize RT.08 (PT Putra Jaya)</t>
  </si>
  <si>
    <t>Biaya Konsumsi 4 orang</t>
  </si>
  <si>
    <t>Pembelian Doorprize RT.08 (PT Mega)</t>
  </si>
  <si>
    <t>Iuran keamanan RW.011 Bulan Juni 2022</t>
  </si>
  <si>
    <t>Spidol Besar</t>
  </si>
  <si>
    <t>Tambahan Biaya Pemotongan Pohon di Lapangan</t>
  </si>
  <si>
    <t>Pembelian Bohlam 2 Buah</t>
  </si>
  <si>
    <t>Pembelian Nasi 80 Box</t>
  </si>
  <si>
    <t>Pembelian 80 Snack + Air Mineral</t>
  </si>
  <si>
    <t>Biaya Tips Pak Arifin dan Rudi</t>
  </si>
  <si>
    <t>Iuran keamanan RW.011 Bulan Juli 2022</t>
  </si>
  <si>
    <t>Iuran keamanan RW.011 Bulan Agustus 2022</t>
  </si>
  <si>
    <t>Pembelian Kaos Merah Lengan Panjang</t>
  </si>
  <si>
    <t>Pembelian Snack/Kue</t>
  </si>
  <si>
    <t>Tambahan Pembelian Kaos Merah Lengan Panjang</t>
  </si>
  <si>
    <t>Biaya Lomba Tumpeng Agustus 2022</t>
  </si>
  <si>
    <t>Iuran keamanan RW.011 Bulan September 2022</t>
  </si>
  <si>
    <t>Pemasangan Lampu PJU Baru</t>
  </si>
  <si>
    <t>Pembenahan/Pemutusan Kabel Listrik</t>
  </si>
  <si>
    <t>Pembelian NCB</t>
  </si>
  <si>
    <t>Setoran Iuran Dana Sosial S-D September Tahun 2022</t>
  </si>
  <si>
    <t>Biaya Operasional</t>
  </si>
  <si>
    <t>COA</t>
  </si>
  <si>
    <t>COA Detail</t>
  </si>
  <si>
    <t>Kegiatan</t>
  </si>
  <si>
    <t>Debet</t>
  </si>
  <si>
    <t>Kredit</t>
  </si>
  <si>
    <t>Saldo Awal Rekening Bank BRI</t>
  </si>
  <si>
    <t>Saldo Awal Dana Sosial</t>
  </si>
</sst>
</file>

<file path=xl/styles.xml><?xml version="1.0" encoding="utf-8"?>
<styleSheet xmlns="http://schemas.openxmlformats.org/spreadsheetml/2006/main">
  <numFmts count="7">
    <numFmt numFmtId="176" formatCode="_-&quot;Rp&quot;* #,##0.00_-;\-&quot;Rp&quot;* #,##0.00_-;_-&quot;Rp&quot;* &quot;-&quot;??_-;_-@_-"/>
    <numFmt numFmtId="177" formatCode="[$-F800]dddd\,\ mmmm\ dd\,\ yyyy"/>
    <numFmt numFmtId="178" formatCode="_(* #,##0.00_);_(* \(#,##0.00\);_(* &quot;-&quot;??_);_(@_)"/>
    <numFmt numFmtId="179" formatCode="_-[$Rp-3809]* #,##0.00_-;\-[$Rp-3809]* #,##0.00_-;_-[$Rp-3809]* &quot;-&quot;??_-;_-@_-"/>
    <numFmt numFmtId="180" formatCode="_-&quot;Rp&quot;* #,##0_-;\-&quot;Rp&quot;* #,##0_-;_-&quot;Rp&quot;* &quot;-&quot;??_-;_-@_-"/>
    <numFmt numFmtId="181" formatCode="_(* #,##0_);_(* \(#,##0\);_(* &quot;-&quot;_);_(@_)"/>
    <numFmt numFmtId="182" formatCode="_-[$Rp-3809]* #,##0_-;\-[$Rp-3809]* #,##0_-;_-[$Rp-3809]* &quot;-&quot;??_-;_-@_-"/>
  </numFmts>
  <fonts count="36">
    <font>
      <sz val="11"/>
      <color theme="1"/>
      <name val="Calibri"/>
      <charset val="134"/>
      <scheme val="minor"/>
    </font>
    <font>
      <sz val="9"/>
      <color theme="1"/>
      <name val="Calibri"/>
      <charset val="1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color theme="1"/>
      <name val="Comic Sans MS"/>
      <charset val="134"/>
    </font>
    <font>
      <b/>
      <sz val="12"/>
      <color theme="1"/>
      <name val="Calibri"/>
      <charset val="134"/>
      <scheme val="minor"/>
    </font>
    <font>
      <b/>
      <sz val="10"/>
      <color theme="1"/>
      <name val="Comic Sans MS"/>
      <charset val="134"/>
    </font>
    <font>
      <sz val="10"/>
      <color theme="1"/>
      <name val="Comic Sans MS"/>
      <charset val="134"/>
    </font>
    <font>
      <sz val="9"/>
      <color theme="1"/>
      <name val="Comic Sans MS"/>
      <charset val="134"/>
    </font>
    <font>
      <sz val="10"/>
      <name val="Calibri"/>
      <charset val="134"/>
      <scheme val="minor"/>
    </font>
    <font>
      <b/>
      <sz val="11"/>
      <color rgb="FFFF0000"/>
      <name val="Comic Sans MS"/>
      <charset val="134"/>
    </font>
    <font>
      <b/>
      <sz val="9"/>
      <color rgb="FFFF000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0"/>
      <color rgb="FFFF0000"/>
      <name val="Comic Sans MS"/>
      <charset val="134"/>
    </font>
    <font>
      <b/>
      <sz val="10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0" fontId="21" fillId="12" borderId="0" applyNumberFormat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81" fontId="18" fillId="0" borderId="0" applyFont="0" applyFill="0" applyBorder="0" applyAlignment="0" applyProtection="0">
      <alignment vertical="center"/>
    </xf>
    <xf numFmtId="180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28" borderId="21" applyNumberFormat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18" fillId="26" borderId="19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6" borderId="14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9" fillId="8" borderId="15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8" fillId="8" borderId="14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0" borderId="0"/>
    <xf numFmtId="0" fontId="21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181" fontId="3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9" fontId="0" fillId="0" borderId="0" xfId="0" applyNumberFormat="1"/>
    <xf numFmtId="179" fontId="0" fillId="0" borderId="0" xfId="0" applyNumberFormat="1" applyAlignment="1">
      <alignment horizontal="center"/>
    </xf>
    <xf numFmtId="177" fontId="0" fillId="0" borderId="0" xfId="0" applyNumberFormat="1"/>
    <xf numFmtId="182" fontId="0" fillId="0" borderId="0" xfId="0" applyNumberFormat="1"/>
    <xf numFmtId="182" fontId="0" fillId="0" borderId="0" xfId="0" applyNumberFormat="1" applyAlignment="1">
      <alignment horizontal="center"/>
    </xf>
    <xf numFmtId="0" fontId="1" fillId="2" borderId="0" xfId="32" applyFont="1" applyFill="1"/>
    <xf numFmtId="0" fontId="2" fillId="2" borderId="0" xfId="32" applyFont="1" applyFill="1" applyAlignment="1">
      <alignment horizontal="center"/>
    </xf>
    <xf numFmtId="0" fontId="3" fillId="2" borderId="0" xfId="32" applyFill="1" applyAlignment="1">
      <alignment horizontal="center" vertical="center"/>
    </xf>
    <xf numFmtId="0" fontId="4" fillId="2" borderId="0" xfId="32" applyFont="1" applyFill="1" applyAlignment="1">
      <alignment horizontal="left" vertical="top"/>
    </xf>
    <xf numFmtId="0" fontId="3" fillId="2" borderId="0" xfId="32" applyFill="1"/>
    <xf numFmtId="0" fontId="2" fillId="2" borderId="0" xfId="32" applyFont="1" applyFill="1"/>
    <xf numFmtId="0" fontId="5" fillId="2" borderId="0" xfId="32" applyFont="1" applyFill="1"/>
    <xf numFmtId="0" fontId="2" fillId="2" borderId="1" xfId="32" applyFont="1" applyFill="1" applyBorder="1" applyAlignment="1">
      <alignment horizontal="center"/>
    </xf>
    <xf numFmtId="0" fontId="6" fillId="2" borderId="2" xfId="32" applyFont="1" applyFill="1" applyBorder="1" applyAlignment="1">
      <alignment horizontal="center" vertical="center"/>
    </xf>
    <xf numFmtId="0" fontId="6" fillId="2" borderId="3" xfId="32" applyFont="1" applyFill="1" applyBorder="1" applyAlignment="1">
      <alignment horizontal="center" vertical="center"/>
    </xf>
    <xf numFmtId="0" fontId="6" fillId="2" borderId="4" xfId="32" applyFont="1" applyFill="1" applyBorder="1" applyAlignment="1">
      <alignment horizontal="center" vertical="center"/>
    </xf>
    <xf numFmtId="0" fontId="6" fillId="2" borderId="5" xfId="32" applyFont="1" applyFill="1" applyBorder="1" applyAlignment="1">
      <alignment horizontal="center" vertical="center"/>
    </xf>
    <xf numFmtId="0" fontId="6" fillId="2" borderId="6" xfId="32" applyFont="1" applyFill="1" applyBorder="1" applyAlignment="1">
      <alignment horizontal="center" vertical="center"/>
    </xf>
    <xf numFmtId="0" fontId="6" fillId="2" borderId="1" xfId="32" applyFont="1" applyFill="1" applyBorder="1" applyAlignment="1">
      <alignment horizontal="center" vertical="center"/>
    </xf>
    <xf numFmtId="0" fontId="2" fillId="2" borderId="7" xfId="32" applyFont="1" applyFill="1" applyBorder="1" applyAlignment="1">
      <alignment horizontal="center"/>
    </xf>
    <xf numFmtId="0" fontId="2" fillId="2" borderId="8" xfId="32" applyFont="1" applyFill="1" applyBorder="1" applyAlignment="1">
      <alignment horizontal="center"/>
    </xf>
    <xf numFmtId="0" fontId="7" fillId="2" borderId="8" xfId="32" applyFont="1" applyFill="1" applyBorder="1" applyAlignment="1">
      <alignment horizontal="center" vertical="center"/>
    </xf>
    <xf numFmtId="0" fontId="8" fillId="2" borderId="6" xfId="32" applyFont="1" applyFill="1" applyBorder="1" applyAlignment="1">
      <alignment horizontal="left" vertical="top"/>
    </xf>
    <xf numFmtId="0" fontId="8" fillId="2" borderId="9" xfId="32" applyFont="1" applyFill="1" applyBorder="1" applyAlignment="1">
      <alignment horizontal="left" vertical="top"/>
    </xf>
    <xf numFmtId="181" fontId="2" fillId="2" borderId="5" xfId="32" applyNumberFormat="1" applyFont="1" applyFill="1" applyBorder="1"/>
    <xf numFmtId="181" fontId="2" fillId="2" borderId="7" xfId="32" applyNumberFormat="1" applyFont="1" applyFill="1" applyBorder="1"/>
    <xf numFmtId="0" fontId="2" fillId="2" borderId="10" xfId="32" applyFont="1" applyFill="1" applyBorder="1" applyAlignment="1">
      <alignment horizontal="center"/>
    </xf>
    <xf numFmtId="0" fontId="7" fillId="2" borderId="10" xfId="32" applyFont="1" applyFill="1" applyBorder="1" applyAlignment="1">
      <alignment horizontal="center" vertical="center"/>
    </xf>
    <xf numFmtId="0" fontId="8" fillId="2" borderId="11" xfId="32" applyFont="1" applyFill="1" applyBorder="1" applyAlignment="1">
      <alignment horizontal="left" vertical="top"/>
    </xf>
    <xf numFmtId="0" fontId="2" fillId="2" borderId="11" xfId="32" applyFont="1" applyFill="1" applyBorder="1" applyAlignment="1">
      <alignment horizontal="center"/>
    </xf>
    <xf numFmtId="0" fontId="7" fillId="2" borderId="11" xfId="32" applyFont="1" applyFill="1" applyBorder="1" applyAlignment="1">
      <alignment horizontal="center" vertical="center"/>
    </xf>
    <xf numFmtId="0" fontId="8" fillId="2" borderId="10" xfId="32" applyFont="1" applyFill="1" applyBorder="1" applyAlignment="1">
      <alignment horizontal="left" vertical="top"/>
    </xf>
    <xf numFmtId="0" fontId="8" fillId="2" borderId="12" xfId="32" applyFont="1" applyFill="1" applyBorder="1" applyAlignment="1">
      <alignment horizontal="left" vertical="top"/>
    </xf>
    <xf numFmtId="0" fontId="8" fillId="2" borderId="13" xfId="32" applyFont="1" applyFill="1" applyBorder="1" applyAlignment="1">
      <alignment horizontal="left" vertical="top"/>
    </xf>
    <xf numFmtId="181" fontId="9" fillId="3" borderId="7" xfId="32" applyNumberFormat="1" applyFont="1" applyFill="1" applyBorder="1"/>
    <xf numFmtId="0" fontId="2" fillId="2" borderId="9" xfId="32" applyFont="1" applyFill="1" applyBorder="1" applyAlignment="1">
      <alignment horizontal="center"/>
    </xf>
    <xf numFmtId="0" fontId="7" fillId="2" borderId="9" xfId="32" applyFont="1" applyFill="1" applyBorder="1" applyAlignment="1">
      <alignment horizontal="center" vertical="center"/>
    </xf>
    <xf numFmtId="0" fontId="2" fillId="2" borderId="2" xfId="32" applyFont="1" applyFill="1" applyBorder="1" applyAlignment="1">
      <alignment horizontal="center"/>
    </xf>
    <xf numFmtId="0" fontId="8" fillId="2" borderId="8" xfId="32" applyFont="1" applyFill="1" applyBorder="1" applyAlignment="1">
      <alignment horizontal="left" vertical="top"/>
    </xf>
    <xf numFmtId="0" fontId="2" fillId="2" borderId="7" xfId="32" applyFont="1" applyFill="1" applyBorder="1" applyAlignment="1">
      <alignment horizontal="center" vertical="center"/>
    </xf>
    <xf numFmtId="0" fontId="7" fillId="2" borderId="7" xfId="32" applyFont="1" applyFill="1" applyBorder="1" applyAlignment="1">
      <alignment horizontal="center" vertical="center"/>
    </xf>
    <xf numFmtId="0" fontId="8" fillId="2" borderId="13" xfId="32" applyFont="1" applyFill="1" applyBorder="1" applyAlignment="1">
      <alignment horizontal="center" vertical="center" wrapText="1"/>
    </xf>
    <xf numFmtId="0" fontId="8" fillId="2" borderId="10" xfId="32" applyFont="1" applyFill="1" applyBorder="1" applyAlignment="1">
      <alignment vertical="center" wrapText="1"/>
    </xf>
    <xf numFmtId="0" fontId="2" fillId="2" borderId="5" xfId="32" applyFont="1" applyFill="1" applyBorder="1" applyAlignment="1">
      <alignment horizontal="center"/>
    </xf>
    <xf numFmtId="0" fontId="8" fillId="2" borderId="1" xfId="32" applyFont="1" applyFill="1" applyBorder="1" applyAlignment="1">
      <alignment horizontal="left" vertical="top"/>
    </xf>
    <xf numFmtId="0" fontId="8" fillId="2" borderId="4" xfId="32" applyFont="1" applyFill="1" applyBorder="1" applyAlignment="1">
      <alignment horizontal="left" vertical="top"/>
    </xf>
    <xf numFmtId="0" fontId="8" fillId="2" borderId="0" xfId="32" applyFont="1" applyFill="1" applyAlignment="1">
      <alignment horizontal="left" vertical="top"/>
    </xf>
    <xf numFmtId="181" fontId="9" fillId="2" borderId="7" xfId="32" applyNumberFormat="1" applyFont="1" applyFill="1" applyBorder="1"/>
    <xf numFmtId="0" fontId="8" fillId="2" borderId="10" xfId="32" applyFont="1" applyFill="1" applyBorder="1" applyAlignment="1">
      <alignment vertical="top"/>
    </xf>
    <xf numFmtId="0" fontId="8" fillId="2" borderId="11" xfId="32" applyFont="1" applyFill="1" applyBorder="1" applyAlignment="1">
      <alignment horizontal="center" vertical="center"/>
    </xf>
    <xf numFmtId="0" fontId="8" fillId="2" borderId="10" xfId="32" applyFont="1" applyFill="1" applyBorder="1" applyAlignment="1">
      <alignment horizontal="center" vertical="center"/>
    </xf>
    <xf numFmtId="0" fontId="8" fillId="2" borderId="9" xfId="32" applyFont="1" applyFill="1" applyBorder="1" applyAlignment="1">
      <alignment horizontal="center" vertical="center"/>
    </xf>
    <xf numFmtId="0" fontId="10" fillId="2" borderId="13" xfId="32" applyFont="1" applyFill="1" applyBorder="1" applyAlignment="1">
      <alignment horizontal="center" vertical="top"/>
    </xf>
    <xf numFmtId="0" fontId="10" fillId="2" borderId="12" xfId="32" applyFont="1" applyFill="1" applyBorder="1" applyAlignment="1">
      <alignment horizontal="center" vertical="top"/>
    </xf>
    <xf numFmtId="0" fontId="10" fillId="2" borderId="10" xfId="32" applyFont="1" applyFill="1" applyBorder="1" applyAlignment="1">
      <alignment horizontal="center" vertical="top"/>
    </xf>
    <xf numFmtId="181" fontId="11" fillId="2" borderId="7" xfId="50" applyFont="1" applyFill="1" applyBorder="1"/>
    <xf numFmtId="3" fontId="4" fillId="2" borderId="0" xfId="32" applyNumberFormat="1" applyFont="1" applyFill="1" applyAlignment="1">
      <alignment horizontal="left" vertical="top"/>
    </xf>
    <xf numFmtId="181" fontId="2" fillId="4" borderId="7" xfId="32" applyNumberFormat="1" applyFont="1" applyFill="1" applyBorder="1"/>
    <xf numFmtId="181" fontId="9" fillId="4" borderId="7" xfId="32" applyNumberFormat="1" applyFont="1" applyFill="1" applyBorder="1"/>
    <xf numFmtId="0" fontId="12" fillId="2" borderId="1" xfId="32" applyFont="1" applyFill="1" applyBorder="1" applyAlignment="1">
      <alignment horizontal="center"/>
    </xf>
    <xf numFmtId="0" fontId="13" fillId="2" borderId="2" xfId="32" applyFont="1" applyFill="1" applyBorder="1" applyAlignment="1">
      <alignment horizontal="center" vertical="center"/>
    </xf>
    <xf numFmtId="0" fontId="13" fillId="2" borderId="5" xfId="32" applyFont="1" applyFill="1" applyBorder="1" applyAlignment="1">
      <alignment horizontal="center" vertical="center"/>
    </xf>
    <xf numFmtId="181" fontId="14" fillId="2" borderId="7" xfId="32" applyNumberFormat="1" applyFont="1" applyFill="1" applyBorder="1"/>
    <xf numFmtId="181" fontId="2" fillId="3" borderId="7" xfId="32" applyNumberFormat="1" applyFont="1" applyFill="1" applyBorder="1"/>
    <xf numFmtId="181" fontId="2" fillId="3" borderId="5" xfId="32" applyNumberFormat="1" applyFont="1" applyFill="1" applyBorder="1"/>
    <xf numFmtId="0" fontId="1" fillId="3" borderId="0" xfId="32" applyFont="1" applyFill="1"/>
    <xf numFmtId="181" fontId="15" fillId="2" borderId="7" xfId="50" applyFont="1" applyFill="1" applyBorder="1"/>
    <xf numFmtId="181" fontId="2" fillId="2" borderId="0" xfId="32" applyNumberFormat="1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/>
    <xf numFmtId="0" fontId="0" fillId="0" borderId="7" xfId="0" applyBorder="1" applyAlignment="1">
      <alignment horizontal="center"/>
    </xf>
    <xf numFmtId="179" fontId="0" fillId="0" borderId="7" xfId="0" applyNumberFormat="1" applyBorder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Koma [0]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58"/>
  <sheetViews>
    <sheetView tabSelected="1" topLeftCell="A25" workbookViewId="0">
      <selection activeCell="H34" sqref="H34"/>
    </sheetView>
  </sheetViews>
  <sheetFormatPr defaultColWidth="9" defaultRowHeight="15"/>
  <cols>
    <col min="4" max="4" width="50.7142857142857" customWidth="1"/>
  </cols>
  <sheetData>
    <row r="3" spans="3:9">
      <c r="C3">
        <v>1010</v>
      </c>
      <c r="D3" t="s">
        <v>0</v>
      </c>
      <c r="E3">
        <v>1</v>
      </c>
      <c r="I3" t="s">
        <v>1</v>
      </c>
    </row>
    <row r="4" spans="3:9">
      <c r="C4">
        <v>1020</v>
      </c>
      <c r="D4" t="s">
        <v>2</v>
      </c>
      <c r="E4">
        <v>1</v>
      </c>
      <c r="I4" t="s">
        <v>3</v>
      </c>
    </row>
    <row r="5" spans="3:9">
      <c r="C5">
        <v>1030</v>
      </c>
      <c r="D5" t="s">
        <v>4</v>
      </c>
      <c r="E5">
        <v>1</v>
      </c>
      <c r="I5" t="s">
        <v>5</v>
      </c>
    </row>
    <row r="6" spans="3:9">
      <c r="C6">
        <v>1110</v>
      </c>
      <c r="D6" t="s">
        <v>6</v>
      </c>
      <c r="E6"/>
      <c r="I6" t="s">
        <v>7</v>
      </c>
    </row>
    <row r="7" spans="3:4">
      <c r="C7">
        <v>1210</v>
      </c>
      <c r="D7" t="s">
        <v>8</v>
      </c>
    </row>
    <row r="8" spans="3:9">
      <c r="C8">
        <v>1310</v>
      </c>
      <c r="D8" t="s">
        <v>9</v>
      </c>
      <c r="I8" t="s">
        <v>10</v>
      </c>
    </row>
    <row r="9" spans="3:9">
      <c r="C9">
        <v>1410</v>
      </c>
      <c r="D9" t="s">
        <v>11</v>
      </c>
      <c r="I9" t="s">
        <v>12</v>
      </c>
    </row>
    <row r="10" spans="3:9">
      <c r="C10">
        <v>1510</v>
      </c>
      <c r="D10" t="s">
        <v>13</v>
      </c>
      <c r="I10" t="s">
        <v>14</v>
      </c>
    </row>
    <row r="11" spans="3:4">
      <c r="C11">
        <v>1530</v>
      </c>
      <c r="D11" t="s">
        <v>15</v>
      </c>
    </row>
    <row r="12" spans="3:4">
      <c r="C12">
        <v>1590</v>
      </c>
      <c r="D12" t="s">
        <v>16</v>
      </c>
    </row>
    <row r="13" spans="3:4">
      <c r="C13">
        <v>1690</v>
      </c>
      <c r="D13" t="s">
        <v>17</v>
      </c>
    </row>
    <row r="14" spans="3:4">
      <c r="C14">
        <v>2010</v>
      </c>
      <c r="D14" t="s">
        <v>18</v>
      </c>
    </row>
    <row r="15" spans="3:4">
      <c r="C15">
        <v>2100</v>
      </c>
      <c r="D15" t="s">
        <v>19</v>
      </c>
    </row>
    <row r="16" spans="3:4">
      <c r="C16">
        <v>2110</v>
      </c>
      <c r="D16" t="s">
        <v>20</v>
      </c>
    </row>
    <row r="17" spans="3:4">
      <c r="C17">
        <v>2115</v>
      </c>
      <c r="D17" t="s">
        <v>21</v>
      </c>
    </row>
    <row r="18" spans="3:4">
      <c r="C18">
        <v>2150</v>
      </c>
      <c r="D18" t="s">
        <v>22</v>
      </c>
    </row>
    <row r="19" spans="3:4">
      <c r="C19">
        <v>2200</v>
      </c>
      <c r="D19" t="s">
        <v>23</v>
      </c>
    </row>
    <row r="20" spans="3:4">
      <c r="C20">
        <v>2300</v>
      </c>
      <c r="D20" t="s">
        <v>24</v>
      </c>
    </row>
    <row r="21" spans="3:4">
      <c r="C21">
        <v>3100</v>
      </c>
      <c r="D21" t="s">
        <v>25</v>
      </c>
    </row>
    <row r="22" spans="3:4">
      <c r="C22">
        <v>3200</v>
      </c>
      <c r="D22" t="s">
        <v>26</v>
      </c>
    </row>
    <row r="23" spans="3:4">
      <c r="C23">
        <v>3300</v>
      </c>
      <c r="D23" t="s">
        <v>27</v>
      </c>
    </row>
    <row r="24" spans="3:5">
      <c r="C24">
        <v>3901</v>
      </c>
      <c r="D24" t="s">
        <v>28</v>
      </c>
      <c r="E24">
        <v>1</v>
      </c>
    </row>
    <row r="25" spans="3:5">
      <c r="C25">
        <v>3902</v>
      </c>
      <c r="D25" t="s">
        <v>29</v>
      </c>
      <c r="E25">
        <v>1</v>
      </c>
    </row>
    <row r="26" spans="3:5">
      <c r="C26">
        <v>3903</v>
      </c>
      <c r="D26" t="s">
        <v>30</v>
      </c>
      <c r="E26">
        <v>1</v>
      </c>
    </row>
    <row r="27" spans="3:5">
      <c r="C27">
        <v>3904</v>
      </c>
      <c r="D27" t="s">
        <v>31</v>
      </c>
      <c r="E27">
        <v>1</v>
      </c>
    </row>
    <row r="28" spans="3:5">
      <c r="C28">
        <v>3905</v>
      </c>
      <c r="D28" t="s">
        <v>32</v>
      </c>
      <c r="E28">
        <v>1</v>
      </c>
    </row>
    <row r="29" spans="3:4">
      <c r="C29">
        <v>4010</v>
      </c>
      <c r="D29" t="s">
        <v>33</v>
      </c>
    </row>
    <row r="30" spans="3:4">
      <c r="C30">
        <v>4020</v>
      </c>
      <c r="D30" t="s">
        <v>34</v>
      </c>
    </row>
    <row r="31" spans="3:4">
      <c r="C31">
        <v>4030</v>
      </c>
      <c r="D31" t="s">
        <v>35</v>
      </c>
    </row>
    <row r="32" spans="3:4">
      <c r="C32">
        <v>4110</v>
      </c>
      <c r="D32" t="s">
        <v>36</v>
      </c>
    </row>
    <row r="33" spans="3:4">
      <c r="C33">
        <v>4120</v>
      </c>
      <c r="D33" t="s">
        <v>37</v>
      </c>
    </row>
    <row r="34" spans="3:4">
      <c r="C34">
        <v>4130</v>
      </c>
      <c r="D34" t="s">
        <v>38</v>
      </c>
    </row>
    <row r="35" spans="3:4">
      <c r="C35">
        <v>4200</v>
      </c>
      <c r="D35" t="s">
        <v>39</v>
      </c>
    </row>
    <row r="36" spans="3:4">
      <c r="C36">
        <v>4300</v>
      </c>
      <c r="D36" t="s">
        <v>40</v>
      </c>
    </row>
    <row r="37" spans="3:4">
      <c r="C37">
        <v>4500</v>
      </c>
      <c r="D37" t="s">
        <v>41</v>
      </c>
    </row>
    <row r="38" spans="3:4">
      <c r="C38">
        <v>4600</v>
      </c>
      <c r="D38" t="s">
        <v>42</v>
      </c>
    </row>
    <row r="39" spans="3:4">
      <c r="C39">
        <v>4700</v>
      </c>
      <c r="D39" t="s">
        <v>43</v>
      </c>
    </row>
    <row r="40" spans="3:4">
      <c r="C40">
        <v>4800</v>
      </c>
      <c r="D40" t="s">
        <v>44</v>
      </c>
    </row>
    <row r="41" spans="3:4">
      <c r="C41">
        <v>4900</v>
      </c>
      <c r="D41" t="s">
        <v>45</v>
      </c>
    </row>
    <row r="42" spans="3:4">
      <c r="C42">
        <v>4910</v>
      </c>
      <c r="D42" t="s">
        <v>46</v>
      </c>
    </row>
    <row r="43" spans="3:4">
      <c r="C43">
        <v>5000</v>
      </c>
      <c r="D43" t="s">
        <v>47</v>
      </c>
    </row>
    <row r="44" spans="3:4">
      <c r="C44">
        <v>5010</v>
      </c>
      <c r="D44" t="s">
        <v>48</v>
      </c>
    </row>
    <row r="45" spans="3:4">
      <c r="C45">
        <v>5030</v>
      </c>
      <c r="D45" t="s">
        <v>49</v>
      </c>
    </row>
    <row r="46" spans="3:4">
      <c r="C46">
        <v>5040</v>
      </c>
      <c r="D46" t="s">
        <v>50</v>
      </c>
    </row>
    <row r="47" spans="3:4">
      <c r="C47">
        <v>5050</v>
      </c>
      <c r="D47" t="s">
        <v>51</v>
      </c>
    </row>
    <row r="48" spans="3:4">
      <c r="C48">
        <v>5060</v>
      </c>
      <c r="D48" t="s">
        <v>52</v>
      </c>
    </row>
    <row r="49" spans="3:4">
      <c r="C49">
        <v>5070</v>
      </c>
      <c r="D49" t="s">
        <v>53</v>
      </c>
    </row>
    <row r="50" spans="3:4">
      <c r="C50">
        <v>6000</v>
      </c>
      <c r="D50" t="s">
        <v>54</v>
      </c>
    </row>
    <row r="51" spans="3:4">
      <c r="C51">
        <v>6100</v>
      </c>
      <c r="D51" t="s">
        <v>55</v>
      </c>
    </row>
    <row r="52" spans="3:4">
      <c r="C52">
        <v>7000</v>
      </c>
      <c r="D52" t="s">
        <v>56</v>
      </c>
    </row>
    <row r="53" spans="3:4">
      <c r="C53">
        <v>8000</v>
      </c>
      <c r="D53" t="s">
        <v>57</v>
      </c>
    </row>
    <row r="54" spans="3:4">
      <c r="C54">
        <v>8100</v>
      </c>
      <c r="D54" t="s">
        <v>58</v>
      </c>
    </row>
    <row r="55" spans="3:4">
      <c r="C55">
        <v>8200</v>
      </c>
      <c r="D55" t="s">
        <v>59</v>
      </c>
    </row>
    <row r="56" spans="3:4">
      <c r="C56">
        <v>8300</v>
      </c>
      <c r="D56" t="s">
        <v>60</v>
      </c>
    </row>
    <row r="57" spans="3:4">
      <c r="C57">
        <v>8310</v>
      </c>
      <c r="D57" t="s">
        <v>61</v>
      </c>
    </row>
    <row r="58" spans="3:4">
      <c r="C58">
        <v>8410</v>
      </c>
      <c r="D58" t="s">
        <v>62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U47"/>
  <sheetViews>
    <sheetView workbookViewId="0">
      <pane xSplit="7" ySplit="4" topLeftCell="I14" activePane="bottomRight" state="frozen"/>
      <selection/>
      <selection pane="topRight"/>
      <selection pane="bottomLeft"/>
      <selection pane="bottomRight" activeCell="J28" sqref="J28"/>
    </sheetView>
  </sheetViews>
  <sheetFormatPr defaultColWidth="9" defaultRowHeight="15"/>
  <cols>
    <col min="2" max="2" width="7.71428571428571" customWidth="1"/>
    <col min="3" max="3" width="6" customWidth="1"/>
    <col min="4" max="4" width="11.4285714285714" customWidth="1"/>
    <col min="5" max="5" width="11.5714285714286" customWidth="1"/>
    <col min="6" max="6" width="6.71428571428571" customWidth="1"/>
    <col min="7" max="7" width="23.7142857142857" customWidth="1"/>
    <col min="8" max="8" width="9" hidden="1" customWidth="1"/>
    <col min="9" max="20" width="20.1428571428571" customWidth="1"/>
    <col min="21" max="21" width="9.85714285714286" customWidth="1"/>
  </cols>
  <sheetData>
    <row r="3" spans="3:20">
      <c r="C3" t="s">
        <v>63</v>
      </c>
      <c r="I3" s="1" t="s">
        <v>64</v>
      </c>
      <c r="J3" s="1"/>
      <c r="K3" s="1"/>
      <c r="L3" s="1"/>
      <c r="M3" s="1" t="s">
        <v>65</v>
      </c>
      <c r="N3" s="1"/>
      <c r="O3" s="1"/>
      <c r="P3" s="1"/>
      <c r="Q3" s="1">
        <v>2022</v>
      </c>
      <c r="R3" s="1"/>
      <c r="S3" s="1"/>
      <c r="T3" s="1"/>
    </row>
    <row r="4" s="71" customFormat="1" ht="30" spans="2:21">
      <c r="B4" s="72" t="s">
        <v>66</v>
      </c>
      <c r="C4" s="73" t="s">
        <v>67</v>
      </c>
      <c r="D4" s="73" t="s">
        <v>68</v>
      </c>
      <c r="E4" s="74" t="s">
        <v>69</v>
      </c>
      <c r="F4" s="73" t="s">
        <v>70</v>
      </c>
      <c r="G4" s="73"/>
      <c r="H4" s="73" t="s">
        <v>71</v>
      </c>
      <c r="I4" s="74" t="s">
        <v>72</v>
      </c>
      <c r="J4" s="73" t="s">
        <v>73</v>
      </c>
      <c r="K4" s="73" t="s">
        <v>74</v>
      </c>
      <c r="L4" s="73" t="s">
        <v>75</v>
      </c>
      <c r="M4" s="74" t="s">
        <v>72</v>
      </c>
      <c r="N4" s="73" t="s">
        <v>73</v>
      </c>
      <c r="O4" s="73" t="s">
        <v>74</v>
      </c>
      <c r="P4" s="73" t="s">
        <v>75</v>
      </c>
      <c r="Q4" s="74" t="s">
        <v>72</v>
      </c>
      <c r="R4" s="73" t="s">
        <v>73</v>
      </c>
      <c r="S4" s="73" t="s">
        <v>74</v>
      </c>
      <c r="T4" s="73" t="s">
        <v>75</v>
      </c>
      <c r="U4" s="71" t="s">
        <v>76</v>
      </c>
    </row>
    <row r="5" spans="2:21">
      <c r="B5" t="s">
        <v>77</v>
      </c>
      <c r="C5" s="75">
        <v>1</v>
      </c>
      <c r="D5" s="22"/>
      <c r="E5" s="75" t="s">
        <v>78</v>
      </c>
      <c r="F5" s="75" t="s">
        <v>79</v>
      </c>
      <c r="G5" s="75" t="s">
        <v>80</v>
      </c>
      <c r="H5" s="75"/>
      <c r="I5" s="77">
        <f>'KAS RT 2022'!F7+'KAS RT 2022'!I7+'KAS RT 2022'!L7+'KAS RT 2022'!O7+'KAS RT 2022'!R7+'KAS RT 2022'!U7+'KAS RT 2022'!X7+'KAS RT 2022'!AA7+'KAS RT 2022'!AD7</f>
        <v>575000</v>
      </c>
      <c r="J5" s="77">
        <f>'KAS RT 2022'!G7+'KAS RT 2022'!J7+'KAS RT 2022'!M7+'KAS RT 2022'!P7+'KAS RT 2022'!S7+'KAS RT 2022'!V7+'KAS RT 2022'!Y7+'KAS RT 2022'!AB7+'KAS RT 2022'!AE7</f>
        <v>45000</v>
      </c>
      <c r="K5" s="77">
        <f>'KAS RT 2022'!H7+'KAS RT 2022'!K7+'KAS RT 2022'!N7+'KAS RT 2022'!Q7+'KAS RT 2022'!T7+'KAS RT 2022'!W7+'KAS RT 2022'!Z7+'KAS RT 2022'!AC7+'KAS RT 2022'!AF7</f>
        <v>45000</v>
      </c>
      <c r="L5" s="77">
        <f>SUM(I5:K5)</f>
        <v>665000</v>
      </c>
      <c r="M5" s="77">
        <f>'KAS RT 2022'!AG7+'KAS RT 2022'!AJ7+'KAS RT 2022'!AM7</f>
        <v>65000</v>
      </c>
      <c r="N5" s="77">
        <f>'KAS RT 2022'!AH7+'KAS RT 2022'!AK7+'KAS RT 2022'!AN7</f>
        <v>5000</v>
      </c>
      <c r="O5" s="77">
        <f>'KAS RT 2022'!AI7+'KAS RT 2022'!AL7+'KAS RT 2022'!AO7</f>
        <v>5000</v>
      </c>
      <c r="P5" s="77">
        <f>SUM(M5:O5)</f>
        <v>75000</v>
      </c>
      <c r="Q5" s="77">
        <f>M5+I5</f>
        <v>640000</v>
      </c>
      <c r="R5" s="77">
        <f>N5+J5</f>
        <v>50000</v>
      </c>
      <c r="S5" s="77">
        <f>O5+K5</f>
        <v>50000</v>
      </c>
      <c r="T5" s="77">
        <f>P5+L5</f>
        <v>740000</v>
      </c>
      <c r="U5" s="3" t="str">
        <f>IF(T5='KAS RT 2022'!AP7,"Cocok","Tidak Cocok")</f>
        <v>Cocok</v>
      </c>
    </row>
    <row r="6" spans="2:21">
      <c r="B6" t="s">
        <v>81</v>
      </c>
      <c r="C6" s="75">
        <v>2</v>
      </c>
      <c r="D6" s="22" t="s">
        <v>82</v>
      </c>
      <c r="E6" s="75" t="s">
        <v>83</v>
      </c>
      <c r="F6" s="75" t="s">
        <v>79</v>
      </c>
      <c r="G6" s="75" t="s">
        <v>84</v>
      </c>
      <c r="H6" s="75"/>
      <c r="I6" s="77">
        <f>'KAS RT 2022'!F8+'KAS RT 2022'!I8+'KAS RT 2022'!L8+'KAS RT 2022'!O8+'KAS RT 2022'!R8+'KAS RT 2022'!U8+'KAS RT 2022'!X8+'KAS RT 2022'!AA8+'KAS RT 2022'!AD8</f>
        <v>330000</v>
      </c>
      <c r="J6" s="77">
        <f>'KAS RT 2022'!G8+'KAS RT 2022'!J8+'KAS RT 2022'!M8+'KAS RT 2022'!P8+'KAS RT 2022'!S8+'KAS RT 2022'!V8+'KAS RT 2022'!Y8+'KAS RT 2022'!AB8+'KAS RT 2022'!AE8</f>
        <v>30000</v>
      </c>
      <c r="K6" s="77">
        <f>'KAS RT 2022'!H8+'KAS RT 2022'!K8+'KAS RT 2022'!N8+'KAS RT 2022'!Q8+'KAS RT 2022'!T8+'KAS RT 2022'!W8+'KAS RT 2022'!Z8+'KAS RT 2022'!AC8+'KAS RT 2022'!AF8</f>
        <v>60000</v>
      </c>
      <c r="L6" s="77">
        <f t="shared" ref="L6:L45" si="0">SUM(I6:K6)</f>
        <v>420000</v>
      </c>
      <c r="M6" s="77">
        <f>'KAS RT 2022'!AG8+'KAS RT 2022'!AJ8+'KAS RT 2022'!AM8</f>
        <v>0</v>
      </c>
      <c r="N6" s="77">
        <f>'KAS RT 2022'!AH8+'KAS RT 2022'!AK8+'KAS RT 2022'!AN8</f>
        <v>0</v>
      </c>
      <c r="O6" s="77">
        <f>'KAS RT 2022'!AI8+'KAS RT 2022'!AL8+'KAS RT 2022'!AO8</f>
        <v>0</v>
      </c>
      <c r="P6" s="77">
        <f t="shared" ref="P6:P45" si="1">SUM(M6:O6)</f>
        <v>0</v>
      </c>
      <c r="Q6" s="77">
        <f t="shared" ref="Q6:Q45" si="2">M6+I6</f>
        <v>330000</v>
      </c>
      <c r="R6" s="77">
        <f t="shared" ref="R6:R45" si="3">N6+J6</f>
        <v>30000</v>
      </c>
      <c r="S6" s="77">
        <f t="shared" ref="S6:S45" si="4">O6+K6</f>
        <v>60000</v>
      </c>
      <c r="T6" s="77">
        <f t="shared" ref="T6:T45" si="5">P6+L6</f>
        <v>420000</v>
      </c>
      <c r="U6" s="3" t="str">
        <f>IF(T6='KAS RT 2022'!AP8,"Cocok","Tidak Cocok")</f>
        <v>Cocok</v>
      </c>
    </row>
    <row r="7" spans="2:21">
      <c r="B7" t="s">
        <v>85</v>
      </c>
      <c r="C7" s="75">
        <v>3</v>
      </c>
      <c r="D7" s="22"/>
      <c r="E7" s="75" t="s">
        <v>86</v>
      </c>
      <c r="F7" s="75" t="s">
        <v>79</v>
      </c>
      <c r="G7" s="75" t="s">
        <v>87</v>
      </c>
      <c r="H7" s="75"/>
      <c r="I7" s="77">
        <f>'KAS RT 2022'!F9+'KAS RT 2022'!I9+'KAS RT 2022'!L9+'KAS RT 2022'!O9+'KAS RT 2022'!R9+'KAS RT 2022'!U9+'KAS RT 2022'!X9+'KAS RT 2022'!AA9+'KAS RT 2022'!AD9</f>
        <v>575000</v>
      </c>
      <c r="J7" s="77">
        <f>'KAS RT 2022'!G9+'KAS RT 2022'!J9+'KAS RT 2022'!M9+'KAS RT 2022'!P9+'KAS RT 2022'!S9+'KAS RT 2022'!V9+'KAS RT 2022'!Y9+'KAS RT 2022'!AB9+'KAS RT 2022'!AE9</f>
        <v>45000</v>
      </c>
      <c r="K7" s="77">
        <f>'KAS RT 2022'!H9+'KAS RT 2022'!K9+'KAS RT 2022'!N9+'KAS RT 2022'!Q9+'KAS RT 2022'!T9+'KAS RT 2022'!W9+'KAS RT 2022'!Z9+'KAS RT 2022'!AC9+'KAS RT 2022'!AF9</f>
        <v>50000</v>
      </c>
      <c r="L7" s="77">
        <f t="shared" si="0"/>
        <v>670000</v>
      </c>
      <c r="M7" s="77">
        <f>'KAS RT 2022'!AG9+'KAS RT 2022'!AJ9+'KAS RT 2022'!AM9</f>
        <v>65000</v>
      </c>
      <c r="N7" s="77">
        <f>'KAS RT 2022'!AH9+'KAS RT 2022'!AK9+'KAS RT 2022'!AN9</f>
        <v>5000</v>
      </c>
      <c r="O7" s="77">
        <f>'KAS RT 2022'!AI9+'KAS RT 2022'!AL9+'KAS RT 2022'!AO9</f>
        <v>5000</v>
      </c>
      <c r="P7" s="77">
        <f t="shared" si="1"/>
        <v>75000</v>
      </c>
      <c r="Q7" s="77">
        <f t="shared" si="2"/>
        <v>640000</v>
      </c>
      <c r="R7" s="77">
        <f t="shared" si="3"/>
        <v>50000</v>
      </c>
      <c r="S7" s="77">
        <f t="shared" si="4"/>
        <v>55000</v>
      </c>
      <c r="T7" s="77">
        <f t="shared" si="5"/>
        <v>745000</v>
      </c>
      <c r="U7" s="3" t="str">
        <f>IF(T7='KAS RT 2022'!AP9,"Cocok","Tidak Cocok")</f>
        <v>Cocok</v>
      </c>
    </row>
    <row r="8" spans="2:21">
      <c r="B8" t="s">
        <v>88</v>
      </c>
      <c r="C8" s="75">
        <v>4</v>
      </c>
      <c r="D8" s="22"/>
      <c r="E8" s="75" t="s">
        <v>89</v>
      </c>
      <c r="F8" s="75" t="s">
        <v>79</v>
      </c>
      <c r="G8" s="75" t="s">
        <v>90</v>
      </c>
      <c r="H8" s="75"/>
      <c r="I8" s="77">
        <f>'KAS RT 2022'!F10+'KAS RT 2022'!I10+'KAS RT 2022'!L10+'KAS RT 2022'!O10+'KAS RT 2022'!R10+'KAS RT 2022'!U10+'KAS RT 2022'!X10+'KAS RT 2022'!AA10+'KAS RT 2022'!AD10</f>
        <v>575000</v>
      </c>
      <c r="J8" s="77">
        <f>'KAS RT 2022'!G10+'KAS RT 2022'!J10+'KAS RT 2022'!M10+'KAS RT 2022'!P10+'KAS RT 2022'!S10+'KAS RT 2022'!V10+'KAS RT 2022'!Y10+'KAS RT 2022'!AB10+'KAS RT 2022'!AE10</f>
        <v>45000</v>
      </c>
      <c r="K8" s="77">
        <f>'KAS RT 2022'!H10+'KAS RT 2022'!K10+'KAS RT 2022'!N10+'KAS RT 2022'!Q10+'KAS RT 2022'!T10+'KAS RT 2022'!W10+'KAS RT 2022'!Z10+'KAS RT 2022'!AC10+'KAS RT 2022'!AF10</f>
        <v>235000</v>
      </c>
      <c r="L8" s="77">
        <f t="shared" si="0"/>
        <v>855000</v>
      </c>
      <c r="M8" s="77">
        <f>'KAS RT 2022'!AG10+'KAS RT 2022'!AJ10+'KAS RT 2022'!AM10</f>
        <v>130000</v>
      </c>
      <c r="N8" s="77">
        <f>'KAS RT 2022'!AH10+'KAS RT 2022'!AK10+'KAS RT 2022'!AN10</f>
        <v>10000</v>
      </c>
      <c r="O8" s="77">
        <f>'KAS RT 2022'!AI10+'KAS RT 2022'!AL10+'KAS RT 2022'!AO10</f>
        <v>50000</v>
      </c>
      <c r="P8" s="77">
        <f t="shared" si="1"/>
        <v>190000</v>
      </c>
      <c r="Q8" s="77">
        <f t="shared" si="2"/>
        <v>705000</v>
      </c>
      <c r="R8" s="77">
        <f t="shared" si="3"/>
        <v>55000</v>
      </c>
      <c r="S8" s="77">
        <f t="shared" si="4"/>
        <v>285000</v>
      </c>
      <c r="T8" s="77">
        <f t="shared" si="5"/>
        <v>1045000</v>
      </c>
      <c r="U8" s="3" t="str">
        <f>IF(T8='KAS RT 2022'!AP10,"Cocok","Tidak Cocok")</f>
        <v>Cocok</v>
      </c>
    </row>
    <row r="9" spans="2:21">
      <c r="B9" t="s">
        <v>91</v>
      </c>
      <c r="C9" s="75">
        <v>5</v>
      </c>
      <c r="D9" s="22" t="s">
        <v>92</v>
      </c>
      <c r="E9" s="75" t="s">
        <v>93</v>
      </c>
      <c r="F9" s="75" t="s">
        <v>79</v>
      </c>
      <c r="G9" s="75" t="s">
        <v>94</v>
      </c>
      <c r="H9" s="75"/>
      <c r="I9" s="77">
        <f>'KAS RT 2022'!F11+'KAS RT 2022'!I11+'KAS RT 2022'!L11+'KAS RT 2022'!O11+'KAS RT 2022'!R11+'KAS RT 2022'!U11+'KAS RT 2022'!X11+'KAS RT 2022'!AA11+'KAS RT 2022'!AD11</f>
        <v>315000</v>
      </c>
      <c r="J9" s="77">
        <f>'KAS RT 2022'!G11+'KAS RT 2022'!J11+'KAS RT 2022'!M11+'KAS RT 2022'!P11+'KAS RT 2022'!S11+'KAS RT 2022'!V11+'KAS RT 2022'!Y11+'KAS RT 2022'!AB11+'KAS RT 2022'!AE11</f>
        <v>25000</v>
      </c>
      <c r="K9" s="77">
        <f>'KAS RT 2022'!H11+'KAS RT 2022'!K11+'KAS RT 2022'!N11+'KAS RT 2022'!Q11+'KAS RT 2022'!T11+'KAS RT 2022'!W11+'KAS RT 2022'!Z11+'KAS RT 2022'!AC11+'KAS RT 2022'!AF11</f>
        <v>35000</v>
      </c>
      <c r="L9" s="77">
        <f t="shared" si="0"/>
        <v>375000</v>
      </c>
      <c r="M9" s="77">
        <f>'KAS RT 2022'!AG11+'KAS RT 2022'!AJ11+'KAS RT 2022'!AM11</f>
        <v>0</v>
      </c>
      <c r="N9" s="77">
        <f>'KAS RT 2022'!AH11+'KAS RT 2022'!AK11+'KAS RT 2022'!AN11</f>
        <v>0</v>
      </c>
      <c r="O9" s="77">
        <f>'KAS RT 2022'!AI11+'KAS RT 2022'!AL11+'KAS RT 2022'!AO11</f>
        <v>0</v>
      </c>
      <c r="P9" s="77">
        <f t="shared" si="1"/>
        <v>0</v>
      </c>
      <c r="Q9" s="77">
        <f t="shared" si="2"/>
        <v>315000</v>
      </c>
      <c r="R9" s="77">
        <f t="shared" si="3"/>
        <v>25000</v>
      </c>
      <c r="S9" s="77">
        <f t="shared" si="4"/>
        <v>35000</v>
      </c>
      <c r="T9" s="77">
        <f t="shared" si="5"/>
        <v>375000</v>
      </c>
      <c r="U9" s="3" t="str">
        <f>IF(T9='KAS RT 2022'!AP11,"Cocok","Tidak Cocok")</f>
        <v>Cocok</v>
      </c>
    </row>
    <row r="10" spans="2:21">
      <c r="B10" t="s">
        <v>95</v>
      </c>
      <c r="C10" s="75">
        <v>6</v>
      </c>
      <c r="D10" s="22"/>
      <c r="E10" s="75" t="s">
        <v>96</v>
      </c>
      <c r="F10" s="75" t="s">
        <v>79</v>
      </c>
      <c r="G10" s="75" t="s">
        <v>97</v>
      </c>
      <c r="H10" s="75"/>
      <c r="I10" s="77">
        <f>'KAS RT 2022'!F12+'KAS RT 2022'!I12+'KAS RT 2022'!L12+'KAS RT 2022'!O12+'KAS RT 2022'!R12+'KAS RT 2022'!U12+'KAS RT 2022'!X12+'KAS RT 2022'!AA12+'KAS RT 2022'!AD12</f>
        <v>575000</v>
      </c>
      <c r="J10" s="77">
        <f>'KAS RT 2022'!G12+'KAS RT 2022'!J12+'KAS RT 2022'!M12+'KAS RT 2022'!P12+'KAS RT 2022'!S12+'KAS RT 2022'!V12+'KAS RT 2022'!Y12+'KAS RT 2022'!AB12+'KAS RT 2022'!AE12</f>
        <v>45000</v>
      </c>
      <c r="K10" s="77">
        <f>'KAS RT 2022'!H12+'KAS RT 2022'!K12+'KAS RT 2022'!N12+'KAS RT 2022'!Q12+'KAS RT 2022'!T12+'KAS RT 2022'!W12+'KAS RT 2022'!Z12+'KAS RT 2022'!AC12+'KAS RT 2022'!AF12</f>
        <v>90000</v>
      </c>
      <c r="L10" s="77">
        <f t="shared" si="0"/>
        <v>710000</v>
      </c>
      <c r="M10" s="77">
        <f>'KAS RT 2022'!AG12+'KAS RT 2022'!AJ12+'KAS RT 2022'!AM12</f>
        <v>65000</v>
      </c>
      <c r="N10" s="77">
        <f>'KAS RT 2022'!AH12+'KAS RT 2022'!AK12+'KAS RT 2022'!AN12</f>
        <v>5000</v>
      </c>
      <c r="O10" s="77">
        <f>'KAS RT 2022'!AI12+'KAS RT 2022'!AL12+'KAS RT 2022'!AO12</f>
        <v>10000</v>
      </c>
      <c r="P10" s="77">
        <f t="shared" si="1"/>
        <v>80000</v>
      </c>
      <c r="Q10" s="77">
        <f t="shared" si="2"/>
        <v>640000</v>
      </c>
      <c r="R10" s="77">
        <f t="shared" si="3"/>
        <v>50000</v>
      </c>
      <c r="S10" s="77">
        <f t="shared" si="4"/>
        <v>100000</v>
      </c>
      <c r="T10" s="77">
        <f t="shared" si="5"/>
        <v>790000</v>
      </c>
      <c r="U10" s="3" t="str">
        <f>IF(T10='KAS RT 2022'!AP12,"Cocok","Tidak Cocok")</f>
        <v>Cocok</v>
      </c>
    </row>
    <row r="11" spans="2:21">
      <c r="B11" t="s">
        <v>98</v>
      </c>
      <c r="C11" s="75">
        <v>7</v>
      </c>
      <c r="D11" s="22"/>
      <c r="E11" s="75" t="s">
        <v>99</v>
      </c>
      <c r="F11" s="75" t="s">
        <v>100</v>
      </c>
      <c r="G11" s="75" t="s">
        <v>101</v>
      </c>
      <c r="H11" s="75"/>
      <c r="I11" s="77">
        <f>'KAS RT 2022'!F13+'KAS RT 2022'!I13+'KAS RT 2022'!L13+'KAS RT 2022'!O13+'KAS RT 2022'!R13+'KAS RT 2022'!U13+'KAS RT 2022'!X13+'KAS RT 2022'!AA13+'KAS RT 2022'!AD13</f>
        <v>575000</v>
      </c>
      <c r="J11" s="77">
        <f>'KAS RT 2022'!G13+'KAS RT 2022'!J13+'KAS RT 2022'!M13+'KAS RT 2022'!P13+'KAS RT 2022'!S13+'KAS RT 2022'!V13+'KAS RT 2022'!Y13+'KAS RT 2022'!AB13+'KAS RT 2022'!AE13</f>
        <v>45000</v>
      </c>
      <c r="K11" s="77">
        <f>'KAS RT 2022'!H13+'KAS RT 2022'!K13+'KAS RT 2022'!N13+'KAS RT 2022'!Q13+'KAS RT 2022'!T13+'KAS RT 2022'!W13+'KAS RT 2022'!Z13+'KAS RT 2022'!AC13+'KAS RT 2022'!AF13</f>
        <v>45000</v>
      </c>
      <c r="L11" s="77">
        <f t="shared" si="0"/>
        <v>665000</v>
      </c>
      <c r="M11" s="77">
        <f>'KAS RT 2022'!AG13+'KAS RT 2022'!AJ13+'KAS RT 2022'!AM13</f>
        <v>65000</v>
      </c>
      <c r="N11" s="77">
        <f>'KAS RT 2022'!AH13+'KAS RT 2022'!AK13+'KAS RT 2022'!AN13</f>
        <v>5000</v>
      </c>
      <c r="O11" s="77">
        <f>'KAS RT 2022'!AI13+'KAS RT 2022'!AL13+'KAS RT 2022'!AO13</f>
        <v>5000</v>
      </c>
      <c r="P11" s="77">
        <f t="shared" si="1"/>
        <v>75000</v>
      </c>
      <c r="Q11" s="77">
        <f t="shared" si="2"/>
        <v>640000</v>
      </c>
      <c r="R11" s="77">
        <f t="shared" si="3"/>
        <v>50000</v>
      </c>
      <c r="S11" s="77">
        <f t="shared" si="4"/>
        <v>50000</v>
      </c>
      <c r="T11" s="77">
        <f t="shared" si="5"/>
        <v>740000</v>
      </c>
      <c r="U11" s="3" t="str">
        <f>IF(T11='KAS RT 2022'!AP13,"Cocok","Tidak Cocok")</f>
        <v>Cocok</v>
      </c>
    </row>
    <row r="12" spans="2:21">
      <c r="B12" t="s">
        <v>102</v>
      </c>
      <c r="C12" s="75">
        <v>8</v>
      </c>
      <c r="D12" s="22"/>
      <c r="E12" s="75" t="s">
        <v>103</v>
      </c>
      <c r="F12" s="75" t="s">
        <v>79</v>
      </c>
      <c r="G12" s="75" t="s">
        <v>104</v>
      </c>
      <c r="H12" s="75"/>
      <c r="I12" s="77">
        <f>'KAS RT 2022'!F14+'KAS RT 2022'!I14+'KAS RT 2022'!L14+'KAS RT 2022'!O14+'KAS RT 2022'!R14+'KAS RT 2022'!U14+'KAS RT 2022'!X14+'KAS RT 2022'!AA14+'KAS RT 2022'!AD14</f>
        <v>510000</v>
      </c>
      <c r="J12" s="77">
        <f>'KAS RT 2022'!G14+'KAS RT 2022'!J14+'KAS RT 2022'!M14+'KAS RT 2022'!P14+'KAS RT 2022'!S14+'KAS RT 2022'!V14+'KAS RT 2022'!Y14+'KAS RT 2022'!AB14+'KAS RT 2022'!AE14</f>
        <v>40000</v>
      </c>
      <c r="K12" s="77">
        <f>'KAS RT 2022'!H14+'KAS RT 2022'!K14+'KAS RT 2022'!N14+'KAS RT 2022'!Q14+'KAS RT 2022'!T14+'KAS RT 2022'!W14+'KAS RT 2022'!Z14+'KAS RT 2022'!AC14+'KAS RT 2022'!AF14</f>
        <v>45000</v>
      </c>
      <c r="L12" s="77">
        <f t="shared" si="0"/>
        <v>595000</v>
      </c>
      <c r="M12" s="77">
        <f>'KAS RT 2022'!AG14+'KAS RT 2022'!AJ14+'KAS RT 2022'!AM14</f>
        <v>0</v>
      </c>
      <c r="N12" s="77">
        <f>'KAS RT 2022'!AH14+'KAS RT 2022'!AK14+'KAS RT 2022'!AN14</f>
        <v>0</v>
      </c>
      <c r="O12" s="77">
        <f>'KAS RT 2022'!AI14+'KAS RT 2022'!AL14+'KAS RT 2022'!AO14</f>
        <v>0</v>
      </c>
      <c r="P12" s="77">
        <f t="shared" si="1"/>
        <v>0</v>
      </c>
      <c r="Q12" s="77">
        <f t="shared" si="2"/>
        <v>510000</v>
      </c>
      <c r="R12" s="77">
        <f t="shared" si="3"/>
        <v>40000</v>
      </c>
      <c r="S12" s="77">
        <f t="shared" si="4"/>
        <v>45000</v>
      </c>
      <c r="T12" s="77">
        <f t="shared" si="5"/>
        <v>595000</v>
      </c>
      <c r="U12" s="3" t="str">
        <f>IF(T12='KAS RT 2022'!AP14,"Cocok","Tidak Cocok")</f>
        <v>Cocok</v>
      </c>
    </row>
    <row r="13" spans="2:21">
      <c r="B13" t="s">
        <v>105</v>
      </c>
      <c r="C13" s="75">
        <v>9</v>
      </c>
      <c r="D13" s="22"/>
      <c r="E13" s="75" t="s">
        <v>106</v>
      </c>
      <c r="F13" s="75" t="s">
        <v>79</v>
      </c>
      <c r="G13" s="75" t="s">
        <v>107</v>
      </c>
      <c r="H13" s="75"/>
      <c r="I13" s="77">
        <f>'KAS RT 2022'!F15+'KAS RT 2022'!I15+'KAS RT 2022'!L15+'KAS RT 2022'!O15+'KAS RT 2022'!R15+'KAS RT 2022'!U15+'KAS RT 2022'!X15+'KAS RT 2022'!AA15+'KAS RT 2022'!AD15</f>
        <v>0</v>
      </c>
      <c r="J13" s="77">
        <f>'KAS RT 2022'!G15+'KAS RT 2022'!J15+'KAS RT 2022'!M15+'KAS RT 2022'!P15+'KAS RT 2022'!S15+'KAS RT 2022'!V15+'KAS RT 2022'!Y15+'KAS RT 2022'!AB15+'KAS RT 2022'!AE15</f>
        <v>0</v>
      </c>
      <c r="K13" s="77">
        <f>'KAS RT 2022'!H15+'KAS RT 2022'!K15+'KAS RT 2022'!N15+'KAS RT 2022'!Q15+'KAS RT 2022'!T15+'KAS RT 2022'!W15+'KAS RT 2022'!Z15+'KAS RT 2022'!AC15+'KAS RT 2022'!AF15</f>
        <v>0</v>
      </c>
      <c r="L13" s="77">
        <f t="shared" si="0"/>
        <v>0</v>
      </c>
      <c r="M13" s="77">
        <f>'KAS RT 2022'!AG15+'KAS RT 2022'!AJ15+'KAS RT 2022'!AM15</f>
        <v>0</v>
      </c>
      <c r="N13" s="77">
        <f>'KAS RT 2022'!AH15+'KAS RT 2022'!AK15+'KAS RT 2022'!AN15</f>
        <v>0</v>
      </c>
      <c r="O13" s="77">
        <f>'KAS RT 2022'!AI15+'KAS RT 2022'!AL15+'KAS RT 2022'!AO15</f>
        <v>0</v>
      </c>
      <c r="P13" s="77">
        <f t="shared" si="1"/>
        <v>0</v>
      </c>
      <c r="Q13" s="77">
        <f t="shared" si="2"/>
        <v>0</v>
      </c>
      <c r="R13" s="77">
        <f t="shared" si="3"/>
        <v>0</v>
      </c>
      <c r="S13" s="77">
        <f t="shared" si="4"/>
        <v>0</v>
      </c>
      <c r="T13" s="77">
        <f t="shared" si="5"/>
        <v>0</v>
      </c>
      <c r="U13" s="3" t="str">
        <f>IF(T13='KAS RT 2022'!AP15,"Cocok","Tidak Cocok")</f>
        <v>Cocok</v>
      </c>
    </row>
    <row r="14" spans="2:21">
      <c r="B14" t="s">
        <v>108</v>
      </c>
      <c r="C14" s="75">
        <v>10</v>
      </c>
      <c r="D14" s="22"/>
      <c r="E14" s="75" t="s">
        <v>109</v>
      </c>
      <c r="F14" s="75" t="s">
        <v>100</v>
      </c>
      <c r="G14" s="75" t="s">
        <v>110</v>
      </c>
      <c r="H14" s="75"/>
      <c r="I14" s="77">
        <f>'KAS RT 2022'!F16+'KAS RT 2022'!I16+'KAS RT 2022'!L16+'KAS RT 2022'!O16+'KAS RT 2022'!R16+'KAS RT 2022'!U16+'KAS RT 2022'!X16+'KAS RT 2022'!AA16+'KAS RT 2022'!AD16</f>
        <v>575000</v>
      </c>
      <c r="J14" s="77">
        <f>'KAS RT 2022'!G16+'KAS RT 2022'!J16+'KAS RT 2022'!M16+'KAS RT 2022'!P16+'KAS RT 2022'!S16+'KAS RT 2022'!V16+'KAS RT 2022'!Y16+'KAS RT 2022'!AB16+'KAS RT 2022'!AE16</f>
        <v>45000</v>
      </c>
      <c r="K14" s="77">
        <f>'KAS RT 2022'!H16+'KAS RT 2022'!K16+'KAS RT 2022'!N16+'KAS RT 2022'!Q16+'KAS RT 2022'!T16+'KAS RT 2022'!W16+'KAS RT 2022'!Z16+'KAS RT 2022'!AC16+'KAS RT 2022'!AF16</f>
        <v>90000</v>
      </c>
      <c r="L14" s="77">
        <f t="shared" si="0"/>
        <v>710000</v>
      </c>
      <c r="M14" s="77">
        <f>'KAS RT 2022'!AG16+'KAS RT 2022'!AJ16+'KAS RT 2022'!AM16</f>
        <v>65000</v>
      </c>
      <c r="N14" s="77">
        <f>'KAS RT 2022'!AH16+'KAS RT 2022'!AK16+'KAS RT 2022'!AN16</f>
        <v>5000</v>
      </c>
      <c r="O14" s="77">
        <f>'KAS RT 2022'!AI16+'KAS RT 2022'!AL16+'KAS RT 2022'!AO16</f>
        <v>10000</v>
      </c>
      <c r="P14" s="77">
        <f t="shared" si="1"/>
        <v>80000</v>
      </c>
      <c r="Q14" s="77">
        <f t="shared" si="2"/>
        <v>640000</v>
      </c>
      <c r="R14" s="77">
        <f t="shared" si="3"/>
        <v>50000</v>
      </c>
      <c r="S14" s="77">
        <f t="shared" si="4"/>
        <v>100000</v>
      </c>
      <c r="T14" s="77">
        <f t="shared" si="5"/>
        <v>790000</v>
      </c>
      <c r="U14" s="3" t="str">
        <f>IF(T14='KAS RT 2022'!AP16,"Cocok","Tidak Cocok")</f>
        <v>Cocok</v>
      </c>
    </row>
    <row r="15" spans="2:21">
      <c r="B15" t="s">
        <v>111</v>
      </c>
      <c r="C15" s="75">
        <v>11</v>
      </c>
      <c r="D15" s="22" t="s">
        <v>112</v>
      </c>
      <c r="E15" s="75" t="s">
        <v>113</v>
      </c>
      <c r="F15" s="75" t="s">
        <v>79</v>
      </c>
      <c r="G15" s="75" t="s">
        <v>114</v>
      </c>
      <c r="H15" s="75"/>
      <c r="I15" s="77">
        <f>'KAS RT 2022'!F17+'KAS RT 2022'!I17+'KAS RT 2022'!L17+'KAS RT 2022'!O17+'KAS RT 2022'!R17+'KAS RT 2022'!U17+'KAS RT 2022'!X17+'KAS RT 2022'!AA17+'KAS RT 2022'!AD17</f>
        <v>585000</v>
      </c>
      <c r="J15" s="77">
        <f>'KAS RT 2022'!G17+'KAS RT 2022'!J17+'KAS RT 2022'!M17+'KAS RT 2022'!P17+'KAS RT 2022'!S17+'KAS RT 2022'!V17+'KAS RT 2022'!Y17+'KAS RT 2022'!AB17+'KAS RT 2022'!AE17</f>
        <v>45000</v>
      </c>
      <c r="K15" s="77">
        <f>'KAS RT 2022'!H17+'KAS RT 2022'!K17+'KAS RT 2022'!N17+'KAS RT 2022'!Q17+'KAS RT 2022'!T17+'KAS RT 2022'!W17+'KAS RT 2022'!Z17+'KAS RT 2022'!AC17+'KAS RT 2022'!AF17</f>
        <v>90000</v>
      </c>
      <c r="L15" s="77">
        <f t="shared" si="0"/>
        <v>720000</v>
      </c>
      <c r="M15" s="77">
        <f>'KAS RT 2022'!AG17+'KAS RT 2022'!AJ17+'KAS RT 2022'!AM17</f>
        <v>195000</v>
      </c>
      <c r="N15" s="77">
        <f>'KAS RT 2022'!AH17+'KAS RT 2022'!AK17+'KAS RT 2022'!AN17</f>
        <v>15000</v>
      </c>
      <c r="O15" s="77">
        <f>'KAS RT 2022'!AI17+'KAS RT 2022'!AL17+'KAS RT 2022'!AO17</f>
        <v>30000</v>
      </c>
      <c r="P15" s="77">
        <f t="shared" si="1"/>
        <v>240000</v>
      </c>
      <c r="Q15" s="77">
        <f t="shared" si="2"/>
        <v>780000</v>
      </c>
      <c r="R15" s="77">
        <f t="shared" si="3"/>
        <v>60000</v>
      </c>
      <c r="S15" s="77">
        <f t="shared" si="4"/>
        <v>120000</v>
      </c>
      <c r="T15" s="77">
        <f t="shared" si="5"/>
        <v>960000</v>
      </c>
      <c r="U15" s="3" t="str">
        <f>IF(T15='KAS RT 2022'!AP17,"Cocok","Tidak Cocok")</f>
        <v>Cocok</v>
      </c>
    </row>
    <row r="16" spans="2:21">
      <c r="B16" t="s">
        <v>115</v>
      </c>
      <c r="C16" s="75">
        <v>12</v>
      </c>
      <c r="D16" s="22"/>
      <c r="E16" s="75" t="s">
        <v>116</v>
      </c>
      <c r="F16" s="75" t="s">
        <v>79</v>
      </c>
      <c r="G16" s="75" t="s">
        <v>117</v>
      </c>
      <c r="H16" s="75"/>
      <c r="I16" s="77">
        <f>'KAS RT 2022'!F18+'KAS RT 2022'!I18+'KAS RT 2022'!L18+'KAS RT 2022'!O18+'KAS RT 2022'!R18+'KAS RT 2022'!U18+'KAS RT 2022'!X18+'KAS RT 2022'!AA18+'KAS RT 2022'!AD18</f>
        <v>575000</v>
      </c>
      <c r="J16" s="77">
        <f>'KAS RT 2022'!G18+'KAS RT 2022'!J18+'KAS RT 2022'!M18+'KAS RT 2022'!P18+'KAS RT 2022'!S18+'KAS RT 2022'!V18+'KAS RT 2022'!Y18+'KAS RT 2022'!AB18+'KAS RT 2022'!AE18</f>
        <v>45000</v>
      </c>
      <c r="K16" s="77">
        <f>'KAS RT 2022'!H18+'KAS RT 2022'!K18+'KAS RT 2022'!N18+'KAS RT 2022'!Q18+'KAS RT 2022'!T18+'KAS RT 2022'!W18+'KAS RT 2022'!Z18+'KAS RT 2022'!AC18+'KAS RT 2022'!AF18</f>
        <v>45000</v>
      </c>
      <c r="L16" s="77">
        <f t="shared" si="0"/>
        <v>665000</v>
      </c>
      <c r="M16" s="77">
        <f>'KAS RT 2022'!AG18+'KAS RT 2022'!AJ18+'KAS RT 2022'!AM18</f>
        <v>65000</v>
      </c>
      <c r="N16" s="77">
        <f>'KAS RT 2022'!AH18+'KAS RT 2022'!AK18+'KAS RT 2022'!AN18</f>
        <v>5000</v>
      </c>
      <c r="O16" s="77">
        <f>'KAS RT 2022'!AI18+'KAS RT 2022'!AL18+'KAS RT 2022'!AO18</f>
        <v>5000</v>
      </c>
      <c r="P16" s="77">
        <f t="shared" si="1"/>
        <v>75000</v>
      </c>
      <c r="Q16" s="77">
        <f t="shared" si="2"/>
        <v>640000</v>
      </c>
      <c r="R16" s="77">
        <f t="shared" si="3"/>
        <v>50000</v>
      </c>
      <c r="S16" s="77">
        <f t="shared" si="4"/>
        <v>50000</v>
      </c>
      <c r="T16" s="77">
        <f t="shared" si="5"/>
        <v>740000</v>
      </c>
      <c r="U16" s="3" t="str">
        <f>IF(T16='KAS RT 2022'!AP18,"Cocok","Tidak Cocok")</f>
        <v>Cocok</v>
      </c>
    </row>
    <row r="17" spans="2:21">
      <c r="B17" t="s">
        <v>118</v>
      </c>
      <c r="C17" s="75">
        <v>13</v>
      </c>
      <c r="D17" s="22"/>
      <c r="E17" s="75" t="s">
        <v>119</v>
      </c>
      <c r="F17" s="75" t="s">
        <v>79</v>
      </c>
      <c r="G17" s="75" t="s">
        <v>120</v>
      </c>
      <c r="H17" s="75"/>
      <c r="I17" s="77">
        <f>'KAS RT 2022'!F19+'KAS RT 2022'!I19+'KAS RT 2022'!L19+'KAS RT 2022'!O19+'KAS RT 2022'!R19+'KAS RT 2022'!U19+'KAS RT 2022'!X19+'KAS RT 2022'!AA19+'KAS RT 2022'!AD19</f>
        <v>575000</v>
      </c>
      <c r="J17" s="77">
        <f>'KAS RT 2022'!G19+'KAS RT 2022'!J19+'KAS RT 2022'!M19+'KAS RT 2022'!P19+'KAS RT 2022'!S19+'KAS RT 2022'!V19+'KAS RT 2022'!Y19+'KAS RT 2022'!AB19+'KAS RT 2022'!AE19</f>
        <v>45000</v>
      </c>
      <c r="K17" s="77">
        <f>'KAS RT 2022'!H19+'KAS RT 2022'!K19+'KAS RT 2022'!N19+'KAS RT 2022'!Q19+'KAS RT 2022'!T19+'KAS RT 2022'!W19+'KAS RT 2022'!Z19+'KAS RT 2022'!AC19+'KAS RT 2022'!AF19</f>
        <v>45000</v>
      </c>
      <c r="L17" s="77">
        <f t="shared" si="0"/>
        <v>665000</v>
      </c>
      <c r="M17" s="77">
        <f>'KAS RT 2022'!AG19+'KAS RT 2022'!AJ19+'KAS RT 2022'!AM19</f>
        <v>65000</v>
      </c>
      <c r="N17" s="77">
        <f>'KAS RT 2022'!AH19+'KAS RT 2022'!AK19+'KAS RT 2022'!AN19</f>
        <v>5000</v>
      </c>
      <c r="O17" s="77">
        <f>'KAS RT 2022'!AI19+'KAS RT 2022'!AL19+'KAS RT 2022'!AO19</f>
        <v>5000</v>
      </c>
      <c r="P17" s="77">
        <f t="shared" si="1"/>
        <v>75000</v>
      </c>
      <c r="Q17" s="77">
        <f t="shared" si="2"/>
        <v>640000</v>
      </c>
      <c r="R17" s="77">
        <f t="shared" si="3"/>
        <v>50000</v>
      </c>
      <c r="S17" s="77">
        <f t="shared" si="4"/>
        <v>50000</v>
      </c>
      <c r="T17" s="77">
        <f t="shared" si="5"/>
        <v>740000</v>
      </c>
      <c r="U17" s="3" t="str">
        <f>IF(T17='KAS RT 2022'!AP19,"Cocok","Tidak Cocok")</f>
        <v>Cocok</v>
      </c>
    </row>
    <row r="18" spans="2:21">
      <c r="B18" t="s">
        <v>121</v>
      </c>
      <c r="C18" s="75">
        <v>14</v>
      </c>
      <c r="D18" s="22" t="s">
        <v>112</v>
      </c>
      <c r="E18" s="75" t="s">
        <v>122</v>
      </c>
      <c r="F18" s="75" t="s">
        <v>79</v>
      </c>
      <c r="G18" s="75" t="s">
        <v>123</v>
      </c>
      <c r="H18" s="75"/>
      <c r="I18" s="77">
        <f>'KAS RT 2022'!F20+'KAS RT 2022'!I20+'KAS RT 2022'!L20+'KAS RT 2022'!O20+'KAS RT 2022'!R20+'KAS RT 2022'!U20+'KAS RT 2022'!X20+'KAS RT 2022'!AA20+'KAS RT 2022'!AD20</f>
        <v>575000</v>
      </c>
      <c r="J18" s="77">
        <f>'KAS RT 2022'!G20+'KAS RT 2022'!J20+'KAS RT 2022'!M20+'KAS RT 2022'!P20+'KAS RT 2022'!S20+'KAS RT 2022'!V20+'KAS RT 2022'!Y20+'KAS RT 2022'!AB20+'KAS RT 2022'!AE20</f>
        <v>45000</v>
      </c>
      <c r="K18" s="77">
        <f>'KAS RT 2022'!H20+'KAS RT 2022'!K20+'KAS RT 2022'!N20+'KAS RT 2022'!Q20+'KAS RT 2022'!T20+'KAS RT 2022'!W20+'KAS RT 2022'!Z20+'KAS RT 2022'!AC20+'KAS RT 2022'!AF20</f>
        <v>90000</v>
      </c>
      <c r="L18" s="77">
        <f t="shared" si="0"/>
        <v>710000</v>
      </c>
      <c r="M18" s="77">
        <f>'KAS RT 2022'!AG20+'KAS RT 2022'!AJ20+'KAS RT 2022'!AM20</f>
        <v>195000</v>
      </c>
      <c r="N18" s="77">
        <f>'KAS RT 2022'!AH20+'KAS RT 2022'!AK20+'KAS RT 2022'!AN20</f>
        <v>15000</v>
      </c>
      <c r="O18" s="77">
        <f>'KAS RT 2022'!AI20+'KAS RT 2022'!AL20+'KAS RT 2022'!AO20</f>
        <v>30000</v>
      </c>
      <c r="P18" s="77">
        <f t="shared" si="1"/>
        <v>240000</v>
      </c>
      <c r="Q18" s="77">
        <f t="shared" si="2"/>
        <v>770000</v>
      </c>
      <c r="R18" s="77">
        <f t="shared" si="3"/>
        <v>60000</v>
      </c>
      <c r="S18" s="77">
        <f t="shared" si="4"/>
        <v>120000</v>
      </c>
      <c r="T18" s="77">
        <f t="shared" si="5"/>
        <v>950000</v>
      </c>
      <c r="U18" s="3" t="str">
        <f>IF(T18='KAS RT 2022'!AP20,"Cocok","Tidak Cocok")</f>
        <v>Cocok</v>
      </c>
    </row>
    <row r="19" spans="2:21">
      <c r="B19" t="s">
        <v>124</v>
      </c>
      <c r="C19" s="75">
        <v>15</v>
      </c>
      <c r="D19" s="42"/>
      <c r="E19" s="75" t="s">
        <v>125</v>
      </c>
      <c r="F19" s="75" t="s">
        <v>100</v>
      </c>
      <c r="G19" s="75" t="s">
        <v>126</v>
      </c>
      <c r="H19" s="75"/>
      <c r="I19" s="77">
        <f>'KAS RT 2022'!F21+'KAS RT 2022'!I21+'KAS RT 2022'!L21+'KAS RT 2022'!O21+'KAS RT 2022'!R21+'KAS RT 2022'!U21+'KAS RT 2022'!X21+'KAS RT 2022'!AA21+'KAS RT 2022'!AD21</f>
        <v>445000</v>
      </c>
      <c r="J19" s="77">
        <f>'KAS RT 2022'!G21+'KAS RT 2022'!J21+'KAS RT 2022'!M21+'KAS RT 2022'!P21+'KAS RT 2022'!S21+'KAS RT 2022'!V21+'KAS RT 2022'!Y21+'KAS RT 2022'!AB21+'KAS RT 2022'!AE21</f>
        <v>35000</v>
      </c>
      <c r="K19" s="77">
        <f>'KAS RT 2022'!H21+'KAS RT 2022'!K21+'KAS RT 2022'!N21+'KAS RT 2022'!Q21+'KAS RT 2022'!T21+'KAS RT 2022'!W21+'KAS RT 2022'!Z21+'KAS RT 2022'!AC21+'KAS RT 2022'!AF21</f>
        <v>35000</v>
      </c>
      <c r="L19" s="77">
        <f t="shared" si="0"/>
        <v>515000</v>
      </c>
      <c r="M19" s="77">
        <f>'KAS RT 2022'!AG21+'KAS RT 2022'!AJ21+'KAS RT 2022'!AM21</f>
        <v>0</v>
      </c>
      <c r="N19" s="77">
        <f>'KAS RT 2022'!AH21+'KAS RT 2022'!AK21+'KAS RT 2022'!AN21</f>
        <v>0</v>
      </c>
      <c r="O19" s="77">
        <f>'KAS RT 2022'!AI21+'KAS RT 2022'!AL21+'KAS RT 2022'!AO21</f>
        <v>0</v>
      </c>
      <c r="P19" s="77">
        <f t="shared" si="1"/>
        <v>0</v>
      </c>
      <c r="Q19" s="77">
        <f t="shared" si="2"/>
        <v>445000</v>
      </c>
      <c r="R19" s="77">
        <f t="shared" si="3"/>
        <v>35000</v>
      </c>
      <c r="S19" s="77">
        <f t="shared" si="4"/>
        <v>35000</v>
      </c>
      <c r="T19" s="77">
        <f t="shared" si="5"/>
        <v>515000</v>
      </c>
      <c r="U19" s="3" t="str">
        <f>IF(T19='KAS RT 2022'!AP21,"Cocok","Tidak Cocok")</f>
        <v>Cocok</v>
      </c>
    </row>
    <row r="20" spans="2:21">
      <c r="B20" t="s">
        <v>127</v>
      </c>
      <c r="C20" s="75">
        <v>16</v>
      </c>
      <c r="D20" s="22"/>
      <c r="E20" s="75" t="s">
        <v>128</v>
      </c>
      <c r="F20" s="75" t="s">
        <v>100</v>
      </c>
      <c r="G20" s="75" t="s">
        <v>129</v>
      </c>
      <c r="H20" s="75"/>
      <c r="I20" s="77">
        <f>'KAS RT 2022'!F22+'KAS RT 2022'!I22+'KAS RT 2022'!L22+'KAS RT 2022'!O22+'KAS RT 2022'!R22+'KAS RT 2022'!U22+'KAS RT 2022'!X22+'KAS RT 2022'!AA22+'KAS RT 2022'!AD22</f>
        <v>575000</v>
      </c>
      <c r="J20" s="77">
        <f>'KAS RT 2022'!G22+'KAS RT 2022'!J22+'KAS RT 2022'!M22+'KAS RT 2022'!P22+'KAS RT 2022'!S22+'KAS RT 2022'!V22+'KAS RT 2022'!Y22+'KAS RT 2022'!AB22+'KAS RT 2022'!AE22</f>
        <v>45000</v>
      </c>
      <c r="K20" s="77">
        <f>'KAS RT 2022'!H22+'KAS RT 2022'!K22+'KAS RT 2022'!N22+'KAS RT 2022'!Q22+'KAS RT 2022'!T22+'KAS RT 2022'!W22+'KAS RT 2022'!Z22+'KAS RT 2022'!AC22+'KAS RT 2022'!AF22</f>
        <v>45000</v>
      </c>
      <c r="L20" s="77">
        <f t="shared" si="0"/>
        <v>665000</v>
      </c>
      <c r="M20" s="77">
        <f>'KAS RT 2022'!AG22+'KAS RT 2022'!AJ22+'KAS RT 2022'!AM22</f>
        <v>65000</v>
      </c>
      <c r="N20" s="77">
        <f>'KAS RT 2022'!AH22+'KAS RT 2022'!AK22+'KAS RT 2022'!AN22</f>
        <v>5000</v>
      </c>
      <c r="O20" s="77">
        <f>'KAS RT 2022'!AI22+'KAS RT 2022'!AL22+'KAS RT 2022'!AO22</f>
        <v>5000</v>
      </c>
      <c r="P20" s="77">
        <f t="shared" si="1"/>
        <v>75000</v>
      </c>
      <c r="Q20" s="77">
        <f t="shared" si="2"/>
        <v>640000</v>
      </c>
      <c r="R20" s="77">
        <f t="shared" si="3"/>
        <v>50000</v>
      </c>
      <c r="S20" s="77">
        <f t="shared" si="4"/>
        <v>50000</v>
      </c>
      <c r="T20" s="77">
        <f t="shared" si="5"/>
        <v>740000</v>
      </c>
      <c r="U20" s="3" t="str">
        <f>IF(T20='KAS RT 2022'!AP22,"Cocok","Tidak Cocok")</f>
        <v>Cocok</v>
      </c>
    </row>
    <row r="21" spans="2:21">
      <c r="B21" t="s">
        <v>130</v>
      </c>
      <c r="C21" s="75">
        <v>17</v>
      </c>
      <c r="D21" s="22"/>
      <c r="E21" s="75" t="s">
        <v>131</v>
      </c>
      <c r="F21" s="75" t="s">
        <v>79</v>
      </c>
      <c r="G21" s="75" t="s">
        <v>132</v>
      </c>
      <c r="H21" s="75"/>
      <c r="I21" s="77">
        <f>'KAS RT 2022'!F23+'KAS RT 2022'!I23+'KAS RT 2022'!L23+'KAS RT 2022'!O23+'KAS RT 2022'!R23+'KAS RT 2022'!U23+'KAS RT 2022'!X23+'KAS RT 2022'!AA23+'KAS RT 2022'!AD23</f>
        <v>575000</v>
      </c>
      <c r="J21" s="77">
        <f>'KAS RT 2022'!G23+'KAS RT 2022'!J23+'KAS RT 2022'!M23+'KAS RT 2022'!P23+'KAS RT 2022'!S23+'KAS RT 2022'!V23+'KAS RT 2022'!Y23+'KAS RT 2022'!AB23+'KAS RT 2022'!AE23</f>
        <v>45000</v>
      </c>
      <c r="K21" s="77">
        <f>'KAS RT 2022'!H23+'KAS RT 2022'!K23+'KAS RT 2022'!N23+'KAS RT 2022'!Q23+'KAS RT 2022'!T23+'KAS RT 2022'!W23+'KAS RT 2022'!Z23+'KAS RT 2022'!AC23+'KAS RT 2022'!AF23</f>
        <v>110000</v>
      </c>
      <c r="L21" s="77">
        <f t="shared" si="0"/>
        <v>730000</v>
      </c>
      <c r="M21" s="77">
        <f>'KAS RT 2022'!AG23+'KAS RT 2022'!AJ23+'KAS RT 2022'!AM23</f>
        <v>65000</v>
      </c>
      <c r="N21" s="77">
        <f>'KAS RT 2022'!AH23+'KAS RT 2022'!AK23+'KAS RT 2022'!AN23</f>
        <v>5000</v>
      </c>
      <c r="O21" s="77">
        <f>'KAS RT 2022'!AI23+'KAS RT 2022'!AL23+'KAS RT 2022'!AO23</f>
        <v>10000</v>
      </c>
      <c r="P21" s="77">
        <f t="shared" si="1"/>
        <v>80000</v>
      </c>
      <c r="Q21" s="77">
        <f t="shared" si="2"/>
        <v>640000</v>
      </c>
      <c r="R21" s="77">
        <f t="shared" si="3"/>
        <v>50000</v>
      </c>
      <c r="S21" s="77">
        <f t="shared" si="4"/>
        <v>120000</v>
      </c>
      <c r="T21" s="77">
        <f t="shared" si="5"/>
        <v>810000</v>
      </c>
      <c r="U21" s="3" t="str">
        <f>IF(T21='KAS RT 2022'!AP23,"Cocok","Tidak Cocok")</f>
        <v>Cocok</v>
      </c>
    </row>
    <row r="22" spans="2:21">
      <c r="B22" t="s">
        <v>133</v>
      </c>
      <c r="C22" s="75">
        <v>18</v>
      </c>
      <c r="D22" s="22"/>
      <c r="E22" s="75" t="s">
        <v>134</v>
      </c>
      <c r="F22" s="75" t="s">
        <v>100</v>
      </c>
      <c r="G22" s="75" t="s">
        <v>135</v>
      </c>
      <c r="H22" s="75"/>
      <c r="I22" s="77">
        <f>'KAS RT 2022'!F24+'KAS RT 2022'!I24+'KAS RT 2022'!L24+'KAS RT 2022'!O24+'KAS RT 2022'!R24+'KAS RT 2022'!U24+'KAS RT 2022'!X24+'KAS RT 2022'!AA24+'KAS RT 2022'!AD24</f>
        <v>575000</v>
      </c>
      <c r="J22" s="77">
        <f>'KAS RT 2022'!G24+'KAS RT 2022'!J24+'KAS RT 2022'!M24+'KAS RT 2022'!P24+'KAS RT 2022'!S24+'KAS RT 2022'!V24+'KAS RT 2022'!Y24+'KAS RT 2022'!AB24+'KAS RT 2022'!AE24</f>
        <v>45000</v>
      </c>
      <c r="K22" s="77">
        <f>'KAS RT 2022'!H24+'KAS RT 2022'!K24+'KAS RT 2022'!N24+'KAS RT 2022'!Q24+'KAS RT 2022'!T24+'KAS RT 2022'!W24+'KAS RT 2022'!Z24+'KAS RT 2022'!AC24+'KAS RT 2022'!AF24</f>
        <v>45000</v>
      </c>
      <c r="L22" s="77">
        <f t="shared" si="0"/>
        <v>665000</v>
      </c>
      <c r="M22" s="77">
        <f>'KAS RT 2022'!AG24+'KAS RT 2022'!AJ24+'KAS RT 2022'!AM24</f>
        <v>65000</v>
      </c>
      <c r="N22" s="77">
        <f>'KAS RT 2022'!AH24+'KAS RT 2022'!AK24+'KAS RT 2022'!AN24</f>
        <v>5000</v>
      </c>
      <c r="O22" s="77">
        <f>'KAS RT 2022'!AI24+'KAS RT 2022'!AL24+'KAS RT 2022'!AO24</f>
        <v>5000</v>
      </c>
      <c r="P22" s="77">
        <f t="shared" si="1"/>
        <v>75000</v>
      </c>
      <c r="Q22" s="77">
        <f t="shared" si="2"/>
        <v>640000</v>
      </c>
      <c r="R22" s="77">
        <f t="shared" si="3"/>
        <v>50000</v>
      </c>
      <c r="S22" s="77">
        <f t="shared" si="4"/>
        <v>50000</v>
      </c>
      <c r="T22" s="77">
        <f t="shared" si="5"/>
        <v>740000</v>
      </c>
      <c r="U22" s="3" t="str">
        <f>IF(T22='KAS RT 2022'!AP24,"Cocok","Tidak Cocok")</f>
        <v>Cocok</v>
      </c>
    </row>
    <row r="23" spans="2:21">
      <c r="B23" t="s">
        <v>136</v>
      </c>
      <c r="C23" s="75">
        <v>19</v>
      </c>
      <c r="D23" s="22"/>
      <c r="E23" s="75" t="s">
        <v>137</v>
      </c>
      <c r="F23" s="75" t="s">
        <v>79</v>
      </c>
      <c r="G23" s="75" t="s">
        <v>138</v>
      </c>
      <c r="H23" s="75"/>
      <c r="I23" s="77">
        <f>'KAS RT 2022'!F25+'KAS RT 2022'!I25+'KAS RT 2022'!L25+'KAS RT 2022'!O25+'KAS RT 2022'!R25+'KAS RT 2022'!U25+'KAS RT 2022'!X25+'KAS RT 2022'!AA25+'KAS RT 2022'!AD25</f>
        <v>575000</v>
      </c>
      <c r="J23" s="77">
        <f>'KAS RT 2022'!G25+'KAS RT 2022'!J25+'KAS RT 2022'!M25+'KAS RT 2022'!P25+'KAS RT 2022'!S25+'KAS RT 2022'!V25+'KAS RT 2022'!Y25+'KAS RT 2022'!AB25+'KAS RT 2022'!AE25</f>
        <v>45000</v>
      </c>
      <c r="K23" s="77">
        <f>'KAS RT 2022'!H25+'KAS RT 2022'!K25+'KAS RT 2022'!N25+'KAS RT 2022'!Q25+'KAS RT 2022'!T25+'KAS RT 2022'!W25+'KAS RT 2022'!Z25+'KAS RT 2022'!AC25+'KAS RT 2022'!AF25</f>
        <v>90000</v>
      </c>
      <c r="L23" s="77">
        <f t="shared" si="0"/>
        <v>710000</v>
      </c>
      <c r="M23" s="77">
        <f>'KAS RT 2022'!AG25+'KAS RT 2022'!AJ25+'KAS RT 2022'!AM25</f>
        <v>65000</v>
      </c>
      <c r="N23" s="77">
        <f>'KAS RT 2022'!AH25+'KAS RT 2022'!AK25+'KAS RT 2022'!AN25</f>
        <v>5000</v>
      </c>
      <c r="O23" s="77">
        <f>'KAS RT 2022'!AI25+'KAS RT 2022'!AL25+'KAS RT 2022'!AO25</f>
        <v>10000</v>
      </c>
      <c r="P23" s="77">
        <f t="shared" si="1"/>
        <v>80000</v>
      </c>
      <c r="Q23" s="77">
        <f t="shared" si="2"/>
        <v>640000</v>
      </c>
      <c r="R23" s="77">
        <f t="shared" si="3"/>
        <v>50000</v>
      </c>
      <c r="S23" s="77">
        <f t="shared" si="4"/>
        <v>100000</v>
      </c>
      <c r="T23" s="77">
        <f t="shared" si="5"/>
        <v>790000</v>
      </c>
      <c r="U23" s="3" t="str">
        <f>IF(T23='KAS RT 2022'!AP25,"Cocok","Tidak Cocok")</f>
        <v>Cocok</v>
      </c>
    </row>
    <row r="24" spans="2:21">
      <c r="B24" t="s">
        <v>139</v>
      </c>
      <c r="C24" s="75">
        <v>20</v>
      </c>
      <c r="D24" s="42"/>
      <c r="E24" s="75" t="s">
        <v>140</v>
      </c>
      <c r="F24" s="75" t="s">
        <v>79</v>
      </c>
      <c r="G24" s="75" t="s">
        <v>141</v>
      </c>
      <c r="H24" s="75"/>
      <c r="I24" s="77">
        <f>'KAS RT 2022'!F26+'KAS RT 2022'!I26+'KAS RT 2022'!L26+'KAS RT 2022'!O26+'KAS RT 2022'!R26+'KAS RT 2022'!U26+'KAS RT 2022'!X26+'KAS RT 2022'!AA26+'KAS RT 2022'!AD26</f>
        <v>575000</v>
      </c>
      <c r="J24" s="77">
        <f>'KAS RT 2022'!G26+'KAS RT 2022'!J26+'KAS RT 2022'!M26+'KAS RT 2022'!P26+'KAS RT 2022'!S26+'KAS RT 2022'!V26+'KAS RT 2022'!Y26+'KAS RT 2022'!AB26+'KAS RT 2022'!AE26</f>
        <v>45000</v>
      </c>
      <c r="K24" s="77">
        <f>'KAS RT 2022'!H26+'KAS RT 2022'!K26+'KAS RT 2022'!N26+'KAS RT 2022'!Q26+'KAS RT 2022'!T26+'KAS RT 2022'!W26+'KAS RT 2022'!Z26+'KAS RT 2022'!AC26+'KAS RT 2022'!AF26</f>
        <v>360000</v>
      </c>
      <c r="L24" s="77">
        <f t="shared" si="0"/>
        <v>980000</v>
      </c>
      <c r="M24" s="77">
        <f>'KAS RT 2022'!AG26+'KAS RT 2022'!AJ26+'KAS RT 2022'!AM26</f>
        <v>65000</v>
      </c>
      <c r="N24" s="77">
        <f>'KAS RT 2022'!AH26+'KAS RT 2022'!AK26+'KAS RT 2022'!AN26</f>
        <v>5000</v>
      </c>
      <c r="O24" s="77">
        <f>'KAS RT 2022'!AI26+'KAS RT 2022'!AL26+'KAS RT 2022'!AO26</f>
        <v>40000</v>
      </c>
      <c r="P24" s="77">
        <f t="shared" si="1"/>
        <v>110000</v>
      </c>
      <c r="Q24" s="77">
        <f t="shared" si="2"/>
        <v>640000</v>
      </c>
      <c r="R24" s="77">
        <f t="shared" si="3"/>
        <v>50000</v>
      </c>
      <c r="S24" s="77">
        <f t="shared" si="4"/>
        <v>400000</v>
      </c>
      <c r="T24" s="77">
        <f t="shared" si="5"/>
        <v>1090000</v>
      </c>
      <c r="U24" s="3" t="str">
        <f>IF(T24='KAS RT 2022'!AP26,"Cocok","Tidak Cocok")</f>
        <v>Cocok</v>
      </c>
    </row>
    <row r="25" spans="2:21">
      <c r="B25" t="s">
        <v>142</v>
      </c>
      <c r="C25" s="75">
        <v>21</v>
      </c>
      <c r="D25" s="22"/>
      <c r="E25" s="75" t="s">
        <v>143</v>
      </c>
      <c r="F25" s="75" t="s">
        <v>79</v>
      </c>
      <c r="G25" s="75" t="s">
        <v>144</v>
      </c>
      <c r="H25" s="75"/>
      <c r="I25" s="77">
        <f>'KAS RT 2022'!F27+'KAS RT 2022'!I27+'KAS RT 2022'!L27+'KAS RT 2022'!O27+'KAS RT 2022'!R27+'KAS RT 2022'!U27+'KAS RT 2022'!X27+'KAS RT 2022'!AA27+'KAS RT 2022'!AD27</f>
        <v>575000</v>
      </c>
      <c r="J25" s="77">
        <f>'KAS RT 2022'!G27+'KAS RT 2022'!J27+'KAS RT 2022'!M27+'KAS RT 2022'!P27+'KAS RT 2022'!S27+'KAS RT 2022'!V27+'KAS RT 2022'!Y27+'KAS RT 2022'!AB27+'KAS RT 2022'!AE27</f>
        <v>45000</v>
      </c>
      <c r="K25" s="77">
        <f>'KAS RT 2022'!H27+'KAS RT 2022'!K27+'KAS RT 2022'!N27+'KAS RT 2022'!Q27+'KAS RT 2022'!T27+'KAS RT 2022'!W27+'KAS RT 2022'!Z27+'KAS RT 2022'!AC27+'KAS RT 2022'!AF27</f>
        <v>135000</v>
      </c>
      <c r="L25" s="77">
        <f t="shared" si="0"/>
        <v>755000</v>
      </c>
      <c r="M25" s="77">
        <f>'KAS RT 2022'!AG27+'KAS RT 2022'!AJ27+'KAS RT 2022'!AM27</f>
        <v>65000</v>
      </c>
      <c r="N25" s="77">
        <f>'KAS RT 2022'!AH27+'KAS RT 2022'!AK27+'KAS RT 2022'!AN27</f>
        <v>5000</v>
      </c>
      <c r="O25" s="77">
        <f>'KAS RT 2022'!AI27+'KAS RT 2022'!AL27+'KAS RT 2022'!AO27</f>
        <v>15000</v>
      </c>
      <c r="P25" s="77">
        <f t="shared" si="1"/>
        <v>85000</v>
      </c>
      <c r="Q25" s="77">
        <f t="shared" si="2"/>
        <v>640000</v>
      </c>
      <c r="R25" s="77">
        <f t="shared" si="3"/>
        <v>50000</v>
      </c>
      <c r="S25" s="77">
        <f t="shared" si="4"/>
        <v>150000</v>
      </c>
      <c r="T25" s="77">
        <f t="shared" si="5"/>
        <v>840000</v>
      </c>
      <c r="U25" s="3" t="str">
        <f>IF(T25='KAS RT 2022'!AP27,"Cocok","Tidak Cocok")</f>
        <v>Cocok</v>
      </c>
    </row>
    <row r="26" spans="2:21">
      <c r="B26" t="s">
        <v>145</v>
      </c>
      <c r="C26" s="75">
        <v>22</v>
      </c>
      <c r="D26" s="22"/>
      <c r="E26" s="75" t="s">
        <v>146</v>
      </c>
      <c r="F26" s="75" t="s">
        <v>79</v>
      </c>
      <c r="G26" s="75" t="s">
        <v>147</v>
      </c>
      <c r="H26" s="75"/>
      <c r="I26" s="77">
        <f>'KAS RT 2022'!F28+'KAS RT 2022'!I28+'KAS RT 2022'!L28+'KAS RT 2022'!O28+'KAS RT 2022'!R28+'KAS RT 2022'!U28+'KAS RT 2022'!X28+'KAS RT 2022'!AA28+'KAS RT 2022'!AD28</f>
        <v>575000</v>
      </c>
      <c r="J26" s="77">
        <f>'KAS RT 2022'!G28+'KAS RT 2022'!J28+'KAS RT 2022'!M28+'KAS RT 2022'!P28+'KAS RT 2022'!S28+'KAS RT 2022'!V28+'KAS RT 2022'!Y28+'KAS RT 2022'!AB28+'KAS RT 2022'!AE28</f>
        <v>45000</v>
      </c>
      <c r="K26" s="77">
        <f>'KAS RT 2022'!H28+'KAS RT 2022'!K28+'KAS RT 2022'!N28+'KAS RT 2022'!Q28+'KAS RT 2022'!T28+'KAS RT 2022'!W28+'KAS RT 2022'!Z28+'KAS RT 2022'!AC28+'KAS RT 2022'!AF28</f>
        <v>45000</v>
      </c>
      <c r="L26" s="77">
        <f t="shared" si="0"/>
        <v>665000</v>
      </c>
      <c r="M26" s="77">
        <f>'KAS RT 2022'!AG28+'KAS RT 2022'!AJ28+'KAS RT 2022'!AM28</f>
        <v>65000</v>
      </c>
      <c r="N26" s="77">
        <f>'KAS RT 2022'!AH28+'KAS RT 2022'!AK28+'KAS RT 2022'!AN28</f>
        <v>5000</v>
      </c>
      <c r="O26" s="77">
        <f>'KAS RT 2022'!AI28+'KAS RT 2022'!AL28+'KAS RT 2022'!AO28</f>
        <v>5000</v>
      </c>
      <c r="P26" s="77">
        <f t="shared" si="1"/>
        <v>75000</v>
      </c>
      <c r="Q26" s="77">
        <f t="shared" si="2"/>
        <v>640000</v>
      </c>
      <c r="R26" s="77">
        <f t="shared" si="3"/>
        <v>50000</v>
      </c>
      <c r="S26" s="77">
        <f t="shared" si="4"/>
        <v>50000</v>
      </c>
      <c r="T26" s="77">
        <f t="shared" si="5"/>
        <v>740000</v>
      </c>
      <c r="U26" s="3" t="str">
        <f>IF(T26='KAS RT 2022'!AP28,"Cocok","Tidak Cocok")</f>
        <v>Cocok</v>
      </c>
    </row>
    <row r="27" spans="2:21">
      <c r="B27" t="s">
        <v>148</v>
      </c>
      <c r="C27" s="75">
        <v>23</v>
      </c>
      <c r="D27" s="22"/>
      <c r="E27" s="75" t="s">
        <v>149</v>
      </c>
      <c r="F27" s="75" t="s">
        <v>100</v>
      </c>
      <c r="G27" s="75" t="s">
        <v>150</v>
      </c>
      <c r="H27" s="75"/>
      <c r="I27" s="77">
        <f>'KAS RT 2022'!F29+'KAS RT 2022'!I29+'KAS RT 2022'!L29+'KAS RT 2022'!O29+'KAS RT 2022'!R29+'KAS RT 2022'!U29+'KAS RT 2022'!X29+'KAS RT 2022'!AA29+'KAS RT 2022'!AD29</f>
        <v>575000</v>
      </c>
      <c r="J27" s="77">
        <f>'KAS RT 2022'!G29+'KAS RT 2022'!J29+'KAS RT 2022'!M29+'KAS RT 2022'!P29+'KAS RT 2022'!S29+'KAS RT 2022'!V29+'KAS RT 2022'!Y29+'KAS RT 2022'!AB29+'KAS RT 2022'!AE29</f>
        <v>45000</v>
      </c>
      <c r="K27" s="77">
        <f>'KAS RT 2022'!H29+'KAS RT 2022'!K29+'KAS RT 2022'!N29+'KAS RT 2022'!Q29+'KAS RT 2022'!T29+'KAS RT 2022'!W29+'KAS RT 2022'!Z29+'KAS RT 2022'!AC29+'KAS RT 2022'!AF29</f>
        <v>135000</v>
      </c>
      <c r="L27" s="77">
        <f t="shared" si="0"/>
        <v>755000</v>
      </c>
      <c r="M27" s="77">
        <f>'KAS RT 2022'!AG29+'KAS RT 2022'!AJ29+'KAS RT 2022'!AM29</f>
        <v>65000</v>
      </c>
      <c r="N27" s="77">
        <f>'KAS RT 2022'!AH29+'KAS RT 2022'!AK29+'KAS RT 2022'!AN29</f>
        <v>5000</v>
      </c>
      <c r="O27" s="77">
        <f>'KAS RT 2022'!AI29+'KAS RT 2022'!AL29+'KAS RT 2022'!AO29</f>
        <v>15000</v>
      </c>
      <c r="P27" s="77">
        <f t="shared" si="1"/>
        <v>85000</v>
      </c>
      <c r="Q27" s="77">
        <f t="shared" si="2"/>
        <v>640000</v>
      </c>
      <c r="R27" s="77">
        <f t="shared" si="3"/>
        <v>50000</v>
      </c>
      <c r="S27" s="77">
        <f t="shared" si="4"/>
        <v>150000</v>
      </c>
      <c r="T27" s="77">
        <f t="shared" si="5"/>
        <v>840000</v>
      </c>
      <c r="U27" s="3" t="str">
        <f>IF(T27='KAS RT 2022'!AP29,"Cocok","Tidak Cocok")</f>
        <v>Cocok</v>
      </c>
    </row>
    <row r="28" spans="2:21">
      <c r="B28" t="s">
        <v>151</v>
      </c>
      <c r="C28" s="75">
        <v>24</v>
      </c>
      <c r="D28" s="22"/>
      <c r="E28" s="75" t="s">
        <v>152</v>
      </c>
      <c r="F28" s="75" t="s">
        <v>79</v>
      </c>
      <c r="G28" s="75" t="s">
        <v>153</v>
      </c>
      <c r="H28" s="75"/>
      <c r="I28" s="77">
        <f>'KAS RT 2022'!F30+'KAS RT 2022'!I30+'KAS RT 2022'!L30+'KAS RT 2022'!O30+'KAS RT 2022'!R30+'KAS RT 2022'!U30+'KAS RT 2022'!X30+'KAS RT 2022'!AA30+'KAS RT 2022'!AD30</f>
        <v>575000</v>
      </c>
      <c r="J28" s="77">
        <f>'KAS RT 2022'!G30+'KAS RT 2022'!J30+'KAS RT 2022'!M30+'KAS RT 2022'!P30+'KAS RT 2022'!S30+'KAS RT 2022'!V30+'KAS RT 2022'!Y30+'KAS RT 2022'!AB30+'KAS RT 2022'!AE30</f>
        <v>45000</v>
      </c>
      <c r="K28" s="77">
        <f>'KAS RT 2022'!H30+'KAS RT 2022'!K30+'KAS RT 2022'!N30+'KAS RT 2022'!Q30+'KAS RT 2022'!T30+'KAS RT 2022'!W30+'KAS RT 2022'!Z30+'KAS RT 2022'!AC30+'KAS RT 2022'!AF30</f>
        <v>135000</v>
      </c>
      <c r="L28" s="77">
        <f t="shared" si="0"/>
        <v>755000</v>
      </c>
      <c r="M28" s="77">
        <f>'KAS RT 2022'!AG30+'KAS RT 2022'!AJ30+'KAS RT 2022'!AM30</f>
        <v>65000</v>
      </c>
      <c r="N28" s="77">
        <f>'KAS RT 2022'!AH30+'KAS RT 2022'!AK30+'KAS RT 2022'!AN30</f>
        <v>5000</v>
      </c>
      <c r="O28" s="77">
        <f>'KAS RT 2022'!AI30+'KAS RT 2022'!AL30+'KAS RT 2022'!AO30</f>
        <v>15000</v>
      </c>
      <c r="P28" s="77">
        <f t="shared" si="1"/>
        <v>85000</v>
      </c>
      <c r="Q28" s="77">
        <f t="shared" si="2"/>
        <v>640000</v>
      </c>
      <c r="R28" s="77">
        <f t="shared" si="3"/>
        <v>50000</v>
      </c>
      <c r="S28" s="77">
        <f t="shared" si="4"/>
        <v>150000</v>
      </c>
      <c r="T28" s="77">
        <f t="shared" si="5"/>
        <v>840000</v>
      </c>
      <c r="U28" s="3" t="str">
        <f>IF(T28='KAS RT 2022'!AP30,"Cocok","Tidak Cocok")</f>
        <v>Cocok</v>
      </c>
    </row>
    <row r="29" spans="2:21">
      <c r="B29" t="s">
        <v>154</v>
      </c>
      <c r="C29" s="75">
        <v>25</v>
      </c>
      <c r="D29" s="22" t="s">
        <v>112</v>
      </c>
      <c r="E29" s="75" t="s">
        <v>155</v>
      </c>
      <c r="F29" s="75" t="s">
        <v>79</v>
      </c>
      <c r="G29" s="75" t="s">
        <v>156</v>
      </c>
      <c r="H29" s="75"/>
      <c r="I29" s="77">
        <f>'KAS RT 2022'!F31+'KAS RT 2022'!I31+'KAS RT 2022'!L31+'KAS RT 2022'!O31+'KAS RT 2022'!R31+'KAS RT 2022'!U31+'KAS RT 2022'!X31+'KAS RT 2022'!AA31+'KAS RT 2022'!AD31</f>
        <v>575000</v>
      </c>
      <c r="J29" s="77">
        <f>'KAS RT 2022'!G31+'KAS RT 2022'!J31+'KAS RT 2022'!M31+'KAS RT 2022'!P31+'KAS RT 2022'!S31+'KAS RT 2022'!V31+'KAS RT 2022'!Y31+'KAS RT 2022'!AB31+'KAS RT 2022'!AE31</f>
        <v>45000</v>
      </c>
      <c r="K29" s="77">
        <f>'KAS RT 2022'!H31+'KAS RT 2022'!K31+'KAS RT 2022'!N31+'KAS RT 2022'!Q31+'KAS RT 2022'!T31+'KAS RT 2022'!W31+'KAS RT 2022'!Z31+'KAS RT 2022'!AC31+'KAS RT 2022'!AF31</f>
        <v>145000</v>
      </c>
      <c r="L29" s="77">
        <f t="shared" si="0"/>
        <v>765000</v>
      </c>
      <c r="M29" s="77">
        <f>'KAS RT 2022'!AG31+'KAS RT 2022'!AJ31+'KAS RT 2022'!AM31</f>
        <v>195000</v>
      </c>
      <c r="N29" s="77">
        <f>'KAS RT 2022'!AH31+'KAS RT 2022'!AK31+'KAS RT 2022'!AN31</f>
        <v>15000</v>
      </c>
      <c r="O29" s="77">
        <f>'KAS RT 2022'!AI31+'KAS RT 2022'!AL31+'KAS RT 2022'!AO31</f>
        <v>45000</v>
      </c>
      <c r="P29" s="77">
        <f t="shared" si="1"/>
        <v>255000</v>
      </c>
      <c r="Q29" s="77">
        <f t="shared" si="2"/>
        <v>770000</v>
      </c>
      <c r="R29" s="77">
        <f t="shared" si="3"/>
        <v>60000</v>
      </c>
      <c r="S29" s="77">
        <f t="shared" si="4"/>
        <v>190000</v>
      </c>
      <c r="T29" s="77">
        <f t="shared" si="5"/>
        <v>1020000</v>
      </c>
      <c r="U29" s="3" t="str">
        <f>IF(T29='KAS RT 2022'!AP31,"Cocok","Tidak Cocok")</f>
        <v>Cocok</v>
      </c>
    </row>
    <row r="30" spans="2:21">
      <c r="B30" t="s">
        <v>157</v>
      </c>
      <c r="C30" s="75">
        <v>26</v>
      </c>
      <c r="D30" s="22"/>
      <c r="E30" s="75" t="s">
        <v>158</v>
      </c>
      <c r="F30" s="75" t="s">
        <v>100</v>
      </c>
      <c r="G30" s="75" t="s">
        <v>159</v>
      </c>
      <c r="H30" s="75"/>
      <c r="I30" s="77">
        <f>'KAS RT 2022'!F32+'KAS RT 2022'!I32+'KAS RT 2022'!L32+'KAS RT 2022'!O32+'KAS RT 2022'!R32+'KAS RT 2022'!U32+'KAS RT 2022'!X32+'KAS RT 2022'!AA32+'KAS RT 2022'!AD32</f>
        <v>575000</v>
      </c>
      <c r="J30" s="77">
        <f>'KAS RT 2022'!G32+'KAS RT 2022'!J32+'KAS RT 2022'!M32+'KAS RT 2022'!P32+'KAS RT 2022'!S32+'KAS RT 2022'!V32+'KAS RT 2022'!Y32+'KAS RT 2022'!AB32+'KAS RT 2022'!AE32</f>
        <v>45000</v>
      </c>
      <c r="K30" s="77">
        <f>'KAS RT 2022'!H32+'KAS RT 2022'!K32+'KAS RT 2022'!N32+'KAS RT 2022'!Q32+'KAS RT 2022'!T32+'KAS RT 2022'!W32+'KAS RT 2022'!Z32+'KAS RT 2022'!AC32+'KAS RT 2022'!AF32</f>
        <v>45000</v>
      </c>
      <c r="L30" s="77">
        <f t="shared" si="0"/>
        <v>665000</v>
      </c>
      <c r="M30" s="77">
        <f>'KAS RT 2022'!AG32+'KAS RT 2022'!AJ32+'KAS RT 2022'!AM32</f>
        <v>0</v>
      </c>
      <c r="N30" s="77">
        <f>'KAS RT 2022'!AH32+'KAS RT 2022'!AK32+'KAS RT 2022'!AN32</f>
        <v>0</v>
      </c>
      <c r="O30" s="77">
        <f>'KAS RT 2022'!AI32+'KAS RT 2022'!AL32+'KAS RT 2022'!AO32</f>
        <v>0</v>
      </c>
      <c r="P30" s="77">
        <f t="shared" si="1"/>
        <v>0</v>
      </c>
      <c r="Q30" s="77">
        <f t="shared" si="2"/>
        <v>575000</v>
      </c>
      <c r="R30" s="77">
        <f t="shared" si="3"/>
        <v>45000</v>
      </c>
      <c r="S30" s="77">
        <f t="shared" si="4"/>
        <v>45000</v>
      </c>
      <c r="T30" s="77">
        <f t="shared" si="5"/>
        <v>665000</v>
      </c>
      <c r="U30" s="3" t="str">
        <f>IF(T30='KAS RT 2022'!AP32,"Cocok","Tidak Cocok")</f>
        <v>Cocok</v>
      </c>
    </row>
    <row r="31" spans="2:21">
      <c r="B31" t="s">
        <v>160</v>
      </c>
      <c r="C31" s="75">
        <v>27</v>
      </c>
      <c r="D31" s="22" t="s">
        <v>112</v>
      </c>
      <c r="E31" s="75" t="s">
        <v>161</v>
      </c>
      <c r="F31" s="75" t="s">
        <v>100</v>
      </c>
      <c r="G31" s="75" t="s">
        <v>162</v>
      </c>
      <c r="H31" s="75"/>
      <c r="I31" s="77">
        <f>'KAS RT 2022'!F33+'KAS RT 2022'!I33+'KAS RT 2022'!L33+'KAS RT 2022'!O33+'KAS RT 2022'!R33+'KAS RT 2022'!U33+'KAS RT 2022'!X33+'KAS RT 2022'!AA33+'KAS RT 2022'!AD33</f>
        <v>575000</v>
      </c>
      <c r="J31" s="77">
        <f>'KAS RT 2022'!G33+'KAS RT 2022'!J33+'KAS RT 2022'!M33+'KAS RT 2022'!P33+'KAS RT 2022'!S33+'KAS RT 2022'!V33+'KAS RT 2022'!Y33+'KAS RT 2022'!AB33+'KAS RT 2022'!AE33</f>
        <v>45000</v>
      </c>
      <c r="K31" s="77">
        <f>'KAS RT 2022'!H33+'KAS RT 2022'!K33+'KAS RT 2022'!N33+'KAS RT 2022'!Q33+'KAS RT 2022'!T33+'KAS RT 2022'!W33+'KAS RT 2022'!Z33+'KAS RT 2022'!AC33+'KAS RT 2022'!AF33</f>
        <v>45000</v>
      </c>
      <c r="L31" s="77">
        <f t="shared" si="0"/>
        <v>665000</v>
      </c>
      <c r="M31" s="77">
        <f>'KAS RT 2022'!AG33+'KAS RT 2022'!AJ33+'KAS RT 2022'!AM33</f>
        <v>195000</v>
      </c>
      <c r="N31" s="77">
        <f>'KAS RT 2022'!AH33+'KAS RT 2022'!AK33+'KAS RT 2022'!AN33</f>
        <v>15000</v>
      </c>
      <c r="O31" s="77">
        <f>'KAS RT 2022'!AI33+'KAS RT 2022'!AL33+'KAS RT 2022'!AO33</f>
        <v>15000</v>
      </c>
      <c r="P31" s="77">
        <f t="shared" si="1"/>
        <v>225000</v>
      </c>
      <c r="Q31" s="77">
        <f t="shared" si="2"/>
        <v>770000</v>
      </c>
      <c r="R31" s="77">
        <f t="shared" si="3"/>
        <v>60000</v>
      </c>
      <c r="S31" s="77">
        <f t="shared" si="4"/>
        <v>60000</v>
      </c>
      <c r="T31" s="77">
        <f t="shared" si="5"/>
        <v>890000</v>
      </c>
      <c r="U31" s="3" t="str">
        <f>IF(T31='KAS RT 2022'!AP33,"Cocok","Tidak Cocok")</f>
        <v>Cocok</v>
      </c>
    </row>
    <row r="32" spans="2:21">
      <c r="B32" t="s">
        <v>163</v>
      </c>
      <c r="C32" s="75">
        <v>28</v>
      </c>
      <c r="D32" s="22"/>
      <c r="E32" s="75" t="s">
        <v>164</v>
      </c>
      <c r="F32" s="75" t="s">
        <v>79</v>
      </c>
      <c r="G32" s="75" t="s">
        <v>165</v>
      </c>
      <c r="H32" s="75"/>
      <c r="I32" s="77">
        <f>'KAS RT 2022'!F34+'KAS RT 2022'!I34+'KAS RT 2022'!L34+'KAS RT 2022'!O34+'KAS RT 2022'!R34+'KAS RT 2022'!U34+'KAS RT 2022'!X34+'KAS RT 2022'!AA34+'KAS RT 2022'!AD34</f>
        <v>575000</v>
      </c>
      <c r="J32" s="77">
        <f>'KAS RT 2022'!G34+'KAS RT 2022'!J34+'KAS RT 2022'!M34+'KAS RT 2022'!P34+'KAS RT 2022'!S34+'KAS RT 2022'!V34+'KAS RT 2022'!Y34+'KAS RT 2022'!AB34+'KAS RT 2022'!AE34</f>
        <v>45000</v>
      </c>
      <c r="K32" s="77">
        <f>'KAS RT 2022'!H34+'KAS RT 2022'!K34+'KAS RT 2022'!N34+'KAS RT 2022'!Q34+'KAS RT 2022'!T34+'KAS RT 2022'!W34+'KAS RT 2022'!Z34+'KAS RT 2022'!AC34+'KAS RT 2022'!AF34</f>
        <v>280000</v>
      </c>
      <c r="L32" s="77">
        <f t="shared" si="0"/>
        <v>900000</v>
      </c>
      <c r="M32" s="77">
        <f>'KAS RT 2022'!AG34+'KAS RT 2022'!AJ34+'KAS RT 2022'!AM34</f>
        <v>65000</v>
      </c>
      <c r="N32" s="77">
        <f>'KAS RT 2022'!AH34+'KAS RT 2022'!AK34+'KAS RT 2022'!AN34</f>
        <v>5000</v>
      </c>
      <c r="O32" s="77">
        <f>'KAS RT 2022'!AI34+'KAS RT 2022'!AL34+'KAS RT 2022'!AO34</f>
        <v>30000</v>
      </c>
      <c r="P32" s="77">
        <f t="shared" si="1"/>
        <v>100000</v>
      </c>
      <c r="Q32" s="77">
        <f t="shared" si="2"/>
        <v>640000</v>
      </c>
      <c r="R32" s="77">
        <f t="shared" si="3"/>
        <v>50000</v>
      </c>
      <c r="S32" s="77">
        <f t="shared" si="4"/>
        <v>310000</v>
      </c>
      <c r="T32" s="77">
        <f t="shared" si="5"/>
        <v>1000000</v>
      </c>
      <c r="U32" s="3" t="str">
        <f>IF(T32='KAS RT 2022'!AP34,"Cocok","Tidak Cocok")</f>
        <v>Cocok</v>
      </c>
    </row>
    <row r="33" spans="2:21">
      <c r="B33" t="s">
        <v>166</v>
      </c>
      <c r="C33" s="75">
        <v>29</v>
      </c>
      <c r="D33" s="22"/>
      <c r="E33" s="75" t="s">
        <v>167</v>
      </c>
      <c r="F33" s="75" t="s">
        <v>100</v>
      </c>
      <c r="G33" s="75" t="s">
        <v>168</v>
      </c>
      <c r="H33" s="75"/>
      <c r="I33" s="77">
        <f>'KAS RT 2022'!F35+'KAS RT 2022'!I35+'KAS RT 2022'!L35+'KAS RT 2022'!O35+'KAS RT 2022'!R35+'KAS RT 2022'!U35+'KAS RT 2022'!X35+'KAS RT 2022'!AA35+'KAS RT 2022'!AD35</f>
        <v>150000</v>
      </c>
      <c r="J33" s="77">
        <f>'KAS RT 2022'!G35+'KAS RT 2022'!J35+'KAS RT 2022'!M35+'KAS RT 2022'!P35+'KAS RT 2022'!S35+'KAS RT 2022'!V35+'KAS RT 2022'!Y35+'KAS RT 2022'!AB35+'KAS RT 2022'!AE35</f>
        <v>0</v>
      </c>
      <c r="K33" s="77">
        <f>'KAS RT 2022'!H35+'KAS RT 2022'!K35+'KAS RT 2022'!N35+'KAS RT 2022'!Q35+'KAS RT 2022'!T35+'KAS RT 2022'!W35+'KAS RT 2022'!Z35+'KAS RT 2022'!AC35+'KAS RT 2022'!AF35</f>
        <v>0</v>
      </c>
      <c r="L33" s="77">
        <f t="shared" si="0"/>
        <v>150000</v>
      </c>
      <c r="M33" s="77">
        <f>'KAS RT 2022'!AG35+'KAS RT 2022'!AJ35+'KAS RT 2022'!AM35</f>
        <v>30000</v>
      </c>
      <c r="N33" s="77">
        <f>'KAS RT 2022'!AH35+'KAS RT 2022'!AK35+'KAS RT 2022'!AN35</f>
        <v>0</v>
      </c>
      <c r="O33" s="77">
        <f>'KAS RT 2022'!AI35+'KAS RT 2022'!AL35+'KAS RT 2022'!AO35</f>
        <v>0</v>
      </c>
      <c r="P33" s="77">
        <f t="shared" si="1"/>
        <v>30000</v>
      </c>
      <c r="Q33" s="77">
        <f t="shared" si="2"/>
        <v>180000</v>
      </c>
      <c r="R33" s="77">
        <f t="shared" si="3"/>
        <v>0</v>
      </c>
      <c r="S33" s="77">
        <f t="shared" si="4"/>
        <v>0</v>
      </c>
      <c r="T33" s="77">
        <f t="shared" si="5"/>
        <v>180000</v>
      </c>
      <c r="U33" s="3" t="str">
        <f>IF(T33='KAS RT 2022'!AP35,"Cocok","Tidak Cocok")</f>
        <v>Cocok</v>
      </c>
    </row>
    <row r="34" spans="2:21">
      <c r="B34" t="s">
        <v>169</v>
      </c>
      <c r="C34" s="75">
        <v>30</v>
      </c>
      <c r="D34" s="22"/>
      <c r="E34" s="75" t="s">
        <v>170</v>
      </c>
      <c r="F34" s="75" t="s">
        <v>100</v>
      </c>
      <c r="G34" s="75" t="s">
        <v>171</v>
      </c>
      <c r="H34" s="75"/>
      <c r="I34" s="77">
        <f>'KAS RT 2022'!F36+'KAS RT 2022'!I36+'KAS RT 2022'!L36+'KAS RT 2022'!O36+'KAS RT 2022'!R36+'KAS RT 2022'!U36+'KAS RT 2022'!X36+'KAS RT 2022'!AA36+'KAS RT 2022'!AD36</f>
        <v>575000</v>
      </c>
      <c r="J34" s="77">
        <f>'KAS RT 2022'!G36+'KAS RT 2022'!J36+'KAS RT 2022'!M36+'KAS RT 2022'!P36+'KAS RT 2022'!S36+'KAS RT 2022'!V36+'KAS RT 2022'!Y36+'KAS RT 2022'!AB36+'KAS RT 2022'!AE36</f>
        <v>45000</v>
      </c>
      <c r="K34" s="77">
        <f>'KAS RT 2022'!H36+'KAS RT 2022'!K36+'KAS RT 2022'!N36+'KAS RT 2022'!Q36+'KAS RT 2022'!T36+'KAS RT 2022'!W36+'KAS RT 2022'!Z36+'KAS RT 2022'!AC36+'KAS RT 2022'!AF36</f>
        <v>45000</v>
      </c>
      <c r="L34" s="77">
        <f t="shared" si="0"/>
        <v>665000</v>
      </c>
      <c r="M34" s="77">
        <f>'KAS RT 2022'!AG36+'KAS RT 2022'!AJ36+'KAS RT 2022'!AM36</f>
        <v>65000</v>
      </c>
      <c r="N34" s="77">
        <f>'KAS RT 2022'!AH36+'KAS RT 2022'!AK36+'KAS RT 2022'!AN36</f>
        <v>5000</v>
      </c>
      <c r="O34" s="77">
        <f>'KAS RT 2022'!AI36+'KAS RT 2022'!AL36+'KAS RT 2022'!AO36</f>
        <v>5000</v>
      </c>
      <c r="P34" s="77">
        <f t="shared" si="1"/>
        <v>75000</v>
      </c>
      <c r="Q34" s="77">
        <f t="shared" si="2"/>
        <v>640000</v>
      </c>
      <c r="R34" s="77">
        <f t="shared" si="3"/>
        <v>50000</v>
      </c>
      <c r="S34" s="77">
        <f t="shared" si="4"/>
        <v>50000</v>
      </c>
      <c r="T34" s="77">
        <f t="shared" si="5"/>
        <v>740000</v>
      </c>
      <c r="U34" s="3" t="str">
        <f>IF(T34='KAS RT 2022'!AP36,"Cocok","Tidak Cocok")</f>
        <v>Cocok</v>
      </c>
    </row>
    <row r="35" spans="2:21">
      <c r="B35" t="s">
        <v>172</v>
      </c>
      <c r="C35" s="75">
        <v>31</v>
      </c>
      <c r="D35" s="22"/>
      <c r="E35" s="75" t="s">
        <v>173</v>
      </c>
      <c r="F35" s="75" t="s">
        <v>79</v>
      </c>
      <c r="G35" s="75" t="s">
        <v>174</v>
      </c>
      <c r="H35" s="75"/>
      <c r="I35" s="77">
        <f>'KAS RT 2022'!F37+'KAS RT 2022'!I37+'KAS RT 2022'!L37+'KAS RT 2022'!O37+'KAS RT 2022'!R37+'KAS RT 2022'!U37+'KAS RT 2022'!X37+'KAS RT 2022'!AA37+'KAS RT 2022'!AD37</f>
        <v>575000</v>
      </c>
      <c r="J35" s="77">
        <f>'KAS RT 2022'!G37+'KAS RT 2022'!J37+'KAS RT 2022'!M37+'KAS RT 2022'!P37+'KAS RT 2022'!S37+'KAS RT 2022'!V37+'KAS RT 2022'!Y37+'KAS RT 2022'!AB37+'KAS RT 2022'!AE37</f>
        <v>45000</v>
      </c>
      <c r="K35" s="77">
        <f>'KAS RT 2022'!H37+'KAS RT 2022'!K37+'KAS RT 2022'!N37+'KAS RT 2022'!Q37+'KAS RT 2022'!T37+'KAS RT 2022'!W37+'KAS RT 2022'!Z37+'KAS RT 2022'!AC37+'KAS RT 2022'!AF37</f>
        <v>90000</v>
      </c>
      <c r="L35" s="77">
        <f t="shared" si="0"/>
        <v>710000</v>
      </c>
      <c r="M35" s="77">
        <f>'KAS RT 2022'!AG37+'KAS RT 2022'!AJ37+'KAS RT 2022'!AM37</f>
        <v>65000</v>
      </c>
      <c r="N35" s="77">
        <f>'KAS RT 2022'!AH37+'KAS RT 2022'!AK37+'KAS RT 2022'!AN37</f>
        <v>5000</v>
      </c>
      <c r="O35" s="77">
        <f>'KAS RT 2022'!AI37+'KAS RT 2022'!AL37+'KAS RT 2022'!AO37</f>
        <v>10000</v>
      </c>
      <c r="P35" s="77">
        <f t="shared" si="1"/>
        <v>80000</v>
      </c>
      <c r="Q35" s="77">
        <f t="shared" si="2"/>
        <v>640000</v>
      </c>
      <c r="R35" s="77">
        <f t="shared" si="3"/>
        <v>50000</v>
      </c>
      <c r="S35" s="77">
        <f t="shared" si="4"/>
        <v>100000</v>
      </c>
      <c r="T35" s="77">
        <f t="shared" si="5"/>
        <v>790000</v>
      </c>
      <c r="U35" s="3" t="str">
        <f>IF(T35='KAS RT 2022'!AP37,"Cocok","Tidak Cocok")</f>
        <v>Cocok</v>
      </c>
    </row>
    <row r="36" spans="2:21">
      <c r="B36" t="s">
        <v>175</v>
      </c>
      <c r="C36" s="75">
        <v>32</v>
      </c>
      <c r="D36" s="22"/>
      <c r="E36" s="75" t="s">
        <v>176</v>
      </c>
      <c r="F36" s="75" t="s">
        <v>79</v>
      </c>
      <c r="G36" s="75" t="s">
        <v>177</v>
      </c>
      <c r="H36" s="75"/>
      <c r="I36" s="77">
        <f>'KAS RT 2022'!F38+'KAS RT 2022'!I38+'KAS RT 2022'!L38+'KAS RT 2022'!O38+'KAS RT 2022'!R38+'KAS RT 2022'!U38+'KAS RT 2022'!X38+'KAS RT 2022'!AA38+'KAS RT 2022'!AD38</f>
        <v>575000</v>
      </c>
      <c r="J36" s="77">
        <f>'KAS RT 2022'!G38+'KAS RT 2022'!J38+'KAS RT 2022'!M38+'KAS RT 2022'!P38+'KAS RT 2022'!S38+'KAS RT 2022'!V38+'KAS RT 2022'!Y38+'KAS RT 2022'!AB38+'KAS RT 2022'!AE38</f>
        <v>45000</v>
      </c>
      <c r="K36" s="77">
        <f>'KAS RT 2022'!H38+'KAS RT 2022'!K38+'KAS RT 2022'!N38+'KAS RT 2022'!Q38+'KAS RT 2022'!T38+'KAS RT 2022'!W38+'KAS RT 2022'!Z38+'KAS RT 2022'!AC38+'KAS RT 2022'!AF38</f>
        <v>90000</v>
      </c>
      <c r="L36" s="77">
        <f t="shared" si="0"/>
        <v>710000</v>
      </c>
      <c r="M36" s="77">
        <f>'KAS RT 2022'!AG38+'KAS RT 2022'!AJ38+'KAS RT 2022'!AM38</f>
        <v>65000</v>
      </c>
      <c r="N36" s="77">
        <f>'KAS RT 2022'!AH38+'KAS RT 2022'!AK38+'KAS RT 2022'!AN38</f>
        <v>5000</v>
      </c>
      <c r="O36" s="77">
        <f>'KAS RT 2022'!AI38+'KAS RT 2022'!AL38+'KAS RT 2022'!AO38</f>
        <v>10000</v>
      </c>
      <c r="P36" s="77">
        <f t="shared" si="1"/>
        <v>80000</v>
      </c>
      <c r="Q36" s="77">
        <f t="shared" si="2"/>
        <v>640000</v>
      </c>
      <c r="R36" s="77">
        <f t="shared" si="3"/>
        <v>50000</v>
      </c>
      <c r="S36" s="77">
        <f t="shared" si="4"/>
        <v>100000</v>
      </c>
      <c r="T36" s="77">
        <f t="shared" si="5"/>
        <v>790000</v>
      </c>
      <c r="U36" s="3" t="str">
        <f>IF(T36='KAS RT 2022'!AP38,"Cocok","Tidak Cocok")</f>
        <v>Cocok</v>
      </c>
    </row>
    <row r="37" spans="2:21">
      <c r="B37" t="s">
        <v>178</v>
      </c>
      <c r="C37" s="75">
        <v>33</v>
      </c>
      <c r="D37" s="22"/>
      <c r="E37" s="75" t="s">
        <v>179</v>
      </c>
      <c r="F37" s="75" t="s">
        <v>100</v>
      </c>
      <c r="G37" s="75" t="s">
        <v>180</v>
      </c>
      <c r="H37" s="75"/>
      <c r="I37" s="77">
        <f>'KAS RT 2022'!F39+'KAS RT 2022'!I39+'KAS RT 2022'!L39+'KAS RT 2022'!O39+'KAS RT 2022'!R39+'KAS RT 2022'!U39+'KAS RT 2022'!X39+'KAS RT 2022'!AA39+'KAS RT 2022'!AD39</f>
        <v>575000</v>
      </c>
      <c r="J37" s="77">
        <f>'KAS RT 2022'!G39+'KAS RT 2022'!J39+'KAS RT 2022'!M39+'KAS RT 2022'!P39+'KAS RT 2022'!S39+'KAS RT 2022'!V39+'KAS RT 2022'!Y39+'KAS RT 2022'!AB39+'KAS RT 2022'!AE39</f>
        <v>45000</v>
      </c>
      <c r="K37" s="77">
        <f>'KAS RT 2022'!H39+'KAS RT 2022'!K39+'KAS RT 2022'!N39+'KAS RT 2022'!Q39+'KAS RT 2022'!T39+'KAS RT 2022'!W39+'KAS RT 2022'!Z39+'KAS RT 2022'!AC39+'KAS RT 2022'!AF39</f>
        <v>45000</v>
      </c>
      <c r="L37" s="77">
        <f t="shared" si="0"/>
        <v>665000</v>
      </c>
      <c r="M37" s="77">
        <f>'KAS RT 2022'!AG39+'KAS RT 2022'!AJ39+'KAS RT 2022'!AM39</f>
        <v>65000</v>
      </c>
      <c r="N37" s="77">
        <f>'KAS RT 2022'!AH39+'KAS RT 2022'!AK39+'KAS RT 2022'!AN39</f>
        <v>5000</v>
      </c>
      <c r="O37" s="77">
        <f>'KAS RT 2022'!AI39+'KAS RT 2022'!AL39+'KAS RT 2022'!AO39</f>
        <v>10000</v>
      </c>
      <c r="P37" s="77">
        <f t="shared" si="1"/>
        <v>80000</v>
      </c>
      <c r="Q37" s="77">
        <f t="shared" si="2"/>
        <v>640000</v>
      </c>
      <c r="R37" s="77">
        <f t="shared" si="3"/>
        <v>50000</v>
      </c>
      <c r="S37" s="77">
        <f t="shared" si="4"/>
        <v>55000</v>
      </c>
      <c r="T37" s="77">
        <f t="shared" si="5"/>
        <v>745000</v>
      </c>
      <c r="U37" s="3" t="str">
        <f>IF(T37='KAS RT 2022'!AP39,"Cocok","Tidak Cocok")</f>
        <v>Cocok</v>
      </c>
    </row>
    <row r="38" spans="2:21">
      <c r="B38" t="s">
        <v>181</v>
      </c>
      <c r="C38" s="75">
        <v>34</v>
      </c>
      <c r="D38" s="22" t="s">
        <v>82</v>
      </c>
      <c r="E38" s="75" t="s">
        <v>182</v>
      </c>
      <c r="F38" s="75" t="s">
        <v>79</v>
      </c>
      <c r="G38" s="75" t="s">
        <v>183</v>
      </c>
      <c r="H38" s="75"/>
      <c r="I38" s="77">
        <f>'KAS RT 2022'!F40+'KAS RT 2022'!I40+'KAS RT 2022'!L40+'KAS RT 2022'!O40+'KAS RT 2022'!R40+'KAS RT 2022'!U40+'KAS RT 2022'!X40+'KAS RT 2022'!AA40+'KAS RT 2022'!AD40</f>
        <v>0</v>
      </c>
      <c r="J38" s="77">
        <f>'KAS RT 2022'!G40+'KAS RT 2022'!J40+'KAS RT 2022'!M40+'KAS RT 2022'!P40+'KAS RT 2022'!S40+'KAS RT 2022'!V40+'KAS RT 2022'!Y40+'KAS RT 2022'!AB40+'KAS RT 2022'!AE40</f>
        <v>0</v>
      </c>
      <c r="K38" s="77">
        <f>'KAS RT 2022'!H40+'KAS RT 2022'!K40+'KAS RT 2022'!N40+'KAS RT 2022'!Q40+'KAS RT 2022'!T40+'KAS RT 2022'!W40+'KAS RT 2022'!Z40+'KAS RT 2022'!AC40+'KAS RT 2022'!AF40</f>
        <v>0</v>
      </c>
      <c r="L38" s="77">
        <f t="shared" si="0"/>
        <v>0</v>
      </c>
      <c r="M38" s="77">
        <f>'KAS RT 2022'!AG40+'KAS RT 2022'!AJ40+'KAS RT 2022'!AM40</f>
        <v>0</v>
      </c>
      <c r="N38" s="77">
        <f>'KAS RT 2022'!AH40+'KAS RT 2022'!AK40+'KAS RT 2022'!AN40</f>
        <v>0</v>
      </c>
      <c r="O38" s="77">
        <f>'KAS RT 2022'!AI40+'KAS RT 2022'!AL40+'KAS RT 2022'!AO40</f>
        <v>0</v>
      </c>
      <c r="P38" s="77">
        <f t="shared" si="1"/>
        <v>0</v>
      </c>
      <c r="Q38" s="77">
        <f t="shared" si="2"/>
        <v>0</v>
      </c>
      <c r="R38" s="77">
        <f t="shared" si="3"/>
        <v>0</v>
      </c>
      <c r="S38" s="77">
        <f t="shared" si="4"/>
        <v>0</v>
      </c>
      <c r="T38" s="77">
        <f t="shared" si="5"/>
        <v>0</v>
      </c>
      <c r="U38" s="3" t="str">
        <f>IF(T38='KAS RT 2022'!AP40,"Cocok","Tidak Cocok")</f>
        <v>Cocok</v>
      </c>
    </row>
    <row r="39" spans="2:21">
      <c r="B39" t="s">
        <v>184</v>
      </c>
      <c r="C39" s="75">
        <v>35</v>
      </c>
      <c r="D39" s="22"/>
      <c r="E39" s="75" t="s">
        <v>185</v>
      </c>
      <c r="F39" s="75" t="s">
        <v>79</v>
      </c>
      <c r="G39" s="75" t="s">
        <v>186</v>
      </c>
      <c r="H39" s="75"/>
      <c r="I39" s="77">
        <f>'KAS RT 2022'!F41+'KAS RT 2022'!I41+'KAS RT 2022'!L41+'KAS RT 2022'!O41+'KAS RT 2022'!R41+'KAS RT 2022'!U41+'KAS RT 2022'!X41+'KAS RT 2022'!AA41+'KAS RT 2022'!AD41</f>
        <v>575000</v>
      </c>
      <c r="J39" s="77">
        <f>'KAS RT 2022'!G41+'KAS RT 2022'!J41+'KAS RT 2022'!M41+'KAS RT 2022'!P41+'KAS RT 2022'!S41+'KAS RT 2022'!V41+'KAS RT 2022'!Y41+'KAS RT 2022'!AB41+'KAS RT 2022'!AE41</f>
        <v>45000</v>
      </c>
      <c r="K39" s="77">
        <f>'KAS RT 2022'!H41+'KAS RT 2022'!K41+'KAS RT 2022'!N41+'KAS RT 2022'!Q41+'KAS RT 2022'!T41+'KAS RT 2022'!W41+'KAS RT 2022'!Z41+'KAS RT 2022'!AC41+'KAS RT 2022'!AF41</f>
        <v>90000</v>
      </c>
      <c r="L39" s="77">
        <f t="shared" si="0"/>
        <v>710000</v>
      </c>
      <c r="M39" s="77">
        <f>'KAS RT 2022'!AG41+'KAS RT 2022'!AJ41+'KAS RT 2022'!AM41</f>
        <v>65000</v>
      </c>
      <c r="N39" s="77">
        <f>'KAS RT 2022'!AH41+'KAS RT 2022'!AK41+'KAS RT 2022'!AN41</f>
        <v>5000</v>
      </c>
      <c r="O39" s="77">
        <f>'KAS RT 2022'!AI41+'KAS RT 2022'!AL41+'KAS RT 2022'!AO41</f>
        <v>10000</v>
      </c>
      <c r="P39" s="77">
        <f t="shared" si="1"/>
        <v>80000</v>
      </c>
      <c r="Q39" s="77">
        <f t="shared" si="2"/>
        <v>640000</v>
      </c>
      <c r="R39" s="77">
        <f t="shared" si="3"/>
        <v>50000</v>
      </c>
      <c r="S39" s="77">
        <f t="shared" si="4"/>
        <v>100000</v>
      </c>
      <c r="T39" s="77">
        <f t="shared" si="5"/>
        <v>790000</v>
      </c>
      <c r="U39" s="3" t="str">
        <f>IF(T39='KAS RT 2022'!AP41,"Cocok","Tidak Cocok")</f>
        <v>Cocok</v>
      </c>
    </row>
    <row r="40" spans="2:21">
      <c r="B40" t="s">
        <v>187</v>
      </c>
      <c r="C40" s="75">
        <v>36</v>
      </c>
      <c r="D40" s="22"/>
      <c r="E40" s="75" t="s">
        <v>188</v>
      </c>
      <c r="F40" s="75" t="s">
        <v>79</v>
      </c>
      <c r="G40" s="75" t="s">
        <v>189</v>
      </c>
      <c r="H40" s="75"/>
      <c r="I40" s="77">
        <f>'KAS RT 2022'!F42+'KAS RT 2022'!I42+'KAS RT 2022'!L42+'KAS RT 2022'!O42+'KAS RT 2022'!R42+'KAS RT 2022'!U42+'KAS RT 2022'!X42+'KAS RT 2022'!AA42+'KAS RT 2022'!AD42</f>
        <v>575000</v>
      </c>
      <c r="J40" s="77">
        <f>'KAS RT 2022'!G42+'KAS RT 2022'!J42+'KAS RT 2022'!M42+'KAS RT 2022'!P42+'KAS RT 2022'!S42+'KAS RT 2022'!V42+'KAS RT 2022'!Y42+'KAS RT 2022'!AB42+'KAS RT 2022'!AE42</f>
        <v>45000</v>
      </c>
      <c r="K40" s="77">
        <f>'KAS RT 2022'!H42+'KAS RT 2022'!K42+'KAS RT 2022'!N42+'KAS RT 2022'!Q42+'KAS RT 2022'!T42+'KAS RT 2022'!W42+'KAS RT 2022'!Z42+'KAS RT 2022'!AC42+'KAS RT 2022'!AF42</f>
        <v>135000</v>
      </c>
      <c r="L40" s="77">
        <f t="shared" si="0"/>
        <v>755000</v>
      </c>
      <c r="M40" s="77">
        <f>'KAS RT 2022'!AG42+'KAS RT 2022'!AJ42+'KAS RT 2022'!AM42</f>
        <v>65000</v>
      </c>
      <c r="N40" s="77">
        <f>'KAS RT 2022'!AH42+'KAS RT 2022'!AK42+'KAS RT 2022'!AN42</f>
        <v>5000</v>
      </c>
      <c r="O40" s="77">
        <f>'KAS RT 2022'!AI42+'KAS RT 2022'!AL42+'KAS RT 2022'!AO42</f>
        <v>15000</v>
      </c>
      <c r="P40" s="77">
        <f t="shared" si="1"/>
        <v>85000</v>
      </c>
      <c r="Q40" s="77">
        <f t="shared" si="2"/>
        <v>640000</v>
      </c>
      <c r="R40" s="77">
        <f t="shared" si="3"/>
        <v>50000</v>
      </c>
      <c r="S40" s="77">
        <f t="shared" si="4"/>
        <v>150000</v>
      </c>
      <c r="T40" s="77">
        <f t="shared" si="5"/>
        <v>840000</v>
      </c>
      <c r="U40" s="3" t="str">
        <f>IF(T40='KAS RT 2022'!AP42,"Cocok","Tidak Cocok")</f>
        <v>Cocok</v>
      </c>
    </row>
    <row r="41" spans="2:21">
      <c r="B41" t="s">
        <v>190</v>
      </c>
      <c r="C41" s="75">
        <v>37</v>
      </c>
      <c r="D41" s="22" t="s">
        <v>112</v>
      </c>
      <c r="E41" s="75" t="s">
        <v>191</v>
      </c>
      <c r="F41" s="75" t="s">
        <v>79</v>
      </c>
      <c r="G41" s="75" t="s">
        <v>192</v>
      </c>
      <c r="H41" s="75"/>
      <c r="I41" s="77">
        <f>'KAS RT 2022'!F43+'KAS RT 2022'!I43+'KAS RT 2022'!L43+'KAS RT 2022'!O43+'KAS RT 2022'!R43+'KAS RT 2022'!U43+'KAS RT 2022'!X43+'KAS RT 2022'!AA43+'KAS RT 2022'!AD43</f>
        <v>575000</v>
      </c>
      <c r="J41" s="77">
        <f>'KAS RT 2022'!G43+'KAS RT 2022'!J43+'KAS RT 2022'!M43+'KAS RT 2022'!P43+'KAS RT 2022'!S43+'KAS RT 2022'!V43+'KAS RT 2022'!Y43+'KAS RT 2022'!AB43+'KAS RT 2022'!AE43</f>
        <v>45000</v>
      </c>
      <c r="K41" s="77">
        <f>'KAS RT 2022'!H43+'KAS RT 2022'!K43+'KAS RT 2022'!N43+'KAS RT 2022'!Q43+'KAS RT 2022'!T43+'KAS RT 2022'!W43+'KAS RT 2022'!Z43+'KAS RT 2022'!AC43+'KAS RT 2022'!AF43</f>
        <v>265000</v>
      </c>
      <c r="L41" s="77">
        <f t="shared" si="0"/>
        <v>885000</v>
      </c>
      <c r="M41" s="77">
        <f>'KAS RT 2022'!AG43+'KAS RT 2022'!AJ43+'KAS RT 2022'!AM43</f>
        <v>195000</v>
      </c>
      <c r="N41" s="77">
        <f>'KAS RT 2022'!AH43+'KAS RT 2022'!AK43+'KAS RT 2022'!AN43</f>
        <v>15000</v>
      </c>
      <c r="O41" s="77">
        <f>'KAS RT 2022'!AI43+'KAS RT 2022'!AL43+'KAS RT 2022'!AO43</f>
        <v>75000</v>
      </c>
      <c r="P41" s="77">
        <f t="shared" si="1"/>
        <v>285000</v>
      </c>
      <c r="Q41" s="77">
        <f t="shared" si="2"/>
        <v>770000</v>
      </c>
      <c r="R41" s="77">
        <f t="shared" si="3"/>
        <v>60000</v>
      </c>
      <c r="S41" s="77">
        <f t="shared" si="4"/>
        <v>340000</v>
      </c>
      <c r="T41" s="77">
        <f t="shared" si="5"/>
        <v>1170000</v>
      </c>
      <c r="U41" s="3" t="str">
        <f>IF(T41='KAS RT 2022'!AP43,"Cocok","Tidak Cocok")</f>
        <v>Cocok</v>
      </c>
    </row>
    <row r="42" spans="2:21">
      <c r="B42" t="s">
        <v>193</v>
      </c>
      <c r="C42" s="75">
        <v>38</v>
      </c>
      <c r="D42" s="22" t="s">
        <v>92</v>
      </c>
      <c r="E42" s="75" t="s">
        <v>194</v>
      </c>
      <c r="F42" s="75" t="s">
        <v>79</v>
      </c>
      <c r="G42" s="75" t="s">
        <v>195</v>
      </c>
      <c r="H42" s="75"/>
      <c r="I42" s="77">
        <f>'KAS RT 2022'!F44+'KAS RT 2022'!I44+'KAS RT 2022'!L44+'KAS RT 2022'!O44+'KAS RT 2022'!R44+'KAS RT 2022'!U44+'KAS RT 2022'!X44+'KAS RT 2022'!AA44+'KAS RT 2022'!AD44</f>
        <v>0</v>
      </c>
      <c r="J42" s="77">
        <f>'KAS RT 2022'!G44+'KAS RT 2022'!J44+'KAS RT 2022'!M44+'KAS RT 2022'!P44+'KAS RT 2022'!S44+'KAS RT 2022'!V44+'KAS RT 2022'!Y44+'KAS RT 2022'!AB44+'KAS RT 2022'!AE44</f>
        <v>0</v>
      </c>
      <c r="K42" s="77">
        <f>'KAS RT 2022'!H44+'KAS RT 2022'!K44+'KAS RT 2022'!N44+'KAS RT 2022'!Q44+'KAS RT 2022'!T44+'KAS RT 2022'!W44+'KAS RT 2022'!Z44+'KAS RT 2022'!AC44+'KAS RT 2022'!AF44</f>
        <v>0</v>
      </c>
      <c r="L42" s="77">
        <f t="shared" si="0"/>
        <v>0</v>
      </c>
      <c r="M42" s="77">
        <f>'KAS RT 2022'!AG44+'KAS RT 2022'!AJ44+'KAS RT 2022'!AM44</f>
        <v>0</v>
      </c>
      <c r="N42" s="77">
        <f>'KAS RT 2022'!AH44+'KAS RT 2022'!AK44+'KAS RT 2022'!AN44</f>
        <v>0</v>
      </c>
      <c r="O42" s="77">
        <f>'KAS RT 2022'!AI44+'KAS RT 2022'!AL44+'KAS RT 2022'!AO44</f>
        <v>0</v>
      </c>
      <c r="P42" s="77">
        <f t="shared" si="1"/>
        <v>0</v>
      </c>
      <c r="Q42" s="77">
        <f t="shared" si="2"/>
        <v>0</v>
      </c>
      <c r="R42" s="77">
        <f t="shared" si="3"/>
        <v>0</v>
      </c>
      <c r="S42" s="77">
        <f t="shared" si="4"/>
        <v>0</v>
      </c>
      <c r="T42" s="77">
        <f t="shared" si="5"/>
        <v>0</v>
      </c>
      <c r="U42" s="3" t="str">
        <f>IF(T42='KAS RT 2022'!AP44,"Cocok","Tidak Cocok")</f>
        <v>Cocok</v>
      </c>
    </row>
    <row r="43" spans="2:21">
      <c r="B43" t="s">
        <v>196</v>
      </c>
      <c r="C43" s="75">
        <v>39</v>
      </c>
      <c r="D43" s="22"/>
      <c r="E43" s="75" t="s">
        <v>197</v>
      </c>
      <c r="F43" s="75" t="s">
        <v>79</v>
      </c>
      <c r="G43" s="75" t="s">
        <v>198</v>
      </c>
      <c r="H43" s="75"/>
      <c r="I43" s="77">
        <f>'KAS RT 2022'!F45+'KAS RT 2022'!I45+'KAS RT 2022'!L45+'KAS RT 2022'!O45+'KAS RT 2022'!R45+'KAS RT 2022'!U45+'KAS RT 2022'!X45+'KAS RT 2022'!AA45+'KAS RT 2022'!AD45</f>
        <v>575000</v>
      </c>
      <c r="J43" s="77">
        <f>'KAS RT 2022'!G45+'KAS RT 2022'!J45+'KAS RT 2022'!M45+'KAS RT 2022'!P45+'KAS RT 2022'!S45+'KAS RT 2022'!V45+'KAS RT 2022'!Y45+'KAS RT 2022'!AB45+'KAS RT 2022'!AE45</f>
        <v>45000</v>
      </c>
      <c r="K43" s="77">
        <f>'KAS RT 2022'!H45+'KAS RT 2022'!K45+'KAS RT 2022'!N45+'KAS RT 2022'!Q45+'KAS RT 2022'!T45+'KAS RT 2022'!W45+'KAS RT 2022'!Z45+'KAS RT 2022'!AC45+'KAS RT 2022'!AF45</f>
        <v>135000</v>
      </c>
      <c r="L43" s="77">
        <f t="shared" si="0"/>
        <v>755000</v>
      </c>
      <c r="M43" s="77">
        <f>'KAS RT 2022'!AG45+'KAS RT 2022'!AJ45+'KAS RT 2022'!AM45</f>
        <v>195000</v>
      </c>
      <c r="N43" s="77">
        <f>'KAS RT 2022'!AH45+'KAS RT 2022'!AK45+'KAS RT 2022'!AN45</f>
        <v>15000</v>
      </c>
      <c r="O43" s="77">
        <f>'KAS RT 2022'!AI45+'KAS RT 2022'!AL45+'KAS RT 2022'!AO45</f>
        <v>45000</v>
      </c>
      <c r="P43" s="77">
        <f t="shared" si="1"/>
        <v>255000</v>
      </c>
      <c r="Q43" s="77">
        <f t="shared" si="2"/>
        <v>770000</v>
      </c>
      <c r="R43" s="77">
        <f t="shared" si="3"/>
        <v>60000</v>
      </c>
      <c r="S43" s="77">
        <f t="shared" si="4"/>
        <v>180000</v>
      </c>
      <c r="T43" s="77">
        <f t="shared" si="5"/>
        <v>1010000</v>
      </c>
      <c r="U43" s="3" t="str">
        <f>IF(T43='KAS RT 2022'!AP45,"Cocok","Tidak Cocok")</f>
        <v>Cocok</v>
      </c>
    </row>
    <row r="44" spans="2:21">
      <c r="B44" t="s">
        <v>199</v>
      </c>
      <c r="C44" s="75">
        <v>40</v>
      </c>
      <c r="D44" s="22"/>
      <c r="E44" s="75" t="s">
        <v>200</v>
      </c>
      <c r="F44" s="75" t="s">
        <v>79</v>
      </c>
      <c r="G44" s="75" t="s">
        <v>201</v>
      </c>
      <c r="H44" s="75"/>
      <c r="I44" s="77">
        <f>'KAS RT 2022'!F46+'KAS RT 2022'!I46+'KAS RT 2022'!L46+'KAS RT 2022'!O46+'KAS RT 2022'!R46+'KAS RT 2022'!U46+'KAS RT 2022'!X46+'KAS RT 2022'!AA46+'KAS RT 2022'!AD46</f>
        <v>575000</v>
      </c>
      <c r="J44" s="77">
        <f>'KAS RT 2022'!G46+'KAS RT 2022'!J46+'KAS RT 2022'!M46+'KAS RT 2022'!P46+'KAS RT 2022'!S46+'KAS RT 2022'!V46+'KAS RT 2022'!Y46+'KAS RT 2022'!AB46+'KAS RT 2022'!AE46</f>
        <v>45000</v>
      </c>
      <c r="K44" s="77">
        <f>'KAS RT 2022'!H46+'KAS RT 2022'!K46+'KAS RT 2022'!N46+'KAS RT 2022'!Q46+'KAS RT 2022'!T46+'KAS RT 2022'!W46+'KAS RT 2022'!Z46+'KAS RT 2022'!AC46+'KAS RT 2022'!AF46</f>
        <v>45000</v>
      </c>
      <c r="L44" s="77">
        <f t="shared" si="0"/>
        <v>665000</v>
      </c>
      <c r="M44" s="77">
        <f>'KAS RT 2022'!AG46+'KAS RT 2022'!AJ46+'KAS RT 2022'!AM46</f>
        <v>65000</v>
      </c>
      <c r="N44" s="77">
        <f>'KAS RT 2022'!AH46+'KAS RT 2022'!AK46+'KAS RT 2022'!AN46</f>
        <v>5000</v>
      </c>
      <c r="O44" s="77">
        <f>'KAS RT 2022'!AI46+'KAS RT 2022'!AL46+'KAS RT 2022'!AO46</f>
        <v>5000</v>
      </c>
      <c r="P44" s="77">
        <f t="shared" si="1"/>
        <v>75000</v>
      </c>
      <c r="Q44" s="77">
        <f t="shared" si="2"/>
        <v>640000</v>
      </c>
      <c r="R44" s="77">
        <f t="shared" si="3"/>
        <v>50000</v>
      </c>
      <c r="S44" s="77">
        <f t="shared" si="4"/>
        <v>50000</v>
      </c>
      <c r="T44" s="77">
        <f t="shared" si="5"/>
        <v>740000</v>
      </c>
      <c r="U44" s="3" t="str">
        <f>IF(T44='KAS RT 2022'!AP46,"Cocok","Tidak Cocok")</f>
        <v>Cocok</v>
      </c>
    </row>
    <row r="45" spans="2:21">
      <c r="B45" t="s">
        <v>202</v>
      </c>
      <c r="C45" s="75">
        <v>41</v>
      </c>
      <c r="D45" s="22"/>
      <c r="E45" s="75" t="s">
        <v>203</v>
      </c>
      <c r="F45" s="75" t="s">
        <v>79</v>
      </c>
      <c r="G45" s="75" t="s">
        <v>204</v>
      </c>
      <c r="H45" s="75"/>
      <c r="I45" s="77">
        <f>'KAS RT 2022'!F47+'KAS RT 2022'!I47+'KAS RT 2022'!L47+'KAS RT 2022'!O47+'KAS RT 2022'!R47+'KAS RT 2022'!U47+'KAS RT 2022'!X47+'KAS RT 2022'!AA47+'KAS RT 2022'!AD47</f>
        <v>575000</v>
      </c>
      <c r="J45" s="77">
        <f>'KAS RT 2022'!G47+'KAS RT 2022'!J47+'KAS RT 2022'!M47+'KAS RT 2022'!P47+'KAS RT 2022'!S47+'KAS RT 2022'!V47+'KAS RT 2022'!Y47+'KAS RT 2022'!AB47+'KAS RT 2022'!AE47</f>
        <v>45000</v>
      </c>
      <c r="K45" s="77">
        <f>'KAS RT 2022'!H47+'KAS RT 2022'!K47+'KAS RT 2022'!N47+'KAS RT 2022'!Q47+'KAS RT 2022'!T47+'KAS RT 2022'!W47+'KAS RT 2022'!Z47+'KAS RT 2022'!AC47+'KAS RT 2022'!AF47</f>
        <v>135000</v>
      </c>
      <c r="L45" s="77">
        <f t="shared" si="0"/>
        <v>755000</v>
      </c>
      <c r="M45" s="77">
        <f>'KAS RT 2022'!AG47+'KAS RT 2022'!AJ47+'KAS RT 2022'!AM47</f>
        <v>65000</v>
      </c>
      <c r="N45" s="77">
        <f>'KAS RT 2022'!AH47+'KAS RT 2022'!AK47+'KAS RT 2022'!AN47</f>
        <v>5000</v>
      </c>
      <c r="O45" s="77">
        <f>'KAS RT 2022'!AI47+'KAS RT 2022'!AL47+'KAS RT 2022'!AO47</f>
        <v>15000</v>
      </c>
      <c r="P45" s="77">
        <f t="shared" si="1"/>
        <v>85000</v>
      </c>
      <c r="Q45" s="77">
        <f t="shared" si="2"/>
        <v>640000</v>
      </c>
      <c r="R45" s="77">
        <f t="shared" si="3"/>
        <v>50000</v>
      </c>
      <c r="S45" s="77">
        <f t="shared" si="4"/>
        <v>150000</v>
      </c>
      <c r="T45" s="77">
        <f t="shared" si="5"/>
        <v>840000</v>
      </c>
      <c r="U45" s="3" t="str">
        <f>IF(T45='KAS RT 2022'!AP47,"Cocok","Tidak Cocok")</f>
        <v>Cocok</v>
      </c>
    </row>
    <row r="46" spans="3:20">
      <c r="C46" s="75"/>
      <c r="D46" s="76">
        <f>COUNTIF(D5:D45,"Lunas")</f>
        <v>5</v>
      </c>
      <c r="E46" s="75"/>
      <c r="F46" s="75"/>
      <c r="G46" s="75"/>
      <c r="H46" s="75"/>
      <c r="I46" s="77">
        <f t="shared" ref="I46:T46" si="6">SUM(I5:I45)</f>
        <v>20735000</v>
      </c>
      <c r="J46" s="77">
        <f t="shared" si="6"/>
        <v>1615000</v>
      </c>
      <c r="K46" s="77">
        <f t="shared" si="6"/>
        <v>3690000</v>
      </c>
      <c r="L46" s="77">
        <f t="shared" si="6"/>
        <v>26040000</v>
      </c>
      <c r="M46" s="77">
        <f t="shared" si="6"/>
        <v>2955000</v>
      </c>
      <c r="N46" s="77">
        <f t="shared" si="6"/>
        <v>225000</v>
      </c>
      <c r="O46" s="77">
        <f t="shared" si="6"/>
        <v>565000</v>
      </c>
      <c r="P46" s="77">
        <f t="shared" si="6"/>
        <v>3745000</v>
      </c>
      <c r="Q46" s="77">
        <f t="shared" si="6"/>
        <v>23690000</v>
      </c>
      <c r="R46" s="77">
        <f t="shared" si="6"/>
        <v>1840000</v>
      </c>
      <c r="S46" s="77">
        <f t="shared" si="6"/>
        <v>4255000</v>
      </c>
      <c r="T46" s="77">
        <f t="shared" si="6"/>
        <v>29785000</v>
      </c>
    </row>
    <row r="47" spans="3:20"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</row>
  </sheetData>
  <mergeCells count="4">
    <mergeCell ref="I3:L3"/>
    <mergeCell ref="M3:P3"/>
    <mergeCell ref="Q3:T3"/>
    <mergeCell ref="F4:G4"/>
  </mergeCells>
  <pageMargins left="0.708661417322835" right="0.708661417322835" top="0.748031496062992" bottom="0.748031496062992" header="0.31496062992126" footer="0.31496062992126"/>
  <pageSetup paperSize="9" scale="55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53"/>
  <sheetViews>
    <sheetView zoomScale="80" zoomScaleNormal="80" workbookViewId="0">
      <pane xSplit="5" ySplit="6" topLeftCell="F12" activePane="bottomRight" state="frozen"/>
      <selection/>
      <selection pane="topRight"/>
      <selection pane="bottomLeft"/>
      <selection pane="bottomRight" activeCell="N5" sqref="N5:N6"/>
    </sheetView>
  </sheetViews>
  <sheetFormatPr defaultColWidth="9.14285714285714" defaultRowHeight="16.5"/>
  <cols>
    <col min="1" max="1" width="8.42857142857143" style="9" customWidth="1"/>
    <col min="2" max="2" width="9.85714285714286" style="9" customWidth="1"/>
    <col min="3" max="3" width="16.8571428571429" style="10" customWidth="1"/>
    <col min="4" max="4" width="4.42857142857143" style="11" customWidth="1"/>
    <col min="5" max="5" width="18.5714285714286" style="11" customWidth="1"/>
    <col min="6" max="6" width="12" style="12" customWidth="1"/>
    <col min="7" max="7" width="10.8571428571429" style="12" customWidth="1"/>
    <col min="8" max="8" width="11.2857142857143" style="12" customWidth="1"/>
    <col min="9" max="9" width="12" style="12" customWidth="1"/>
    <col min="10" max="10" width="10.8571428571429" style="12" customWidth="1"/>
    <col min="11" max="11" width="11.2857142857143" style="12" customWidth="1"/>
    <col min="12" max="12" width="12" style="12" customWidth="1"/>
    <col min="13" max="13" width="10.8571428571429" style="12" customWidth="1"/>
    <col min="14" max="14" width="11.2857142857143" style="12" customWidth="1"/>
    <col min="15" max="15" width="12" style="12" customWidth="1"/>
    <col min="16" max="16" width="10.8571428571429" style="12" customWidth="1"/>
    <col min="17" max="17" width="11.2857142857143" style="12" customWidth="1"/>
    <col min="18" max="18" width="12" style="12" customWidth="1"/>
    <col min="19" max="19" width="10.8571428571429" style="12" customWidth="1"/>
    <col min="20" max="20" width="11.2857142857143" style="12" customWidth="1"/>
    <col min="21" max="21" width="12" style="12" customWidth="1"/>
    <col min="22" max="22" width="10.8571428571429" style="12" customWidth="1"/>
    <col min="23" max="23" width="11.2857142857143" style="12" customWidth="1"/>
    <col min="24" max="24" width="12" style="12" customWidth="1"/>
    <col min="25" max="25" width="10.8571428571429" style="12" customWidth="1"/>
    <col min="26" max="26" width="11.2857142857143" style="12" customWidth="1"/>
    <col min="27" max="27" width="12" style="12" customWidth="1"/>
    <col min="28" max="28" width="10.8571428571429" style="12" customWidth="1"/>
    <col min="29" max="29" width="11.2857142857143" style="12" customWidth="1"/>
    <col min="30" max="30" width="12" style="12" customWidth="1"/>
    <col min="31" max="31" width="10.8571428571429" style="12" customWidth="1"/>
    <col min="32" max="32" width="11.2857142857143" style="12" customWidth="1"/>
    <col min="33" max="33" width="12" style="12" customWidth="1"/>
    <col min="34" max="34" width="10.8571428571429" style="12" customWidth="1"/>
    <col min="35" max="35" width="11.2857142857143" style="12" customWidth="1"/>
    <col min="36" max="36" width="12" style="12" customWidth="1"/>
    <col min="37" max="37" width="10.8571428571429" style="12" customWidth="1"/>
    <col min="38" max="38" width="11.2857142857143" style="12" customWidth="1"/>
    <col min="39" max="39" width="12" style="12" customWidth="1"/>
    <col min="40" max="40" width="10.8571428571429" style="12" customWidth="1"/>
    <col min="41" max="41" width="11.2857142857143" style="12" customWidth="1"/>
    <col min="42" max="42" width="15.1428571428571" style="13" customWidth="1"/>
    <col min="43" max="43" width="9.14285714285714" style="8"/>
    <col min="44" max="16384" width="9.14285714285714" style="12"/>
  </cols>
  <sheetData>
    <row r="1" customHeight="1" spans="1:4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</row>
    <row r="2" customHeight="1" spans="1:4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</row>
    <row r="3" customHeight="1" spans="1:4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</row>
    <row r="4" customHeight="1" spans="3:42">
      <c r="C4" s="15"/>
      <c r="D4" s="15"/>
      <c r="E4" s="15"/>
      <c r="F4" s="15" t="s">
        <v>205</v>
      </c>
      <c r="G4" s="15"/>
      <c r="H4" s="15"/>
      <c r="I4" s="15" t="s">
        <v>206</v>
      </c>
      <c r="J4" s="15"/>
      <c r="K4" s="15"/>
      <c r="L4" s="15" t="s">
        <v>207</v>
      </c>
      <c r="M4" s="15"/>
      <c r="N4" s="15"/>
      <c r="O4" s="15" t="s">
        <v>208</v>
      </c>
      <c r="P4" s="15"/>
      <c r="Q4" s="15"/>
      <c r="R4" s="15" t="s">
        <v>209</v>
      </c>
      <c r="S4" s="15"/>
      <c r="T4" s="15"/>
      <c r="U4" s="15" t="s">
        <v>210</v>
      </c>
      <c r="V4" s="15"/>
      <c r="W4" s="15"/>
      <c r="X4" s="15" t="s">
        <v>211</v>
      </c>
      <c r="Y4" s="15"/>
      <c r="Z4" s="15"/>
      <c r="AA4" s="15" t="s">
        <v>212</v>
      </c>
      <c r="AB4" s="15"/>
      <c r="AC4" s="15"/>
      <c r="AD4" s="15" t="s">
        <v>213</v>
      </c>
      <c r="AE4" s="15"/>
      <c r="AF4" s="15"/>
      <c r="AG4" s="62" t="s">
        <v>214</v>
      </c>
      <c r="AH4" s="62"/>
      <c r="AI4" s="62"/>
      <c r="AJ4" s="15" t="s">
        <v>215</v>
      </c>
      <c r="AK4" s="15"/>
      <c r="AL4" s="15"/>
      <c r="AM4" s="15" t="s">
        <v>216</v>
      </c>
      <c r="AN4" s="15"/>
      <c r="AO4" s="15"/>
      <c r="AP4" s="15"/>
    </row>
    <row r="5" ht="18" customHeight="1" spans="1:42">
      <c r="A5" s="16" t="s">
        <v>67</v>
      </c>
      <c r="B5" s="16" t="s">
        <v>68</v>
      </c>
      <c r="C5" s="16" t="s">
        <v>217</v>
      </c>
      <c r="D5" s="17" t="s">
        <v>218</v>
      </c>
      <c r="E5" s="18"/>
      <c r="F5" s="16" t="s">
        <v>219</v>
      </c>
      <c r="G5" s="16" t="s">
        <v>73</v>
      </c>
      <c r="H5" s="16" t="s">
        <v>74</v>
      </c>
      <c r="I5" s="16" t="s">
        <v>219</v>
      </c>
      <c r="J5" s="16" t="s">
        <v>73</v>
      </c>
      <c r="K5" s="16" t="s">
        <v>74</v>
      </c>
      <c r="L5" s="16" t="s">
        <v>219</v>
      </c>
      <c r="M5" s="16" t="s">
        <v>73</v>
      </c>
      <c r="N5" s="16" t="s">
        <v>74</v>
      </c>
      <c r="O5" s="16" t="s">
        <v>219</v>
      </c>
      <c r="P5" s="16" t="s">
        <v>73</v>
      </c>
      <c r="Q5" s="16" t="s">
        <v>74</v>
      </c>
      <c r="R5" s="16" t="s">
        <v>219</v>
      </c>
      <c r="S5" s="16" t="s">
        <v>73</v>
      </c>
      <c r="T5" s="16" t="s">
        <v>74</v>
      </c>
      <c r="U5" s="16" t="s">
        <v>219</v>
      </c>
      <c r="V5" s="16" t="s">
        <v>73</v>
      </c>
      <c r="W5" s="16" t="s">
        <v>74</v>
      </c>
      <c r="X5" s="16" t="s">
        <v>219</v>
      </c>
      <c r="Y5" s="16" t="s">
        <v>73</v>
      </c>
      <c r="Z5" s="16" t="s">
        <v>74</v>
      </c>
      <c r="AA5" s="16" t="s">
        <v>219</v>
      </c>
      <c r="AB5" s="16" t="s">
        <v>73</v>
      </c>
      <c r="AC5" s="16" t="s">
        <v>74</v>
      </c>
      <c r="AD5" s="16" t="s">
        <v>219</v>
      </c>
      <c r="AE5" s="16" t="s">
        <v>73</v>
      </c>
      <c r="AF5" s="16" t="s">
        <v>74</v>
      </c>
      <c r="AG5" s="63" t="s">
        <v>219</v>
      </c>
      <c r="AH5" s="63" t="s">
        <v>73</v>
      </c>
      <c r="AI5" s="63" t="s">
        <v>74</v>
      </c>
      <c r="AJ5" s="16" t="s">
        <v>219</v>
      </c>
      <c r="AK5" s="16" t="s">
        <v>73</v>
      </c>
      <c r="AL5" s="16" t="s">
        <v>74</v>
      </c>
      <c r="AM5" s="16" t="s">
        <v>219</v>
      </c>
      <c r="AN5" s="16" t="s">
        <v>73</v>
      </c>
      <c r="AO5" s="16" t="s">
        <v>74</v>
      </c>
      <c r="AP5" s="16" t="s">
        <v>75</v>
      </c>
    </row>
    <row r="6" ht="18" customHeight="1" spans="1:42">
      <c r="A6" s="19"/>
      <c r="B6" s="19"/>
      <c r="C6" s="19"/>
      <c r="D6" s="20"/>
      <c r="E6" s="21"/>
      <c r="F6" s="19" t="s">
        <v>220</v>
      </c>
      <c r="G6" s="19"/>
      <c r="H6" s="19"/>
      <c r="I6" s="19" t="s">
        <v>220</v>
      </c>
      <c r="J6" s="19"/>
      <c r="K6" s="19"/>
      <c r="L6" s="19" t="s">
        <v>220</v>
      </c>
      <c r="M6" s="19"/>
      <c r="N6" s="19"/>
      <c r="O6" s="19" t="s">
        <v>220</v>
      </c>
      <c r="P6" s="19"/>
      <c r="Q6" s="19"/>
      <c r="R6" s="19" t="s">
        <v>220</v>
      </c>
      <c r="S6" s="19"/>
      <c r="T6" s="19"/>
      <c r="U6" s="19" t="s">
        <v>220</v>
      </c>
      <c r="V6" s="19"/>
      <c r="W6" s="19"/>
      <c r="X6" s="19" t="s">
        <v>220</v>
      </c>
      <c r="Y6" s="19"/>
      <c r="Z6" s="19"/>
      <c r="AA6" s="19" t="s">
        <v>220</v>
      </c>
      <c r="AB6" s="19"/>
      <c r="AC6" s="19"/>
      <c r="AD6" s="19" t="s">
        <v>220</v>
      </c>
      <c r="AE6" s="19"/>
      <c r="AF6" s="19"/>
      <c r="AG6" s="64" t="s">
        <v>220</v>
      </c>
      <c r="AH6" s="64"/>
      <c r="AI6" s="64"/>
      <c r="AJ6" s="19" t="s">
        <v>220</v>
      </c>
      <c r="AK6" s="19"/>
      <c r="AL6" s="19"/>
      <c r="AM6" s="19" t="s">
        <v>220</v>
      </c>
      <c r="AN6" s="19"/>
      <c r="AO6" s="19"/>
      <c r="AP6" s="19"/>
    </row>
    <row r="7" ht="15" spans="1:42">
      <c r="A7" s="22">
        <v>1</v>
      </c>
      <c r="B7" s="23"/>
      <c r="C7" s="24" t="s">
        <v>78</v>
      </c>
      <c r="D7" s="25" t="s">
        <v>79</v>
      </c>
      <c r="E7" s="26" t="s">
        <v>80</v>
      </c>
      <c r="F7" s="27">
        <v>55000</v>
      </c>
      <c r="G7" s="28">
        <v>5000</v>
      </c>
      <c r="H7" s="28">
        <v>5000</v>
      </c>
      <c r="I7" s="27">
        <v>65000</v>
      </c>
      <c r="J7" s="28">
        <v>5000</v>
      </c>
      <c r="K7" s="28">
        <v>5000</v>
      </c>
      <c r="L7" s="27">
        <v>65000</v>
      </c>
      <c r="M7" s="28">
        <v>5000</v>
      </c>
      <c r="N7" s="28">
        <v>5000</v>
      </c>
      <c r="O7" s="27">
        <v>65000</v>
      </c>
      <c r="P7" s="28">
        <v>5000</v>
      </c>
      <c r="Q7" s="28">
        <v>5000</v>
      </c>
      <c r="R7" s="27">
        <v>65000</v>
      </c>
      <c r="S7" s="28">
        <v>5000</v>
      </c>
      <c r="T7" s="28">
        <v>5000</v>
      </c>
      <c r="U7" s="27">
        <v>65000</v>
      </c>
      <c r="V7" s="28">
        <v>5000</v>
      </c>
      <c r="W7" s="28">
        <v>5000</v>
      </c>
      <c r="X7" s="27">
        <v>65000</v>
      </c>
      <c r="Y7" s="28">
        <v>5000</v>
      </c>
      <c r="Z7" s="28">
        <v>5000</v>
      </c>
      <c r="AA7" s="27">
        <v>65000</v>
      </c>
      <c r="AB7" s="28">
        <v>5000</v>
      </c>
      <c r="AC7" s="28">
        <v>5000</v>
      </c>
      <c r="AD7" s="27">
        <v>65000</v>
      </c>
      <c r="AE7" s="28">
        <v>5000</v>
      </c>
      <c r="AF7" s="28">
        <v>5000</v>
      </c>
      <c r="AG7" s="27">
        <v>65000</v>
      </c>
      <c r="AH7" s="28">
        <v>5000</v>
      </c>
      <c r="AI7" s="28">
        <v>5000</v>
      </c>
      <c r="AJ7" s="27"/>
      <c r="AK7" s="28"/>
      <c r="AL7" s="28"/>
      <c r="AM7" s="27"/>
      <c r="AN7" s="28"/>
      <c r="AO7" s="28"/>
      <c r="AP7" s="28">
        <f>SUM(F7:AO7)</f>
        <v>740000</v>
      </c>
    </row>
    <row r="8" ht="15" spans="1:43">
      <c r="A8" s="22">
        <v>2</v>
      </c>
      <c r="B8" s="29" t="s">
        <v>82</v>
      </c>
      <c r="C8" s="30" t="s">
        <v>83</v>
      </c>
      <c r="D8" s="25" t="s">
        <v>79</v>
      </c>
      <c r="E8" s="31" t="s">
        <v>84</v>
      </c>
      <c r="F8" s="27">
        <v>55000</v>
      </c>
      <c r="G8" s="28">
        <v>5000</v>
      </c>
      <c r="H8" s="28">
        <v>10000</v>
      </c>
      <c r="I8" s="27">
        <v>55000</v>
      </c>
      <c r="J8" s="28">
        <v>5000</v>
      </c>
      <c r="K8" s="28">
        <v>10000</v>
      </c>
      <c r="L8" s="27">
        <v>55000</v>
      </c>
      <c r="M8" s="28">
        <v>5000</v>
      </c>
      <c r="N8" s="28">
        <v>10000</v>
      </c>
      <c r="O8" s="27">
        <v>55000</v>
      </c>
      <c r="P8" s="28">
        <v>5000</v>
      </c>
      <c r="Q8" s="28">
        <v>10000</v>
      </c>
      <c r="R8" s="27">
        <v>55000</v>
      </c>
      <c r="S8" s="28">
        <v>5000</v>
      </c>
      <c r="T8" s="28">
        <v>10000</v>
      </c>
      <c r="U8" s="27">
        <v>55000</v>
      </c>
      <c r="V8" s="28">
        <v>5000</v>
      </c>
      <c r="W8" s="28">
        <v>10000</v>
      </c>
      <c r="X8" s="60"/>
      <c r="Y8" s="60"/>
      <c r="Z8" s="60"/>
      <c r="AA8" s="60"/>
      <c r="AB8" s="60"/>
      <c r="AC8" s="60"/>
      <c r="AD8" s="60"/>
      <c r="AE8" s="60"/>
      <c r="AF8" s="60"/>
      <c r="AG8" s="60">
        <v>0</v>
      </c>
      <c r="AH8" s="60">
        <v>0</v>
      </c>
      <c r="AI8" s="60">
        <v>0</v>
      </c>
      <c r="AJ8" s="60"/>
      <c r="AK8" s="60"/>
      <c r="AL8" s="60"/>
      <c r="AM8" s="60"/>
      <c r="AN8" s="60"/>
      <c r="AO8" s="60"/>
      <c r="AP8" s="28">
        <f t="shared" ref="AP8:AP47" si="0">SUM(F8:AO8)</f>
        <v>420000</v>
      </c>
      <c r="AQ8" s="8" t="s">
        <v>221</v>
      </c>
    </row>
    <row r="9" ht="15" spans="1:42">
      <c r="A9" s="22">
        <v>3</v>
      </c>
      <c r="B9" s="32"/>
      <c r="C9" s="33" t="s">
        <v>86</v>
      </c>
      <c r="D9" s="25" t="s">
        <v>79</v>
      </c>
      <c r="E9" s="34" t="s">
        <v>87</v>
      </c>
      <c r="F9" s="27">
        <v>55000</v>
      </c>
      <c r="G9" s="28">
        <v>5000</v>
      </c>
      <c r="H9" s="28">
        <v>10000</v>
      </c>
      <c r="I9" s="27">
        <v>65000</v>
      </c>
      <c r="J9" s="28">
        <v>5000</v>
      </c>
      <c r="K9" s="28">
        <v>5000</v>
      </c>
      <c r="L9" s="27">
        <v>65000</v>
      </c>
      <c r="M9" s="28">
        <v>5000</v>
      </c>
      <c r="N9" s="28">
        <v>5000</v>
      </c>
      <c r="O9" s="27">
        <v>65000</v>
      </c>
      <c r="P9" s="28">
        <v>5000</v>
      </c>
      <c r="Q9" s="28">
        <v>5000</v>
      </c>
      <c r="R9" s="27">
        <v>65000</v>
      </c>
      <c r="S9" s="28">
        <v>5000</v>
      </c>
      <c r="T9" s="28">
        <v>5000</v>
      </c>
      <c r="U9" s="27">
        <v>65000</v>
      </c>
      <c r="V9" s="28">
        <v>5000</v>
      </c>
      <c r="W9" s="28">
        <v>5000</v>
      </c>
      <c r="X9" s="27">
        <v>65000</v>
      </c>
      <c r="Y9" s="28">
        <v>5000</v>
      </c>
      <c r="Z9" s="28">
        <v>5000</v>
      </c>
      <c r="AA9" s="27">
        <v>65000</v>
      </c>
      <c r="AB9" s="28">
        <v>5000</v>
      </c>
      <c r="AC9" s="28">
        <v>5000</v>
      </c>
      <c r="AD9" s="27">
        <v>65000</v>
      </c>
      <c r="AE9" s="28">
        <v>5000</v>
      </c>
      <c r="AF9" s="28">
        <v>5000</v>
      </c>
      <c r="AG9" s="28">
        <v>65000</v>
      </c>
      <c r="AH9" s="28">
        <v>5000</v>
      </c>
      <c r="AI9" s="28">
        <v>5000</v>
      </c>
      <c r="AJ9" s="28"/>
      <c r="AK9" s="28"/>
      <c r="AL9" s="28"/>
      <c r="AM9" s="28"/>
      <c r="AN9" s="28"/>
      <c r="AO9" s="28"/>
      <c r="AP9" s="28">
        <f t="shared" si="0"/>
        <v>745000</v>
      </c>
    </row>
    <row r="10" ht="15" spans="1:42">
      <c r="A10" s="22">
        <v>4</v>
      </c>
      <c r="B10" s="29"/>
      <c r="C10" s="30" t="s">
        <v>89</v>
      </c>
      <c r="D10" s="25" t="s">
        <v>79</v>
      </c>
      <c r="E10" s="35" t="s">
        <v>90</v>
      </c>
      <c r="F10" s="27">
        <v>55000</v>
      </c>
      <c r="G10" s="28">
        <v>5000</v>
      </c>
      <c r="H10" s="28">
        <v>35000</v>
      </c>
      <c r="I10" s="50">
        <v>65000</v>
      </c>
      <c r="J10" s="50">
        <v>5000</v>
      </c>
      <c r="K10" s="50">
        <v>25000</v>
      </c>
      <c r="L10" s="50">
        <v>65000</v>
      </c>
      <c r="M10" s="50">
        <v>5000</v>
      </c>
      <c r="N10" s="50">
        <v>25000</v>
      </c>
      <c r="O10" s="50">
        <v>65000</v>
      </c>
      <c r="P10" s="50">
        <v>5000</v>
      </c>
      <c r="Q10" s="50">
        <v>25000</v>
      </c>
      <c r="R10" s="50">
        <v>65000</v>
      </c>
      <c r="S10" s="50">
        <v>5000</v>
      </c>
      <c r="T10" s="50">
        <v>25000</v>
      </c>
      <c r="U10" s="50">
        <v>65000</v>
      </c>
      <c r="V10" s="50">
        <v>5000</v>
      </c>
      <c r="W10" s="50">
        <v>25000</v>
      </c>
      <c r="X10" s="50">
        <v>65000</v>
      </c>
      <c r="Y10" s="50">
        <v>5000</v>
      </c>
      <c r="Z10" s="50">
        <v>25000</v>
      </c>
      <c r="AA10" s="50">
        <v>65000</v>
      </c>
      <c r="AB10" s="50">
        <v>5000</v>
      </c>
      <c r="AC10" s="50">
        <v>25000</v>
      </c>
      <c r="AD10" s="50">
        <v>65000</v>
      </c>
      <c r="AE10" s="50">
        <v>5000</v>
      </c>
      <c r="AF10" s="50">
        <v>25000</v>
      </c>
      <c r="AG10" s="50">
        <v>65000</v>
      </c>
      <c r="AH10" s="50">
        <v>5000</v>
      </c>
      <c r="AI10" s="50">
        <v>25000</v>
      </c>
      <c r="AJ10" s="50">
        <v>65000</v>
      </c>
      <c r="AK10" s="50">
        <v>5000</v>
      </c>
      <c r="AL10" s="50">
        <v>25000</v>
      </c>
      <c r="AM10" s="65"/>
      <c r="AN10" s="65"/>
      <c r="AO10" s="65"/>
      <c r="AP10" s="28">
        <f t="shared" si="0"/>
        <v>1045000</v>
      </c>
    </row>
    <row r="11" ht="15" spans="1:43">
      <c r="A11" s="22">
        <v>5</v>
      </c>
      <c r="B11" s="32" t="s">
        <v>92</v>
      </c>
      <c r="C11" s="33" t="s">
        <v>93</v>
      </c>
      <c r="D11" s="25" t="s">
        <v>79</v>
      </c>
      <c r="E11" s="34" t="s">
        <v>94</v>
      </c>
      <c r="F11" s="27">
        <v>55000</v>
      </c>
      <c r="G11" s="28">
        <v>5000</v>
      </c>
      <c r="H11" s="28">
        <v>10000</v>
      </c>
      <c r="I11" s="27">
        <v>65000</v>
      </c>
      <c r="J11" s="28">
        <v>5000</v>
      </c>
      <c r="K11" s="28">
        <v>10000</v>
      </c>
      <c r="L11" s="27">
        <v>65000</v>
      </c>
      <c r="M11" s="28">
        <v>5000</v>
      </c>
      <c r="N11" s="28">
        <v>5000</v>
      </c>
      <c r="O11" s="27">
        <v>65000</v>
      </c>
      <c r="P11" s="28">
        <v>5000</v>
      </c>
      <c r="Q11" s="28">
        <v>5000</v>
      </c>
      <c r="R11" s="27">
        <v>65000</v>
      </c>
      <c r="S11" s="28">
        <v>5000</v>
      </c>
      <c r="T11" s="28">
        <v>5000</v>
      </c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>
        <v>0</v>
      </c>
      <c r="AH11" s="61">
        <v>0</v>
      </c>
      <c r="AI11" s="61">
        <v>0</v>
      </c>
      <c r="AJ11" s="61"/>
      <c r="AK11" s="61"/>
      <c r="AL11" s="61"/>
      <c r="AM11" s="61"/>
      <c r="AN11" s="61"/>
      <c r="AO11" s="61"/>
      <c r="AP11" s="28">
        <f t="shared" si="0"/>
        <v>375000</v>
      </c>
      <c r="AQ11" s="8" t="s">
        <v>222</v>
      </c>
    </row>
    <row r="12" ht="15" spans="1:42">
      <c r="A12" s="22">
        <v>6</v>
      </c>
      <c r="B12" s="29"/>
      <c r="C12" s="30" t="s">
        <v>96</v>
      </c>
      <c r="D12" s="25" t="s">
        <v>79</v>
      </c>
      <c r="E12" s="31" t="s">
        <v>97</v>
      </c>
      <c r="F12" s="27">
        <v>55000</v>
      </c>
      <c r="G12" s="28">
        <v>5000</v>
      </c>
      <c r="H12" s="28">
        <v>10000</v>
      </c>
      <c r="I12" s="27">
        <v>65000</v>
      </c>
      <c r="J12" s="28">
        <v>5000</v>
      </c>
      <c r="K12" s="28">
        <v>10000</v>
      </c>
      <c r="L12" s="27">
        <v>65000</v>
      </c>
      <c r="M12" s="28">
        <v>5000</v>
      </c>
      <c r="N12" s="28">
        <v>10000</v>
      </c>
      <c r="O12" s="27">
        <v>65000</v>
      </c>
      <c r="P12" s="28">
        <v>5000</v>
      </c>
      <c r="Q12" s="28">
        <v>10000</v>
      </c>
      <c r="R12" s="27">
        <v>65000</v>
      </c>
      <c r="S12" s="28">
        <v>5000</v>
      </c>
      <c r="T12" s="28">
        <v>10000</v>
      </c>
      <c r="U12" s="27">
        <v>65000</v>
      </c>
      <c r="V12" s="28">
        <v>5000</v>
      </c>
      <c r="W12" s="28">
        <v>10000</v>
      </c>
      <c r="X12" s="27">
        <v>65000</v>
      </c>
      <c r="Y12" s="28">
        <v>5000</v>
      </c>
      <c r="Z12" s="28">
        <v>10000</v>
      </c>
      <c r="AA12" s="27">
        <v>65000</v>
      </c>
      <c r="AB12" s="28">
        <v>5000</v>
      </c>
      <c r="AC12" s="28">
        <v>10000</v>
      </c>
      <c r="AD12" s="27">
        <v>65000</v>
      </c>
      <c r="AE12" s="28">
        <v>5000</v>
      </c>
      <c r="AF12" s="28">
        <v>10000</v>
      </c>
      <c r="AG12" s="27">
        <v>65000</v>
      </c>
      <c r="AH12" s="28">
        <v>5000</v>
      </c>
      <c r="AI12" s="28">
        <v>10000</v>
      </c>
      <c r="AJ12" s="50"/>
      <c r="AK12" s="50"/>
      <c r="AL12" s="50"/>
      <c r="AM12" s="50"/>
      <c r="AN12" s="50"/>
      <c r="AO12" s="50"/>
      <c r="AP12" s="28">
        <f t="shared" si="0"/>
        <v>790000</v>
      </c>
    </row>
    <row r="13" ht="15" spans="1:42">
      <c r="A13" s="22">
        <v>7</v>
      </c>
      <c r="B13" s="32"/>
      <c r="C13" s="33" t="s">
        <v>99</v>
      </c>
      <c r="D13" s="36" t="s">
        <v>100</v>
      </c>
      <c r="E13" s="34" t="s">
        <v>101</v>
      </c>
      <c r="F13" s="27">
        <v>55000</v>
      </c>
      <c r="G13" s="28">
        <v>5000</v>
      </c>
      <c r="H13" s="28">
        <v>5000</v>
      </c>
      <c r="I13" s="27">
        <v>65000</v>
      </c>
      <c r="J13" s="28">
        <v>5000</v>
      </c>
      <c r="K13" s="28">
        <v>5000</v>
      </c>
      <c r="L13" s="27">
        <v>65000</v>
      </c>
      <c r="M13" s="28">
        <v>5000</v>
      </c>
      <c r="N13" s="28">
        <v>5000</v>
      </c>
      <c r="O13" s="27">
        <v>65000</v>
      </c>
      <c r="P13" s="28">
        <v>5000</v>
      </c>
      <c r="Q13" s="28">
        <v>5000</v>
      </c>
      <c r="R13" s="27">
        <v>65000</v>
      </c>
      <c r="S13" s="28">
        <v>5000</v>
      </c>
      <c r="T13" s="28">
        <v>5000</v>
      </c>
      <c r="U13" s="27">
        <v>65000</v>
      </c>
      <c r="V13" s="28">
        <v>5000</v>
      </c>
      <c r="W13" s="28">
        <v>5000</v>
      </c>
      <c r="X13" s="27">
        <v>65000</v>
      </c>
      <c r="Y13" s="28">
        <v>5000</v>
      </c>
      <c r="Z13" s="28">
        <v>5000</v>
      </c>
      <c r="AA13" s="27">
        <v>65000</v>
      </c>
      <c r="AB13" s="28">
        <v>5000</v>
      </c>
      <c r="AC13" s="28">
        <v>5000</v>
      </c>
      <c r="AD13" s="27">
        <v>65000</v>
      </c>
      <c r="AE13" s="28">
        <v>5000</v>
      </c>
      <c r="AF13" s="28">
        <v>5000</v>
      </c>
      <c r="AG13" s="50">
        <v>65000</v>
      </c>
      <c r="AH13" s="50">
        <v>5000</v>
      </c>
      <c r="AI13" s="50">
        <v>5000</v>
      </c>
      <c r="AJ13" s="50"/>
      <c r="AK13" s="50"/>
      <c r="AL13" s="50"/>
      <c r="AM13" s="50"/>
      <c r="AN13" s="50"/>
      <c r="AO13" s="50"/>
      <c r="AP13" s="28">
        <f t="shared" si="0"/>
        <v>740000</v>
      </c>
    </row>
    <row r="14" ht="15" spans="1:42">
      <c r="A14" s="22">
        <v>8</v>
      </c>
      <c r="B14" s="29"/>
      <c r="C14" s="30" t="s">
        <v>103</v>
      </c>
      <c r="D14" s="25" t="s">
        <v>79</v>
      </c>
      <c r="E14" s="31" t="s">
        <v>104</v>
      </c>
      <c r="F14" s="27">
        <v>55000</v>
      </c>
      <c r="G14" s="28">
        <v>5000</v>
      </c>
      <c r="H14" s="28">
        <v>10000</v>
      </c>
      <c r="I14" s="27">
        <v>65000</v>
      </c>
      <c r="J14" s="28">
        <v>5000</v>
      </c>
      <c r="K14" s="28">
        <v>5000</v>
      </c>
      <c r="L14" s="27">
        <v>65000</v>
      </c>
      <c r="M14" s="28">
        <v>5000</v>
      </c>
      <c r="N14" s="28">
        <v>5000</v>
      </c>
      <c r="O14" s="27">
        <v>65000</v>
      </c>
      <c r="P14" s="28">
        <v>5000</v>
      </c>
      <c r="Q14" s="28">
        <v>5000</v>
      </c>
      <c r="R14" s="27">
        <v>65000</v>
      </c>
      <c r="S14" s="28">
        <v>5000</v>
      </c>
      <c r="T14" s="28">
        <v>5000</v>
      </c>
      <c r="U14" s="27">
        <v>65000</v>
      </c>
      <c r="V14" s="28">
        <v>5000</v>
      </c>
      <c r="W14" s="28">
        <v>5000</v>
      </c>
      <c r="X14" s="27">
        <v>65000</v>
      </c>
      <c r="Y14" s="28">
        <v>5000</v>
      </c>
      <c r="Z14" s="28">
        <v>5000</v>
      </c>
      <c r="AA14" s="27">
        <v>65000</v>
      </c>
      <c r="AB14" s="28">
        <v>5000</v>
      </c>
      <c r="AC14" s="28">
        <v>5000</v>
      </c>
      <c r="AD14" s="27"/>
      <c r="AE14" s="28"/>
      <c r="AF14" s="28"/>
      <c r="AG14" s="50">
        <v>0</v>
      </c>
      <c r="AH14" s="50">
        <v>0</v>
      </c>
      <c r="AI14" s="50">
        <v>0</v>
      </c>
      <c r="AJ14" s="50"/>
      <c r="AK14" s="50"/>
      <c r="AL14" s="50"/>
      <c r="AM14" s="50"/>
      <c r="AN14" s="50"/>
      <c r="AO14" s="50"/>
      <c r="AP14" s="28">
        <f t="shared" si="0"/>
        <v>595000</v>
      </c>
    </row>
    <row r="15" ht="15" spans="1:42">
      <c r="A15" s="22">
        <v>9</v>
      </c>
      <c r="B15" s="32"/>
      <c r="C15" s="33" t="s">
        <v>106</v>
      </c>
      <c r="D15" s="25" t="s">
        <v>79</v>
      </c>
      <c r="E15" s="34" t="s">
        <v>107</v>
      </c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>
        <v>0</v>
      </c>
      <c r="AH15" s="37">
        <v>0</v>
      </c>
      <c r="AI15" s="37">
        <v>0</v>
      </c>
      <c r="AJ15" s="37"/>
      <c r="AK15" s="37"/>
      <c r="AL15" s="37"/>
      <c r="AM15" s="37"/>
      <c r="AN15" s="37"/>
      <c r="AO15" s="37"/>
      <c r="AP15" s="28">
        <f t="shared" si="0"/>
        <v>0</v>
      </c>
    </row>
    <row r="16" ht="15" spans="1:42">
      <c r="A16" s="22">
        <v>10</v>
      </c>
      <c r="B16" s="29"/>
      <c r="C16" s="30" t="s">
        <v>109</v>
      </c>
      <c r="D16" s="36" t="s">
        <v>100</v>
      </c>
      <c r="E16" s="34" t="s">
        <v>110</v>
      </c>
      <c r="F16" s="27">
        <v>55000</v>
      </c>
      <c r="G16" s="28">
        <v>5000</v>
      </c>
      <c r="H16" s="28">
        <v>10000</v>
      </c>
      <c r="I16" s="27">
        <v>65000</v>
      </c>
      <c r="J16" s="28">
        <v>5000</v>
      </c>
      <c r="K16" s="28">
        <v>10000</v>
      </c>
      <c r="L16" s="27">
        <v>65000</v>
      </c>
      <c r="M16" s="28">
        <v>5000</v>
      </c>
      <c r="N16" s="28">
        <v>10000</v>
      </c>
      <c r="O16" s="27">
        <v>65000</v>
      </c>
      <c r="P16" s="28">
        <v>5000</v>
      </c>
      <c r="Q16" s="28">
        <v>10000</v>
      </c>
      <c r="R16" s="27">
        <v>65000</v>
      </c>
      <c r="S16" s="28">
        <v>5000</v>
      </c>
      <c r="T16" s="28">
        <v>10000</v>
      </c>
      <c r="U16" s="27">
        <v>65000</v>
      </c>
      <c r="V16" s="28">
        <v>5000</v>
      </c>
      <c r="W16" s="28">
        <v>10000</v>
      </c>
      <c r="X16" s="27">
        <v>65000</v>
      </c>
      <c r="Y16" s="28">
        <v>5000</v>
      </c>
      <c r="Z16" s="28">
        <v>10000</v>
      </c>
      <c r="AA16" s="27">
        <v>65000</v>
      </c>
      <c r="AB16" s="28">
        <v>5000</v>
      </c>
      <c r="AC16" s="28">
        <v>10000</v>
      </c>
      <c r="AD16" s="27">
        <v>65000</v>
      </c>
      <c r="AE16" s="28">
        <v>5000</v>
      </c>
      <c r="AF16" s="28">
        <v>10000</v>
      </c>
      <c r="AG16" s="27">
        <v>65000</v>
      </c>
      <c r="AH16" s="28">
        <v>5000</v>
      </c>
      <c r="AI16" s="28">
        <v>10000</v>
      </c>
      <c r="AJ16" s="50"/>
      <c r="AK16" s="50"/>
      <c r="AL16" s="50"/>
      <c r="AM16" s="50"/>
      <c r="AN16" s="50"/>
      <c r="AO16" s="50"/>
      <c r="AP16" s="28">
        <f t="shared" si="0"/>
        <v>790000</v>
      </c>
    </row>
    <row r="17" ht="15" spans="1:42">
      <c r="A17" s="22">
        <v>11</v>
      </c>
      <c r="B17" s="32" t="s">
        <v>112</v>
      </c>
      <c r="C17" s="33" t="s">
        <v>113</v>
      </c>
      <c r="D17" s="25" t="s">
        <v>79</v>
      </c>
      <c r="E17" s="34" t="s">
        <v>114</v>
      </c>
      <c r="F17" s="27">
        <v>65000</v>
      </c>
      <c r="G17" s="28">
        <v>5000</v>
      </c>
      <c r="H17" s="28">
        <v>10000</v>
      </c>
      <c r="I17" s="27">
        <v>65000</v>
      </c>
      <c r="J17" s="28">
        <v>5000</v>
      </c>
      <c r="K17" s="28">
        <v>10000</v>
      </c>
      <c r="L17" s="27">
        <v>65000</v>
      </c>
      <c r="M17" s="28">
        <v>5000</v>
      </c>
      <c r="N17" s="28">
        <v>10000</v>
      </c>
      <c r="O17" s="27">
        <v>65000</v>
      </c>
      <c r="P17" s="28">
        <v>5000</v>
      </c>
      <c r="Q17" s="28">
        <v>10000</v>
      </c>
      <c r="R17" s="27">
        <v>65000</v>
      </c>
      <c r="S17" s="28">
        <v>5000</v>
      </c>
      <c r="T17" s="28">
        <v>10000</v>
      </c>
      <c r="U17" s="27">
        <v>65000</v>
      </c>
      <c r="V17" s="28">
        <v>5000</v>
      </c>
      <c r="W17" s="28">
        <v>10000</v>
      </c>
      <c r="X17" s="27">
        <v>65000</v>
      </c>
      <c r="Y17" s="28">
        <v>5000</v>
      </c>
      <c r="Z17" s="28">
        <v>10000</v>
      </c>
      <c r="AA17" s="27">
        <v>65000</v>
      </c>
      <c r="AB17" s="28">
        <v>5000</v>
      </c>
      <c r="AC17" s="28">
        <v>10000</v>
      </c>
      <c r="AD17" s="27">
        <v>65000</v>
      </c>
      <c r="AE17" s="28">
        <v>5000</v>
      </c>
      <c r="AF17" s="28">
        <v>10000</v>
      </c>
      <c r="AG17" s="27">
        <v>65000</v>
      </c>
      <c r="AH17" s="28">
        <v>5000</v>
      </c>
      <c r="AI17" s="28">
        <v>10000</v>
      </c>
      <c r="AJ17" s="27">
        <v>65000</v>
      </c>
      <c r="AK17" s="28">
        <v>5000</v>
      </c>
      <c r="AL17" s="28">
        <v>10000</v>
      </c>
      <c r="AM17" s="27">
        <v>65000</v>
      </c>
      <c r="AN17" s="28">
        <v>5000</v>
      </c>
      <c r="AO17" s="28">
        <v>10000</v>
      </c>
      <c r="AP17" s="28">
        <f t="shared" si="0"/>
        <v>960000</v>
      </c>
    </row>
    <row r="18" ht="15" spans="1:42">
      <c r="A18" s="22">
        <v>12</v>
      </c>
      <c r="B18" s="29"/>
      <c r="C18" s="30" t="s">
        <v>116</v>
      </c>
      <c r="D18" s="25" t="s">
        <v>79</v>
      </c>
      <c r="E18" s="31" t="s">
        <v>117</v>
      </c>
      <c r="F18" s="27">
        <v>55000</v>
      </c>
      <c r="G18" s="28">
        <v>5000</v>
      </c>
      <c r="H18" s="28">
        <v>5000</v>
      </c>
      <c r="I18" s="27">
        <v>65000</v>
      </c>
      <c r="J18" s="28">
        <v>5000</v>
      </c>
      <c r="K18" s="28">
        <v>5000</v>
      </c>
      <c r="L18" s="27">
        <v>65000</v>
      </c>
      <c r="M18" s="28">
        <v>5000</v>
      </c>
      <c r="N18" s="28">
        <v>5000</v>
      </c>
      <c r="O18" s="27">
        <v>65000</v>
      </c>
      <c r="P18" s="28">
        <v>5000</v>
      </c>
      <c r="Q18" s="28">
        <v>5000</v>
      </c>
      <c r="R18" s="27">
        <v>65000</v>
      </c>
      <c r="S18" s="28">
        <v>5000</v>
      </c>
      <c r="T18" s="28">
        <v>5000</v>
      </c>
      <c r="U18" s="27">
        <v>65000</v>
      </c>
      <c r="V18" s="28">
        <v>5000</v>
      </c>
      <c r="W18" s="28">
        <v>5000</v>
      </c>
      <c r="X18" s="27">
        <v>65000</v>
      </c>
      <c r="Y18" s="28">
        <v>5000</v>
      </c>
      <c r="Z18" s="28">
        <v>5000</v>
      </c>
      <c r="AA18" s="27">
        <v>65000</v>
      </c>
      <c r="AB18" s="28">
        <v>5000</v>
      </c>
      <c r="AC18" s="28">
        <v>5000</v>
      </c>
      <c r="AD18" s="27">
        <v>65000</v>
      </c>
      <c r="AE18" s="28">
        <v>5000</v>
      </c>
      <c r="AF18" s="28">
        <v>5000</v>
      </c>
      <c r="AG18" s="50">
        <v>65000</v>
      </c>
      <c r="AH18" s="50">
        <v>5000</v>
      </c>
      <c r="AI18" s="50">
        <v>5000</v>
      </c>
      <c r="AJ18" s="50"/>
      <c r="AK18" s="50"/>
      <c r="AL18" s="50"/>
      <c r="AM18" s="50"/>
      <c r="AN18" s="50"/>
      <c r="AO18" s="50"/>
      <c r="AP18" s="28">
        <f t="shared" si="0"/>
        <v>740000</v>
      </c>
    </row>
    <row r="19" ht="15" spans="1:42">
      <c r="A19" s="22">
        <v>13</v>
      </c>
      <c r="B19" s="38"/>
      <c r="C19" s="39" t="s">
        <v>119</v>
      </c>
      <c r="D19" s="25" t="s">
        <v>79</v>
      </c>
      <c r="E19" s="34" t="s">
        <v>120</v>
      </c>
      <c r="F19" s="27">
        <v>55000</v>
      </c>
      <c r="G19" s="28">
        <v>5000</v>
      </c>
      <c r="H19" s="28">
        <v>5000</v>
      </c>
      <c r="I19" s="27">
        <v>65000</v>
      </c>
      <c r="J19" s="28">
        <v>5000</v>
      </c>
      <c r="K19" s="28">
        <v>5000</v>
      </c>
      <c r="L19" s="27">
        <v>65000</v>
      </c>
      <c r="M19" s="28">
        <v>5000</v>
      </c>
      <c r="N19" s="28">
        <v>5000</v>
      </c>
      <c r="O19" s="27">
        <v>65000</v>
      </c>
      <c r="P19" s="28">
        <v>5000</v>
      </c>
      <c r="Q19" s="28">
        <v>5000</v>
      </c>
      <c r="R19" s="27">
        <v>65000</v>
      </c>
      <c r="S19" s="28">
        <v>5000</v>
      </c>
      <c r="T19" s="28">
        <v>5000</v>
      </c>
      <c r="U19" s="27">
        <v>65000</v>
      </c>
      <c r="V19" s="28">
        <v>5000</v>
      </c>
      <c r="W19" s="28">
        <v>5000</v>
      </c>
      <c r="X19" s="27">
        <v>65000</v>
      </c>
      <c r="Y19" s="28">
        <v>5000</v>
      </c>
      <c r="Z19" s="28">
        <v>5000</v>
      </c>
      <c r="AA19" s="27">
        <v>65000</v>
      </c>
      <c r="AB19" s="28">
        <v>5000</v>
      </c>
      <c r="AC19" s="28">
        <v>5000</v>
      </c>
      <c r="AD19" s="27">
        <v>65000</v>
      </c>
      <c r="AE19" s="28">
        <v>5000</v>
      </c>
      <c r="AF19" s="28">
        <v>5000</v>
      </c>
      <c r="AG19" s="37">
        <v>65000</v>
      </c>
      <c r="AH19" s="37">
        <v>5000</v>
      </c>
      <c r="AI19" s="37">
        <v>5000</v>
      </c>
      <c r="AJ19" s="50"/>
      <c r="AK19" s="50"/>
      <c r="AL19" s="50"/>
      <c r="AM19" s="50"/>
      <c r="AN19" s="50"/>
      <c r="AO19" s="50"/>
      <c r="AP19" s="28">
        <f t="shared" si="0"/>
        <v>740000</v>
      </c>
    </row>
    <row r="20" ht="15" spans="1:42">
      <c r="A20" s="40">
        <v>14</v>
      </c>
      <c r="B20" s="23" t="s">
        <v>112</v>
      </c>
      <c r="C20" s="24" t="s">
        <v>122</v>
      </c>
      <c r="D20" s="25" t="s">
        <v>79</v>
      </c>
      <c r="E20" s="41" t="s">
        <v>123</v>
      </c>
      <c r="F20" s="27">
        <v>55000</v>
      </c>
      <c r="G20" s="28">
        <v>5000</v>
      </c>
      <c r="H20" s="28">
        <v>10000</v>
      </c>
      <c r="I20" s="27">
        <v>65000</v>
      </c>
      <c r="J20" s="28">
        <v>5000</v>
      </c>
      <c r="K20" s="28">
        <v>10000</v>
      </c>
      <c r="L20" s="27">
        <v>65000</v>
      </c>
      <c r="M20" s="28">
        <v>5000</v>
      </c>
      <c r="N20" s="28">
        <v>10000</v>
      </c>
      <c r="O20" s="27">
        <v>65000</v>
      </c>
      <c r="P20" s="28">
        <v>5000</v>
      </c>
      <c r="Q20" s="28">
        <v>10000</v>
      </c>
      <c r="R20" s="27">
        <v>65000</v>
      </c>
      <c r="S20" s="28">
        <v>5000</v>
      </c>
      <c r="T20" s="28">
        <v>10000</v>
      </c>
      <c r="U20" s="27">
        <v>65000</v>
      </c>
      <c r="V20" s="28">
        <v>5000</v>
      </c>
      <c r="W20" s="28">
        <v>10000</v>
      </c>
      <c r="X20" s="27">
        <v>65000</v>
      </c>
      <c r="Y20" s="28">
        <v>5000</v>
      </c>
      <c r="Z20" s="28">
        <v>10000</v>
      </c>
      <c r="AA20" s="27">
        <v>65000</v>
      </c>
      <c r="AB20" s="28">
        <v>5000</v>
      </c>
      <c r="AC20" s="28">
        <v>10000</v>
      </c>
      <c r="AD20" s="27">
        <v>65000</v>
      </c>
      <c r="AE20" s="28">
        <v>5000</v>
      </c>
      <c r="AF20" s="28">
        <v>10000</v>
      </c>
      <c r="AG20" s="27">
        <v>65000</v>
      </c>
      <c r="AH20" s="28">
        <v>5000</v>
      </c>
      <c r="AI20" s="28">
        <v>10000</v>
      </c>
      <c r="AJ20" s="27">
        <v>65000</v>
      </c>
      <c r="AK20" s="28">
        <v>5000</v>
      </c>
      <c r="AL20" s="28">
        <v>10000</v>
      </c>
      <c r="AM20" s="27">
        <v>65000</v>
      </c>
      <c r="AN20" s="28">
        <v>5000</v>
      </c>
      <c r="AO20" s="28">
        <v>10000</v>
      </c>
      <c r="AP20" s="28">
        <f t="shared" si="0"/>
        <v>950000</v>
      </c>
    </row>
    <row r="21" ht="18" customHeight="1" spans="1:43">
      <c r="A21" s="42">
        <v>15</v>
      </c>
      <c r="B21" s="42"/>
      <c r="C21" s="43" t="s">
        <v>125</v>
      </c>
      <c r="D21" s="44" t="s">
        <v>100</v>
      </c>
      <c r="E21" s="45" t="s">
        <v>126</v>
      </c>
      <c r="F21" s="27">
        <v>55000</v>
      </c>
      <c r="G21" s="28">
        <v>5000</v>
      </c>
      <c r="H21" s="28">
        <v>5000</v>
      </c>
      <c r="I21" s="27">
        <v>65000</v>
      </c>
      <c r="J21" s="28">
        <v>5000</v>
      </c>
      <c r="K21" s="28">
        <v>5000</v>
      </c>
      <c r="L21" s="27">
        <v>65000</v>
      </c>
      <c r="M21" s="28">
        <v>5000</v>
      </c>
      <c r="N21" s="28">
        <v>5000</v>
      </c>
      <c r="O21" s="27">
        <v>65000</v>
      </c>
      <c r="P21" s="28">
        <v>5000</v>
      </c>
      <c r="Q21" s="28">
        <v>5000</v>
      </c>
      <c r="R21" s="27">
        <v>65000</v>
      </c>
      <c r="S21" s="28">
        <v>5000</v>
      </c>
      <c r="T21" s="28">
        <v>5000</v>
      </c>
      <c r="U21" s="27">
        <v>65000</v>
      </c>
      <c r="V21" s="28">
        <v>5000</v>
      </c>
      <c r="W21" s="28">
        <v>5000</v>
      </c>
      <c r="X21" s="27">
        <v>65000</v>
      </c>
      <c r="Y21" s="28">
        <v>5000</v>
      </c>
      <c r="Z21" s="28">
        <v>5000</v>
      </c>
      <c r="AA21" s="50"/>
      <c r="AB21" s="50"/>
      <c r="AC21" s="50"/>
      <c r="AD21" s="50"/>
      <c r="AE21" s="50"/>
      <c r="AF21" s="50"/>
      <c r="AG21" s="50">
        <v>0</v>
      </c>
      <c r="AH21" s="50">
        <v>0</v>
      </c>
      <c r="AI21" s="50">
        <v>0</v>
      </c>
      <c r="AJ21" s="50"/>
      <c r="AK21" s="50"/>
      <c r="AL21" s="50"/>
      <c r="AM21" s="50"/>
      <c r="AN21" s="50"/>
      <c r="AO21" s="50"/>
      <c r="AP21" s="28">
        <f t="shared" si="0"/>
        <v>515000</v>
      </c>
      <c r="AQ21" s="8" t="s">
        <v>223</v>
      </c>
    </row>
    <row r="22" ht="15" spans="1:42">
      <c r="A22" s="46">
        <v>16</v>
      </c>
      <c r="B22" s="32"/>
      <c r="C22" s="33" t="s">
        <v>128</v>
      </c>
      <c r="D22" s="47" t="s">
        <v>100</v>
      </c>
      <c r="E22" s="47" t="s">
        <v>129</v>
      </c>
      <c r="F22" s="27">
        <v>55000</v>
      </c>
      <c r="G22" s="28">
        <v>5000</v>
      </c>
      <c r="H22" s="28">
        <v>5000</v>
      </c>
      <c r="I22" s="27">
        <v>65000</v>
      </c>
      <c r="J22" s="28">
        <v>5000</v>
      </c>
      <c r="K22" s="28">
        <v>5000</v>
      </c>
      <c r="L22" s="27">
        <v>65000</v>
      </c>
      <c r="M22" s="28">
        <v>5000</v>
      </c>
      <c r="N22" s="28">
        <v>5000</v>
      </c>
      <c r="O22" s="27">
        <v>65000</v>
      </c>
      <c r="P22" s="28">
        <v>5000</v>
      </c>
      <c r="Q22" s="28">
        <v>5000</v>
      </c>
      <c r="R22" s="27">
        <v>65000</v>
      </c>
      <c r="S22" s="28">
        <v>5000</v>
      </c>
      <c r="T22" s="28">
        <v>5000</v>
      </c>
      <c r="U22" s="27">
        <v>65000</v>
      </c>
      <c r="V22" s="28">
        <v>5000</v>
      </c>
      <c r="W22" s="28">
        <v>5000</v>
      </c>
      <c r="X22" s="27">
        <v>65000</v>
      </c>
      <c r="Y22" s="28">
        <v>5000</v>
      </c>
      <c r="Z22" s="28">
        <v>5000</v>
      </c>
      <c r="AA22" s="27">
        <v>65000</v>
      </c>
      <c r="AB22" s="28">
        <v>5000</v>
      </c>
      <c r="AC22" s="28">
        <v>5000</v>
      </c>
      <c r="AD22" s="27">
        <v>65000</v>
      </c>
      <c r="AE22" s="28">
        <v>5000</v>
      </c>
      <c r="AF22" s="28">
        <v>5000</v>
      </c>
      <c r="AG22" s="50">
        <v>65000</v>
      </c>
      <c r="AH22" s="50">
        <v>5000</v>
      </c>
      <c r="AI22" s="50">
        <v>5000</v>
      </c>
      <c r="AJ22" s="50"/>
      <c r="AK22" s="50"/>
      <c r="AL22" s="50"/>
      <c r="AM22" s="50"/>
      <c r="AN22" s="50"/>
      <c r="AO22" s="50"/>
      <c r="AP22" s="28">
        <f t="shared" si="0"/>
        <v>740000</v>
      </c>
    </row>
    <row r="23" ht="15" spans="1:42">
      <c r="A23" s="22">
        <v>17</v>
      </c>
      <c r="B23" s="29"/>
      <c r="C23" s="30" t="s">
        <v>131</v>
      </c>
      <c r="D23" s="25" t="s">
        <v>79</v>
      </c>
      <c r="E23" s="35" t="s">
        <v>132</v>
      </c>
      <c r="F23" s="27">
        <v>55000</v>
      </c>
      <c r="G23" s="28">
        <v>5000</v>
      </c>
      <c r="H23" s="28">
        <v>15000</v>
      </c>
      <c r="I23" s="27">
        <v>65000</v>
      </c>
      <c r="J23" s="28">
        <v>5000</v>
      </c>
      <c r="K23" s="28">
        <v>15000</v>
      </c>
      <c r="L23" s="27">
        <v>65000</v>
      </c>
      <c r="M23" s="28">
        <v>5000</v>
      </c>
      <c r="N23" s="28">
        <v>15000</v>
      </c>
      <c r="O23" s="27">
        <v>65000</v>
      </c>
      <c r="P23" s="28">
        <v>5000</v>
      </c>
      <c r="Q23" s="28">
        <v>15000</v>
      </c>
      <c r="R23" s="27">
        <v>65000</v>
      </c>
      <c r="S23" s="28">
        <v>5000</v>
      </c>
      <c r="T23" s="28">
        <v>10000</v>
      </c>
      <c r="U23" s="27">
        <v>65000</v>
      </c>
      <c r="V23" s="28">
        <v>5000</v>
      </c>
      <c r="W23" s="28">
        <v>10000</v>
      </c>
      <c r="X23" s="27">
        <v>65000</v>
      </c>
      <c r="Y23" s="28">
        <v>5000</v>
      </c>
      <c r="Z23" s="28">
        <v>10000</v>
      </c>
      <c r="AA23" s="27">
        <v>65000</v>
      </c>
      <c r="AB23" s="28">
        <v>5000</v>
      </c>
      <c r="AC23" s="28">
        <v>10000</v>
      </c>
      <c r="AD23" s="27">
        <v>65000</v>
      </c>
      <c r="AE23" s="28">
        <v>5000</v>
      </c>
      <c r="AF23" s="28">
        <v>10000</v>
      </c>
      <c r="AG23" s="27">
        <v>65000</v>
      </c>
      <c r="AH23" s="28">
        <v>5000</v>
      </c>
      <c r="AI23" s="66">
        <v>10000</v>
      </c>
      <c r="AJ23" s="50"/>
      <c r="AK23" s="50"/>
      <c r="AL23" s="50"/>
      <c r="AM23" s="50"/>
      <c r="AN23" s="50"/>
      <c r="AO23" s="50"/>
      <c r="AP23" s="28">
        <f t="shared" si="0"/>
        <v>810000</v>
      </c>
    </row>
    <row r="24" ht="15" spans="1:42">
      <c r="A24" s="46">
        <v>18</v>
      </c>
      <c r="B24" s="32"/>
      <c r="C24" s="33" t="s">
        <v>134</v>
      </c>
      <c r="D24" s="47" t="s">
        <v>100</v>
      </c>
      <c r="E24" s="35" t="s">
        <v>135</v>
      </c>
      <c r="F24" s="27">
        <v>55000</v>
      </c>
      <c r="G24" s="28">
        <v>5000</v>
      </c>
      <c r="H24" s="28">
        <v>5000</v>
      </c>
      <c r="I24" s="27">
        <v>65000</v>
      </c>
      <c r="J24" s="28">
        <v>5000</v>
      </c>
      <c r="K24" s="28">
        <v>5000</v>
      </c>
      <c r="L24" s="27">
        <v>65000</v>
      </c>
      <c r="M24" s="28">
        <v>5000</v>
      </c>
      <c r="N24" s="28">
        <v>5000</v>
      </c>
      <c r="O24" s="27">
        <v>65000</v>
      </c>
      <c r="P24" s="28">
        <v>5000</v>
      </c>
      <c r="Q24" s="28">
        <v>5000</v>
      </c>
      <c r="R24" s="27">
        <v>65000</v>
      </c>
      <c r="S24" s="28">
        <v>5000</v>
      </c>
      <c r="T24" s="28">
        <v>5000</v>
      </c>
      <c r="U24" s="27">
        <v>65000</v>
      </c>
      <c r="V24" s="28">
        <v>5000</v>
      </c>
      <c r="W24" s="28">
        <v>5000</v>
      </c>
      <c r="X24" s="27">
        <v>65000</v>
      </c>
      <c r="Y24" s="28">
        <v>5000</v>
      </c>
      <c r="Z24" s="28">
        <v>5000</v>
      </c>
      <c r="AA24" s="27">
        <v>65000</v>
      </c>
      <c r="AB24" s="28">
        <v>5000</v>
      </c>
      <c r="AC24" s="28">
        <v>5000</v>
      </c>
      <c r="AD24" s="27">
        <v>65000</v>
      </c>
      <c r="AE24" s="28">
        <v>5000</v>
      </c>
      <c r="AF24" s="28">
        <v>5000</v>
      </c>
      <c r="AG24" s="50">
        <v>65000</v>
      </c>
      <c r="AH24" s="50">
        <v>5000</v>
      </c>
      <c r="AI24" s="50">
        <v>5000</v>
      </c>
      <c r="AJ24" s="50"/>
      <c r="AK24" s="50"/>
      <c r="AL24" s="50"/>
      <c r="AM24" s="50"/>
      <c r="AN24" s="50"/>
      <c r="AO24" s="50"/>
      <c r="AP24" s="28">
        <f t="shared" si="0"/>
        <v>740000</v>
      </c>
    </row>
    <row r="25" ht="15" spans="1:42">
      <c r="A25" s="40">
        <v>19</v>
      </c>
      <c r="B25" s="23"/>
      <c r="C25" s="24" t="s">
        <v>137</v>
      </c>
      <c r="D25" s="25" t="s">
        <v>79</v>
      </c>
      <c r="E25" s="48" t="s">
        <v>138</v>
      </c>
      <c r="F25" s="27">
        <v>55000</v>
      </c>
      <c r="G25" s="28">
        <v>5000</v>
      </c>
      <c r="H25" s="28">
        <v>10000</v>
      </c>
      <c r="I25" s="27">
        <v>65000</v>
      </c>
      <c r="J25" s="28">
        <v>5000</v>
      </c>
      <c r="K25" s="28">
        <v>10000</v>
      </c>
      <c r="L25" s="27">
        <v>65000</v>
      </c>
      <c r="M25" s="28">
        <v>5000</v>
      </c>
      <c r="N25" s="28">
        <v>10000</v>
      </c>
      <c r="O25" s="27">
        <v>65000</v>
      </c>
      <c r="P25" s="28">
        <v>5000</v>
      </c>
      <c r="Q25" s="28">
        <v>10000</v>
      </c>
      <c r="R25" s="27">
        <v>65000</v>
      </c>
      <c r="S25" s="28">
        <v>5000</v>
      </c>
      <c r="T25" s="28">
        <v>10000</v>
      </c>
      <c r="U25" s="27">
        <v>65000</v>
      </c>
      <c r="V25" s="28">
        <v>5000</v>
      </c>
      <c r="W25" s="28">
        <v>10000</v>
      </c>
      <c r="X25" s="27">
        <v>65000</v>
      </c>
      <c r="Y25" s="28">
        <v>5000</v>
      </c>
      <c r="Z25" s="28">
        <v>10000</v>
      </c>
      <c r="AA25" s="27">
        <v>65000</v>
      </c>
      <c r="AB25" s="28">
        <v>5000</v>
      </c>
      <c r="AC25" s="28">
        <v>10000</v>
      </c>
      <c r="AD25" s="27">
        <v>65000</v>
      </c>
      <c r="AE25" s="28">
        <v>5000</v>
      </c>
      <c r="AF25" s="28">
        <v>10000</v>
      </c>
      <c r="AG25" s="27">
        <v>65000</v>
      </c>
      <c r="AH25" s="28">
        <v>5000</v>
      </c>
      <c r="AI25" s="28">
        <v>10000</v>
      </c>
      <c r="AJ25" s="50"/>
      <c r="AK25" s="50"/>
      <c r="AL25" s="50"/>
      <c r="AM25" s="50"/>
      <c r="AN25" s="50"/>
      <c r="AO25" s="50"/>
      <c r="AP25" s="28">
        <f t="shared" si="0"/>
        <v>790000</v>
      </c>
    </row>
    <row r="26" ht="15" spans="1:42">
      <c r="A26" s="42">
        <v>20</v>
      </c>
      <c r="B26" s="42"/>
      <c r="C26" s="43" t="s">
        <v>140</v>
      </c>
      <c r="D26" s="25" t="s">
        <v>79</v>
      </c>
      <c r="E26" s="34" t="s">
        <v>141</v>
      </c>
      <c r="F26" s="27">
        <v>55000</v>
      </c>
      <c r="G26" s="28">
        <v>5000</v>
      </c>
      <c r="H26" s="28">
        <v>40000</v>
      </c>
      <c r="I26" s="27">
        <v>65000</v>
      </c>
      <c r="J26" s="28">
        <v>5000</v>
      </c>
      <c r="K26" s="28">
        <v>40000</v>
      </c>
      <c r="L26" s="27">
        <v>65000</v>
      </c>
      <c r="M26" s="28">
        <v>5000</v>
      </c>
      <c r="N26" s="28">
        <v>40000</v>
      </c>
      <c r="O26" s="27">
        <v>65000</v>
      </c>
      <c r="P26" s="28">
        <v>5000</v>
      </c>
      <c r="Q26" s="28">
        <v>40000</v>
      </c>
      <c r="R26" s="27">
        <v>65000</v>
      </c>
      <c r="S26" s="28">
        <v>5000</v>
      </c>
      <c r="T26" s="28">
        <v>40000</v>
      </c>
      <c r="U26" s="27">
        <v>65000</v>
      </c>
      <c r="V26" s="28">
        <v>5000</v>
      </c>
      <c r="W26" s="28">
        <v>40000</v>
      </c>
      <c r="X26" s="27">
        <v>65000</v>
      </c>
      <c r="Y26" s="28">
        <v>5000</v>
      </c>
      <c r="Z26" s="28">
        <v>40000</v>
      </c>
      <c r="AA26" s="27">
        <v>65000</v>
      </c>
      <c r="AB26" s="28">
        <v>5000</v>
      </c>
      <c r="AC26" s="28">
        <v>40000</v>
      </c>
      <c r="AD26" s="27">
        <v>65000</v>
      </c>
      <c r="AE26" s="28">
        <v>5000</v>
      </c>
      <c r="AF26" s="28">
        <v>40000</v>
      </c>
      <c r="AG26" s="50">
        <v>65000</v>
      </c>
      <c r="AH26" s="50">
        <v>5000</v>
      </c>
      <c r="AI26" s="50">
        <v>40000</v>
      </c>
      <c r="AJ26" s="50"/>
      <c r="AK26" s="50"/>
      <c r="AL26" s="50"/>
      <c r="AM26" s="50"/>
      <c r="AN26" s="50"/>
      <c r="AO26" s="50"/>
      <c r="AP26" s="28">
        <f t="shared" si="0"/>
        <v>1090000</v>
      </c>
    </row>
    <row r="27" ht="15" spans="1:42">
      <c r="A27" s="46">
        <v>21</v>
      </c>
      <c r="B27" s="32"/>
      <c r="C27" s="33" t="s">
        <v>143</v>
      </c>
      <c r="D27" s="25" t="s">
        <v>79</v>
      </c>
      <c r="E27" s="47" t="s">
        <v>144</v>
      </c>
      <c r="F27" s="27">
        <v>55000</v>
      </c>
      <c r="G27" s="28">
        <v>5000</v>
      </c>
      <c r="H27" s="28">
        <v>15000</v>
      </c>
      <c r="I27" s="27">
        <v>65000</v>
      </c>
      <c r="J27" s="28">
        <v>5000</v>
      </c>
      <c r="K27" s="28">
        <v>15000</v>
      </c>
      <c r="L27" s="27">
        <v>65000</v>
      </c>
      <c r="M27" s="28">
        <v>5000</v>
      </c>
      <c r="N27" s="28">
        <v>15000</v>
      </c>
      <c r="O27" s="27">
        <v>65000</v>
      </c>
      <c r="P27" s="28">
        <v>5000</v>
      </c>
      <c r="Q27" s="28">
        <v>15000</v>
      </c>
      <c r="R27" s="27">
        <v>65000</v>
      </c>
      <c r="S27" s="28">
        <v>5000</v>
      </c>
      <c r="T27" s="28">
        <v>15000</v>
      </c>
      <c r="U27" s="27">
        <v>65000</v>
      </c>
      <c r="V27" s="28">
        <v>5000</v>
      </c>
      <c r="W27" s="28">
        <v>15000</v>
      </c>
      <c r="X27" s="27">
        <v>65000</v>
      </c>
      <c r="Y27" s="28">
        <v>5000</v>
      </c>
      <c r="Z27" s="28">
        <v>15000</v>
      </c>
      <c r="AA27" s="27">
        <v>65000</v>
      </c>
      <c r="AB27" s="28">
        <v>5000</v>
      </c>
      <c r="AC27" s="28">
        <v>15000</v>
      </c>
      <c r="AD27" s="27">
        <v>65000</v>
      </c>
      <c r="AE27" s="28">
        <v>5000</v>
      </c>
      <c r="AF27" s="28">
        <v>15000</v>
      </c>
      <c r="AG27" s="67">
        <v>65000</v>
      </c>
      <c r="AH27" s="66">
        <v>5000</v>
      </c>
      <c r="AI27" s="66">
        <v>15000</v>
      </c>
      <c r="AJ27" s="50"/>
      <c r="AK27" s="50"/>
      <c r="AL27" s="50"/>
      <c r="AM27" s="50"/>
      <c r="AN27" s="50"/>
      <c r="AO27" s="50"/>
      <c r="AP27" s="28">
        <f t="shared" si="0"/>
        <v>840000</v>
      </c>
    </row>
    <row r="28" ht="15" spans="1:42">
      <c r="A28" s="22">
        <v>22</v>
      </c>
      <c r="B28" s="29"/>
      <c r="C28" s="30" t="s">
        <v>146</v>
      </c>
      <c r="D28" s="25" t="s">
        <v>79</v>
      </c>
      <c r="E28" s="49" t="s">
        <v>147</v>
      </c>
      <c r="F28" s="27">
        <v>55000</v>
      </c>
      <c r="G28" s="28">
        <v>5000</v>
      </c>
      <c r="H28" s="28">
        <v>5000</v>
      </c>
      <c r="I28" s="27">
        <v>65000</v>
      </c>
      <c r="J28" s="28">
        <v>5000</v>
      </c>
      <c r="K28" s="28">
        <v>5000</v>
      </c>
      <c r="L28" s="27">
        <v>65000</v>
      </c>
      <c r="M28" s="28">
        <v>5000</v>
      </c>
      <c r="N28" s="28">
        <v>5000</v>
      </c>
      <c r="O28" s="27">
        <v>65000</v>
      </c>
      <c r="P28" s="28">
        <v>5000</v>
      </c>
      <c r="Q28" s="28">
        <v>5000</v>
      </c>
      <c r="R28" s="27">
        <v>65000</v>
      </c>
      <c r="S28" s="28">
        <v>5000</v>
      </c>
      <c r="T28" s="28">
        <v>5000</v>
      </c>
      <c r="U28" s="27">
        <v>65000</v>
      </c>
      <c r="V28" s="28">
        <v>5000</v>
      </c>
      <c r="W28" s="28">
        <v>5000</v>
      </c>
      <c r="X28" s="27">
        <v>65000</v>
      </c>
      <c r="Y28" s="28">
        <v>5000</v>
      </c>
      <c r="Z28" s="28">
        <v>5000</v>
      </c>
      <c r="AA28" s="27">
        <v>65000</v>
      </c>
      <c r="AB28" s="28">
        <v>5000</v>
      </c>
      <c r="AC28" s="28">
        <v>5000</v>
      </c>
      <c r="AD28" s="27">
        <v>65000</v>
      </c>
      <c r="AE28" s="28">
        <v>5000</v>
      </c>
      <c r="AF28" s="28">
        <v>5000</v>
      </c>
      <c r="AG28" s="37">
        <v>65000</v>
      </c>
      <c r="AH28" s="37">
        <v>5000</v>
      </c>
      <c r="AI28" s="37">
        <v>5000</v>
      </c>
      <c r="AJ28" s="50"/>
      <c r="AK28" s="50"/>
      <c r="AL28" s="50"/>
      <c r="AM28" s="50"/>
      <c r="AN28" s="50"/>
      <c r="AO28" s="50"/>
      <c r="AP28" s="28">
        <f t="shared" si="0"/>
        <v>740000</v>
      </c>
    </row>
    <row r="29" ht="15" spans="1:42">
      <c r="A29" s="22">
        <v>23</v>
      </c>
      <c r="B29" s="32"/>
      <c r="C29" s="33" t="s">
        <v>149</v>
      </c>
      <c r="D29" s="35" t="s">
        <v>100</v>
      </c>
      <c r="E29" s="35" t="s">
        <v>150</v>
      </c>
      <c r="F29" s="27">
        <v>55000</v>
      </c>
      <c r="G29" s="28">
        <v>5000</v>
      </c>
      <c r="H29" s="28">
        <v>15000</v>
      </c>
      <c r="I29" s="27">
        <v>65000</v>
      </c>
      <c r="J29" s="28">
        <v>5000</v>
      </c>
      <c r="K29" s="28">
        <v>15000</v>
      </c>
      <c r="L29" s="27">
        <v>65000</v>
      </c>
      <c r="M29" s="28">
        <v>5000</v>
      </c>
      <c r="N29" s="28">
        <v>15000</v>
      </c>
      <c r="O29" s="27">
        <v>65000</v>
      </c>
      <c r="P29" s="28">
        <v>5000</v>
      </c>
      <c r="Q29" s="28">
        <v>15000</v>
      </c>
      <c r="R29" s="27">
        <v>65000</v>
      </c>
      <c r="S29" s="28">
        <v>5000</v>
      </c>
      <c r="T29" s="28">
        <v>15000</v>
      </c>
      <c r="U29" s="27">
        <v>65000</v>
      </c>
      <c r="V29" s="28">
        <v>5000</v>
      </c>
      <c r="W29" s="28">
        <v>15000</v>
      </c>
      <c r="X29" s="27">
        <v>65000</v>
      </c>
      <c r="Y29" s="28">
        <v>5000</v>
      </c>
      <c r="Z29" s="28">
        <v>15000</v>
      </c>
      <c r="AA29" s="27">
        <v>65000</v>
      </c>
      <c r="AB29" s="28">
        <v>5000</v>
      </c>
      <c r="AC29" s="28">
        <v>15000</v>
      </c>
      <c r="AD29" s="27">
        <v>65000</v>
      </c>
      <c r="AE29" s="28">
        <v>5000</v>
      </c>
      <c r="AF29" s="28">
        <v>15000</v>
      </c>
      <c r="AG29" s="50">
        <v>65000</v>
      </c>
      <c r="AH29" s="50">
        <v>5000</v>
      </c>
      <c r="AI29" s="50">
        <v>15000</v>
      </c>
      <c r="AJ29" s="50"/>
      <c r="AK29" s="50"/>
      <c r="AL29" s="50"/>
      <c r="AM29" s="50"/>
      <c r="AN29" s="50"/>
      <c r="AO29" s="50"/>
      <c r="AP29" s="28">
        <f t="shared" si="0"/>
        <v>840000</v>
      </c>
    </row>
    <row r="30" ht="15" spans="1:42">
      <c r="A30" s="22">
        <v>24</v>
      </c>
      <c r="B30" s="29"/>
      <c r="C30" s="30" t="s">
        <v>152</v>
      </c>
      <c r="D30" s="25" t="s">
        <v>79</v>
      </c>
      <c r="E30" s="49" t="s">
        <v>153</v>
      </c>
      <c r="F30" s="27">
        <v>55000</v>
      </c>
      <c r="G30" s="28">
        <v>5000</v>
      </c>
      <c r="H30" s="28">
        <v>15000</v>
      </c>
      <c r="I30" s="27">
        <v>65000</v>
      </c>
      <c r="J30" s="28">
        <v>5000</v>
      </c>
      <c r="K30" s="28">
        <v>15000</v>
      </c>
      <c r="L30" s="27">
        <v>65000</v>
      </c>
      <c r="M30" s="28">
        <v>5000</v>
      </c>
      <c r="N30" s="28">
        <v>15000</v>
      </c>
      <c r="O30" s="27">
        <v>65000</v>
      </c>
      <c r="P30" s="28">
        <v>5000</v>
      </c>
      <c r="Q30" s="28">
        <v>15000</v>
      </c>
      <c r="R30" s="27">
        <v>65000</v>
      </c>
      <c r="S30" s="28">
        <v>5000</v>
      </c>
      <c r="T30" s="28">
        <v>15000</v>
      </c>
      <c r="U30" s="27">
        <v>65000</v>
      </c>
      <c r="V30" s="28">
        <v>5000</v>
      </c>
      <c r="W30" s="28">
        <v>15000</v>
      </c>
      <c r="X30" s="27">
        <v>65000</v>
      </c>
      <c r="Y30" s="28">
        <v>5000</v>
      </c>
      <c r="Z30" s="28">
        <v>15000</v>
      </c>
      <c r="AA30" s="27">
        <v>65000</v>
      </c>
      <c r="AB30" s="28">
        <v>5000</v>
      </c>
      <c r="AC30" s="28">
        <v>15000</v>
      </c>
      <c r="AD30" s="27">
        <v>65000</v>
      </c>
      <c r="AE30" s="28">
        <v>5000</v>
      </c>
      <c r="AF30" s="28">
        <v>15000</v>
      </c>
      <c r="AG30" s="50">
        <v>65000</v>
      </c>
      <c r="AH30" s="50">
        <v>5000</v>
      </c>
      <c r="AI30" s="50">
        <v>15000</v>
      </c>
      <c r="AJ30" s="50"/>
      <c r="AK30" s="50"/>
      <c r="AL30" s="50"/>
      <c r="AM30" s="50"/>
      <c r="AN30" s="50"/>
      <c r="AO30" s="50"/>
      <c r="AP30" s="28">
        <f t="shared" si="0"/>
        <v>840000</v>
      </c>
    </row>
    <row r="31" ht="15" spans="1:42">
      <c r="A31" s="22">
        <v>25</v>
      </c>
      <c r="B31" s="32" t="s">
        <v>112</v>
      </c>
      <c r="C31" s="33" t="s">
        <v>155</v>
      </c>
      <c r="D31" s="25" t="s">
        <v>79</v>
      </c>
      <c r="E31" s="35" t="s">
        <v>156</v>
      </c>
      <c r="F31" s="27">
        <v>55000</v>
      </c>
      <c r="G31" s="28">
        <v>5000</v>
      </c>
      <c r="H31" s="28">
        <v>25000</v>
      </c>
      <c r="I31" s="27">
        <v>65000</v>
      </c>
      <c r="J31" s="28">
        <v>5000</v>
      </c>
      <c r="K31" s="28">
        <v>15000</v>
      </c>
      <c r="L31" s="27">
        <v>65000</v>
      </c>
      <c r="M31" s="28">
        <v>5000</v>
      </c>
      <c r="N31" s="28">
        <v>15000</v>
      </c>
      <c r="O31" s="27">
        <v>65000</v>
      </c>
      <c r="P31" s="28">
        <v>5000</v>
      </c>
      <c r="Q31" s="28">
        <v>15000</v>
      </c>
      <c r="R31" s="27">
        <v>65000</v>
      </c>
      <c r="S31" s="28">
        <v>5000</v>
      </c>
      <c r="T31" s="28">
        <v>15000</v>
      </c>
      <c r="U31" s="27">
        <v>65000</v>
      </c>
      <c r="V31" s="28">
        <v>5000</v>
      </c>
      <c r="W31" s="28">
        <v>15000</v>
      </c>
      <c r="X31" s="27">
        <v>65000</v>
      </c>
      <c r="Y31" s="28">
        <v>5000</v>
      </c>
      <c r="Z31" s="28">
        <v>15000</v>
      </c>
      <c r="AA31" s="27">
        <v>65000</v>
      </c>
      <c r="AB31" s="28">
        <v>5000</v>
      </c>
      <c r="AC31" s="28">
        <v>15000</v>
      </c>
      <c r="AD31" s="27">
        <v>65000</v>
      </c>
      <c r="AE31" s="28">
        <v>5000</v>
      </c>
      <c r="AF31" s="28">
        <v>15000</v>
      </c>
      <c r="AG31" s="27">
        <v>65000</v>
      </c>
      <c r="AH31" s="28">
        <v>5000</v>
      </c>
      <c r="AI31" s="28">
        <v>15000</v>
      </c>
      <c r="AJ31" s="27">
        <v>65000</v>
      </c>
      <c r="AK31" s="28">
        <v>5000</v>
      </c>
      <c r="AL31" s="28">
        <v>15000</v>
      </c>
      <c r="AM31" s="27">
        <v>65000</v>
      </c>
      <c r="AN31" s="28">
        <v>5000</v>
      </c>
      <c r="AO31" s="28">
        <v>15000</v>
      </c>
      <c r="AP31" s="28">
        <f t="shared" si="0"/>
        <v>1020000</v>
      </c>
    </row>
    <row r="32" ht="15" spans="1:42">
      <c r="A32" s="22">
        <v>26</v>
      </c>
      <c r="B32" s="29"/>
      <c r="C32" s="30" t="s">
        <v>158</v>
      </c>
      <c r="D32" s="49" t="s">
        <v>100</v>
      </c>
      <c r="E32" s="49" t="s">
        <v>159</v>
      </c>
      <c r="F32" s="27">
        <v>55000</v>
      </c>
      <c r="G32" s="28">
        <v>5000</v>
      </c>
      <c r="H32" s="28">
        <v>5000</v>
      </c>
      <c r="I32" s="27">
        <v>65000</v>
      </c>
      <c r="J32" s="28">
        <v>5000</v>
      </c>
      <c r="K32" s="28">
        <v>5000</v>
      </c>
      <c r="L32" s="27">
        <v>65000</v>
      </c>
      <c r="M32" s="28">
        <v>5000</v>
      </c>
      <c r="N32" s="28">
        <v>5000</v>
      </c>
      <c r="O32" s="27">
        <v>65000</v>
      </c>
      <c r="P32" s="28">
        <v>5000</v>
      </c>
      <c r="Q32" s="28">
        <v>5000</v>
      </c>
      <c r="R32" s="27">
        <v>65000</v>
      </c>
      <c r="S32" s="28">
        <v>5000</v>
      </c>
      <c r="T32" s="28">
        <v>5000</v>
      </c>
      <c r="U32" s="27">
        <v>65000</v>
      </c>
      <c r="V32" s="28">
        <v>5000</v>
      </c>
      <c r="W32" s="28">
        <v>5000</v>
      </c>
      <c r="X32" s="27">
        <v>65000</v>
      </c>
      <c r="Y32" s="28">
        <v>5000</v>
      </c>
      <c r="Z32" s="28">
        <v>5000</v>
      </c>
      <c r="AA32" s="27">
        <v>65000</v>
      </c>
      <c r="AB32" s="28">
        <v>5000</v>
      </c>
      <c r="AC32" s="28">
        <v>5000</v>
      </c>
      <c r="AD32" s="27">
        <v>65000</v>
      </c>
      <c r="AE32" s="28">
        <v>5000</v>
      </c>
      <c r="AF32" s="28">
        <v>5000</v>
      </c>
      <c r="AG32" s="50">
        <v>0</v>
      </c>
      <c r="AH32" s="50">
        <v>0</v>
      </c>
      <c r="AI32" s="50">
        <v>0</v>
      </c>
      <c r="AJ32" s="50"/>
      <c r="AK32" s="50"/>
      <c r="AL32" s="50"/>
      <c r="AM32" s="50"/>
      <c r="AN32" s="50"/>
      <c r="AO32" s="50"/>
      <c r="AP32" s="28">
        <f t="shared" si="0"/>
        <v>665000</v>
      </c>
    </row>
    <row r="33" ht="15" spans="1:42">
      <c r="A33" s="22">
        <v>27</v>
      </c>
      <c r="B33" s="32" t="s">
        <v>112</v>
      </c>
      <c r="C33" s="33" t="s">
        <v>161</v>
      </c>
      <c r="D33" s="35" t="s">
        <v>100</v>
      </c>
      <c r="E33" s="35" t="s">
        <v>162</v>
      </c>
      <c r="F33" s="27">
        <v>55000</v>
      </c>
      <c r="G33" s="28">
        <v>5000</v>
      </c>
      <c r="H33" s="28">
        <v>5000</v>
      </c>
      <c r="I33" s="27">
        <v>65000</v>
      </c>
      <c r="J33" s="28">
        <v>5000</v>
      </c>
      <c r="K33" s="28">
        <v>5000</v>
      </c>
      <c r="L33" s="27">
        <v>65000</v>
      </c>
      <c r="M33" s="28">
        <v>5000</v>
      </c>
      <c r="N33" s="28">
        <v>5000</v>
      </c>
      <c r="O33" s="27">
        <v>65000</v>
      </c>
      <c r="P33" s="28">
        <v>5000</v>
      </c>
      <c r="Q33" s="28">
        <v>5000</v>
      </c>
      <c r="R33" s="27">
        <v>65000</v>
      </c>
      <c r="S33" s="28">
        <v>5000</v>
      </c>
      <c r="T33" s="28">
        <v>5000</v>
      </c>
      <c r="U33" s="27">
        <v>65000</v>
      </c>
      <c r="V33" s="28">
        <v>5000</v>
      </c>
      <c r="W33" s="28">
        <v>5000</v>
      </c>
      <c r="X33" s="27">
        <v>65000</v>
      </c>
      <c r="Y33" s="28">
        <v>5000</v>
      </c>
      <c r="Z33" s="28">
        <v>5000</v>
      </c>
      <c r="AA33" s="27">
        <v>65000</v>
      </c>
      <c r="AB33" s="28">
        <v>5000</v>
      </c>
      <c r="AC33" s="28">
        <v>5000</v>
      </c>
      <c r="AD33" s="27">
        <v>65000</v>
      </c>
      <c r="AE33" s="28">
        <v>5000</v>
      </c>
      <c r="AF33" s="28">
        <v>5000</v>
      </c>
      <c r="AG33" s="27">
        <v>65000</v>
      </c>
      <c r="AH33" s="28">
        <v>5000</v>
      </c>
      <c r="AI33" s="28">
        <v>5000</v>
      </c>
      <c r="AJ33" s="27">
        <v>65000</v>
      </c>
      <c r="AK33" s="28">
        <v>5000</v>
      </c>
      <c r="AL33" s="28">
        <v>5000</v>
      </c>
      <c r="AM33" s="27">
        <v>65000</v>
      </c>
      <c r="AN33" s="28">
        <v>5000</v>
      </c>
      <c r="AO33" s="28">
        <v>5000</v>
      </c>
      <c r="AP33" s="28">
        <f t="shared" si="0"/>
        <v>890000</v>
      </c>
    </row>
    <row r="34" ht="15" spans="1:42">
      <c r="A34" s="22">
        <v>28</v>
      </c>
      <c r="B34" s="29"/>
      <c r="C34" s="30" t="s">
        <v>164</v>
      </c>
      <c r="D34" s="25" t="s">
        <v>79</v>
      </c>
      <c r="E34" s="49" t="s">
        <v>165</v>
      </c>
      <c r="F34" s="27">
        <v>55000</v>
      </c>
      <c r="G34" s="28">
        <v>5000</v>
      </c>
      <c r="H34" s="28">
        <v>40000</v>
      </c>
      <c r="I34" s="27">
        <v>65000</v>
      </c>
      <c r="J34" s="28">
        <v>5000</v>
      </c>
      <c r="K34" s="28">
        <v>30000</v>
      </c>
      <c r="L34" s="27">
        <v>65000</v>
      </c>
      <c r="M34" s="28">
        <v>5000</v>
      </c>
      <c r="N34" s="28">
        <v>30000</v>
      </c>
      <c r="O34" s="27">
        <v>65000</v>
      </c>
      <c r="P34" s="28">
        <v>5000</v>
      </c>
      <c r="Q34" s="28">
        <v>30000</v>
      </c>
      <c r="R34" s="27">
        <v>65000</v>
      </c>
      <c r="S34" s="28">
        <v>5000</v>
      </c>
      <c r="T34" s="28">
        <v>30000</v>
      </c>
      <c r="U34" s="27">
        <v>65000</v>
      </c>
      <c r="V34" s="28">
        <v>5000</v>
      </c>
      <c r="W34" s="28">
        <v>30000</v>
      </c>
      <c r="X34" s="27">
        <v>65000</v>
      </c>
      <c r="Y34" s="28">
        <v>5000</v>
      </c>
      <c r="Z34" s="28">
        <v>30000</v>
      </c>
      <c r="AA34" s="27">
        <v>65000</v>
      </c>
      <c r="AB34" s="28">
        <v>5000</v>
      </c>
      <c r="AC34" s="28">
        <v>30000</v>
      </c>
      <c r="AD34" s="27">
        <v>65000</v>
      </c>
      <c r="AE34" s="28">
        <v>5000</v>
      </c>
      <c r="AF34" s="28">
        <v>30000</v>
      </c>
      <c r="AG34" s="50">
        <v>65000</v>
      </c>
      <c r="AH34" s="50">
        <v>5000</v>
      </c>
      <c r="AI34" s="37">
        <v>30000</v>
      </c>
      <c r="AJ34" s="50"/>
      <c r="AK34" s="50"/>
      <c r="AL34" s="50"/>
      <c r="AM34" s="50"/>
      <c r="AN34" s="50"/>
      <c r="AO34" s="50"/>
      <c r="AP34" s="28">
        <f t="shared" si="0"/>
        <v>1000000</v>
      </c>
    </row>
    <row r="35" ht="15" spans="1:43">
      <c r="A35" s="22">
        <v>29</v>
      </c>
      <c r="B35" s="32"/>
      <c r="C35" s="33" t="s">
        <v>167</v>
      </c>
      <c r="D35" s="35" t="s">
        <v>100</v>
      </c>
      <c r="E35" s="35" t="s">
        <v>168</v>
      </c>
      <c r="F35" s="50">
        <v>55000</v>
      </c>
      <c r="G35" s="50"/>
      <c r="H35" s="50"/>
      <c r="I35" s="27">
        <v>65000</v>
      </c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28">
        <v>30000</v>
      </c>
      <c r="AE35" s="50"/>
      <c r="AF35" s="50"/>
      <c r="AG35" s="37">
        <v>30000</v>
      </c>
      <c r="AH35" s="50">
        <v>0</v>
      </c>
      <c r="AI35" s="50">
        <v>0</v>
      </c>
      <c r="AJ35" s="50"/>
      <c r="AK35" s="50"/>
      <c r="AL35" s="50"/>
      <c r="AM35" s="50"/>
      <c r="AN35" s="50"/>
      <c r="AO35" s="50"/>
      <c r="AP35" s="28">
        <f t="shared" si="0"/>
        <v>180000</v>
      </c>
      <c r="AQ35" s="68" t="s">
        <v>224</v>
      </c>
    </row>
    <row r="36" ht="15" spans="1:42">
      <c r="A36" s="22">
        <v>30</v>
      </c>
      <c r="B36" s="29"/>
      <c r="C36" s="30" t="s">
        <v>170</v>
      </c>
      <c r="D36" s="35" t="s">
        <v>100</v>
      </c>
      <c r="E36" s="35" t="s">
        <v>171</v>
      </c>
      <c r="F36" s="27">
        <v>55000</v>
      </c>
      <c r="G36" s="28">
        <v>5000</v>
      </c>
      <c r="H36" s="28">
        <v>5000</v>
      </c>
      <c r="I36" s="27">
        <v>65000</v>
      </c>
      <c r="J36" s="28">
        <v>5000</v>
      </c>
      <c r="K36" s="28">
        <v>5000</v>
      </c>
      <c r="L36" s="27">
        <v>65000</v>
      </c>
      <c r="M36" s="28">
        <v>5000</v>
      </c>
      <c r="N36" s="28">
        <v>5000</v>
      </c>
      <c r="O36" s="27">
        <v>65000</v>
      </c>
      <c r="P36" s="28">
        <v>5000</v>
      </c>
      <c r="Q36" s="28">
        <v>5000</v>
      </c>
      <c r="R36" s="27">
        <v>65000</v>
      </c>
      <c r="S36" s="28">
        <v>5000</v>
      </c>
      <c r="T36" s="28">
        <v>5000</v>
      </c>
      <c r="U36" s="27">
        <v>65000</v>
      </c>
      <c r="V36" s="28">
        <v>5000</v>
      </c>
      <c r="W36" s="28">
        <v>5000</v>
      </c>
      <c r="X36" s="27">
        <v>65000</v>
      </c>
      <c r="Y36" s="28">
        <v>5000</v>
      </c>
      <c r="Z36" s="28">
        <v>5000</v>
      </c>
      <c r="AA36" s="27">
        <v>65000</v>
      </c>
      <c r="AB36" s="28">
        <v>5000</v>
      </c>
      <c r="AC36" s="28">
        <v>5000</v>
      </c>
      <c r="AD36" s="27">
        <v>65000</v>
      </c>
      <c r="AE36" s="28">
        <v>5000</v>
      </c>
      <c r="AF36" s="28">
        <v>5000</v>
      </c>
      <c r="AG36" s="27">
        <v>65000</v>
      </c>
      <c r="AH36" s="28">
        <v>5000</v>
      </c>
      <c r="AI36" s="28">
        <v>5000</v>
      </c>
      <c r="AJ36" s="50"/>
      <c r="AK36" s="50"/>
      <c r="AL36" s="50"/>
      <c r="AM36" s="50"/>
      <c r="AN36" s="50"/>
      <c r="AO36" s="50"/>
      <c r="AP36" s="28">
        <f t="shared" si="0"/>
        <v>740000</v>
      </c>
    </row>
    <row r="37" ht="15" spans="1:42">
      <c r="A37" s="22">
        <v>31</v>
      </c>
      <c r="B37" s="29"/>
      <c r="C37" s="30" t="s">
        <v>173</v>
      </c>
      <c r="D37" s="25" t="s">
        <v>79</v>
      </c>
      <c r="E37" s="35" t="s">
        <v>174</v>
      </c>
      <c r="F37" s="27">
        <v>55000</v>
      </c>
      <c r="G37" s="28">
        <v>5000</v>
      </c>
      <c r="H37" s="28">
        <v>10000</v>
      </c>
      <c r="I37" s="27">
        <v>65000</v>
      </c>
      <c r="J37" s="28">
        <v>5000</v>
      </c>
      <c r="K37" s="28">
        <v>10000</v>
      </c>
      <c r="L37" s="27">
        <v>65000</v>
      </c>
      <c r="M37" s="28">
        <v>5000</v>
      </c>
      <c r="N37" s="28">
        <v>10000</v>
      </c>
      <c r="O37" s="27">
        <v>65000</v>
      </c>
      <c r="P37" s="28">
        <v>5000</v>
      </c>
      <c r="Q37" s="28">
        <v>10000</v>
      </c>
      <c r="R37" s="27">
        <v>65000</v>
      </c>
      <c r="S37" s="28">
        <v>5000</v>
      </c>
      <c r="T37" s="28">
        <v>10000</v>
      </c>
      <c r="U37" s="27">
        <v>65000</v>
      </c>
      <c r="V37" s="28">
        <v>5000</v>
      </c>
      <c r="W37" s="28">
        <v>10000</v>
      </c>
      <c r="X37" s="27">
        <v>65000</v>
      </c>
      <c r="Y37" s="28">
        <v>5000</v>
      </c>
      <c r="Z37" s="28">
        <v>10000</v>
      </c>
      <c r="AA37" s="27">
        <v>65000</v>
      </c>
      <c r="AB37" s="28">
        <v>5000</v>
      </c>
      <c r="AC37" s="28">
        <v>10000</v>
      </c>
      <c r="AD37" s="27">
        <v>65000</v>
      </c>
      <c r="AE37" s="28">
        <v>5000</v>
      </c>
      <c r="AF37" s="28">
        <v>10000</v>
      </c>
      <c r="AG37" s="50">
        <v>65000</v>
      </c>
      <c r="AH37" s="50">
        <v>5000</v>
      </c>
      <c r="AI37" s="50">
        <v>10000</v>
      </c>
      <c r="AJ37" s="50"/>
      <c r="AK37" s="50"/>
      <c r="AL37" s="50"/>
      <c r="AM37" s="50"/>
      <c r="AN37" s="50"/>
      <c r="AO37" s="50"/>
      <c r="AP37" s="28">
        <f t="shared" si="0"/>
        <v>790000</v>
      </c>
    </row>
    <row r="38" ht="15" spans="1:42">
      <c r="A38" s="22">
        <v>32</v>
      </c>
      <c r="B38" s="29"/>
      <c r="C38" s="30" t="s">
        <v>176</v>
      </c>
      <c r="D38" s="25" t="s">
        <v>79</v>
      </c>
      <c r="E38" s="34" t="s">
        <v>177</v>
      </c>
      <c r="F38" s="27">
        <v>55000</v>
      </c>
      <c r="G38" s="28">
        <v>5000</v>
      </c>
      <c r="H38" s="28">
        <v>10000</v>
      </c>
      <c r="I38" s="27">
        <v>65000</v>
      </c>
      <c r="J38" s="28">
        <v>5000</v>
      </c>
      <c r="K38" s="28">
        <v>10000</v>
      </c>
      <c r="L38" s="27">
        <v>65000</v>
      </c>
      <c r="M38" s="28">
        <v>5000</v>
      </c>
      <c r="N38" s="28">
        <v>10000</v>
      </c>
      <c r="O38" s="27">
        <v>65000</v>
      </c>
      <c r="P38" s="28">
        <v>5000</v>
      </c>
      <c r="Q38" s="28">
        <v>10000</v>
      </c>
      <c r="R38" s="27">
        <v>65000</v>
      </c>
      <c r="S38" s="28">
        <v>5000</v>
      </c>
      <c r="T38" s="28">
        <v>10000</v>
      </c>
      <c r="U38" s="27">
        <v>65000</v>
      </c>
      <c r="V38" s="28">
        <v>5000</v>
      </c>
      <c r="W38" s="28">
        <v>10000</v>
      </c>
      <c r="X38" s="27">
        <v>65000</v>
      </c>
      <c r="Y38" s="28">
        <v>5000</v>
      </c>
      <c r="Z38" s="28">
        <v>10000</v>
      </c>
      <c r="AA38" s="27">
        <v>65000</v>
      </c>
      <c r="AB38" s="28">
        <v>5000</v>
      </c>
      <c r="AC38" s="28">
        <v>10000</v>
      </c>
      <c r="AD38" s="27">
        <v>65000</v>
      </c>
      <c r="AE38" s="28">
        <v>5000</v>
      </c>
      <c r="AF38" s="28">
        <v>10000</v>
      </c>
      <c r="AG38" s="50">
        <v>65000</v>
      </c>
      <c r="AH38" s="50">
        <v>5000</v>
      </c>
      <c r="AI38" s="50">
        <v>10000</v>
      </c>
      <c r="AJ38" s="50"/>
      <c r="AK38" s="50"/>
      <c r="AL38" s="50"/>
      <c r="AM38" s="50"/>
      <c r="AN38" s="50"/>
      <c r="AO38" s="50"/>
      <c r="AP38" s="28">
        <f t="shared" si="0"/>
        <v>790000</v>
      </c>
    </row>
    <row r="39" ht="15" spans="1:42">
      <c r="A39" s="22">
        <v>33</v>
      </c>
      <c r="B39" s="32"/>
      <c r="C39" s="33" t="s">
        <v>179</v>
      </c>
      <c r="D39" s="35" t="s">
        <v>100</v>
      </c>
      <c r="E39" s="35" t="s">
        <v>180</v>
      </c>
      <c r="F39" s="27">
        <v>55000</v>
      </c>
      <c r="G39" s="28">
        <v>5000</v>
      </c>
      <c r="H39" s="28">
        <v>5000</v>
      </c>
      <c r="I39" s="27">
        <v>65000</v>
      </c>
      <c r="J39" s="28">
        <v>5000</v>
      </c>
      <c r="K39" s="28">
        <v>5000</v>
      </c>
      <c r="L39" s="27">
        <v>65000</v>
      </c>
      <c r="M39" s="28">
        <v>5000</v>
      </c>
      <c r="N39" s="28">
        <v>5000</v>
      </c>
      <c r="O39" s="27">
        <v>65000</v>
      </c>
      <c r="P39" s="28">
        <v>5000</v>
      </c>
      <c r="Q39" s="28">
        <v>5000</v>
      </c>
      <c r="R39" s="27">
        <v>65000</v>
      </c>
      <c r="S39" s="28">
        <v>5000</v>
      </c>
      <c r="T39" s="28">
        <v>5000</v>
      </c>
      <c r="U39" s="27">
        <v>65000</v>
      </c>
      <c r="V39" s="28">
        <v>5000</v>
      </c>
      <c r="W39" s="28">
        <v>5000</v>
      </c>
      <c r="X39" s="27">
        <v>65000</v>
      </c>
      <c r="Y39" s="28">
        <v>5000</v>
      </c>
      <c r="Z39" s="28">
        <v>5000</v>
      </c>
      <c r="AA39" s="27">
        <v>65000</v>
      </c>
      <c r="AB39" s="28">
        <v>5000</v>
      </c>
      <c r="AC39" s="28">
        <v>5000</v>
      </c>
      <c r="AD39" s="27">
        <v>65000</v>
      </c>
      <c r="AE39" s="28">
        <v>5000</v>
      </c>
      <c r="AF39" s="28">
        <v>5000</v>
      </c>
      <c r="AG39" s="50">
        <v>65000</v>
      </c>
      <c r="AH39" s="50">
        <v>5000</v>
      </c>
      <c r="AI39" s="37">
        <v>10000</v>
      </c>
      <c r="AJ39" s="50"/>
      <c r="AK39" s="50"/>
      <c r="AL39" s="50"/>
      <c r="AM39" s="50"/>
      <c r="AN39" s="50"/>
      <c r="AO39" s="50"/>
      <c r="AP39" s="28">
        <f t="shared" si="0"/>
        <v>745000</v>
      </c>
    </row>
    <row r="40" ht="15" spans="1:43">
      <c r="A40" s="22">
        <v>34</v>
      </c>
      <c r="B40" s="29" t="s">
        <v>82</v>
      </c>
      <c r="C40" s="30" t="s">
        <v>182</v>
      </c>
      <c r="D40" s="25" t="s">
        <v>79</v>
      </c>
      <c r="E40" s="51" t="s">
        <v>183</v>
      </c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28">
        <f t="shared" si="0"/>
        <v>0</v>
      </c>
      <c r="AQ40" s="8" t="s">
        <v>221</v>
      </c>
    </row>
    <row r="41" ht="15" spans="1:42">
      <c r="A41" s="22">
        <v>35</v>
      </c>
      <c r="B41" s="32"/>
      <c r="C41" s="33" t="s">
        <v>185</v>
      </c>
      <c r="D41" s="25" t="s">
        <v>79</v>
      </c>
      <c r="E41" s="35" t="s">
        <v>186</v>
      </c>
      <c r="F41" s="27">
        <v>55000</v>
      </c>
      <c r="G41" s="28">
        <v>5000</v>
      </c>
      <c r="H41" s="28">
        <v>10000</v>
      </c>
      <c r="I41" s="27">
        <v>65000</v>
      </c>
      <c r="J41" s="28">
        <v>5000</v>
      </c>
      <c r="K41" s="28">
        <v>10000</v>
      </c>
      <c r="L41" s="27">
        <v>65000</v>
      </c>
      <c r="M41" s="28">
        <v>5000</v>
      </c>
      <c r="N41" s="28">
        <v>10000</v>
      </c>
      <c r="O41" s="27">
        <v>65000</v>
      </c>
      <c r="P41" s="28">
        <v>5000</v>
      </c>
      <c r="Q41" s="28">
        <v>10000</v>
      </c>
      <c r="R41" s="27">
        <v>65000</v>
      </c>
      <c r="S41" s="28">
        <v>5000</v>
      </c>
      <c r="T41" s="28">
        <v>10000</v>
      </c>
      <c r="U41" s="27">
        <v>65000</v>
      </c>
      <c r="V41" s="28">
        <v>5000</v>
      </c>
      <c r="W41" s="28">
        <v>10000</v>
      </c>
      <c r="X41" s="27">
        <v>65000</v>
      </c>
      <c r="Y41" s="28">
        <v>5000</v>
      </c>
      <c r="Z41" s="28">
        <v>10000</v>
      </c>
      <c r="AA41" s="27">
        <v>65000</v>
      </c>
      <c r="AB41" s="28">
        <v>5000</v>
      </c>
      <c r="AC41" s="28">
        <v>10000</v>
      </c>
      <c r="AD41" s="27">
        <v>65000</v>
      </c>
      <c r="AE41" s="28">
        <v>5000</v>
      </c>
      <c r="AF41" s="28">
        <v>10000</v>
      </c>
      <c r="AG41" s="50">
        <v>65000</v>
      </c>
      <c r="AH41" s="50">
        <v>5000</v>
      </c>
      <c r="AI41" s="50">
        <v>10000</v>
      </c>
      <c r="AJ41" s="50"/>
      <c r="AK41" s="50"/>
      <c r="AL41" s="50"/>
      <c r="AM41" s="50"/>
      <c r="AN41" s="50"/>
      <c r="AO41" s="50"/>
      <c r="AP41" s="28">
        <f t="shared" si="0"/>
        <v>790000</v>
      </c>
    </row>
    <row r="42" ht="15" spans="1:42">
      <c r="A42" s="22">
        <v>36</v>
      </c>
      <c r="B42" s="29"/>
      <c r="C42" s="30" t="s">
        <v>188</v>
      </c>
      <c r="D42" s="25" t="s">
        <v>79</v>
      </c>
      <c r="E42" s="51" t="s">
        <v>189</v>
      </c>
      <c r="F42" s="27">
        <v>55000</v>
      </c>
      <c r="G42" s="28">
        <v>5000</v>
      </c>
      <c r="H42" s="28">
        <v>15000</v>
      </c>
      <c r="I42" s="27">
        <v>65000</v>
      </c>
      <c r="J42" s="28">
        <v>5000</v>
      </c>
      <c r="K42" s="28">
        <v>15000</v>
      </c>
      <c r="L42" s="27">
        <v>65000</v>
      </c>
      <c r="M42" s="28">
        <v>5000</v>
      </c>
      <c r="N42" s="28">
        <v>15000</v>
      </c>
      <c r="O42" s="27">
        <v>65000</v>
      </c>
      <c r="P42" s="28">
        <v>5000</v>
      </c>
      <c r="Q42" s="28">
        <v>15000</v>
      </c>
      <c r="R42" s="27">
        <v>65000</v>
      </c>
      <c r="S42" s="28">
        <v>5000</v>
      </c>
      <c r="T42" s="28">
        <v>15000</v>
      </c>
      <c r="U42" s="27">
        <v>65000</v>
      </c>
      <c r="V42" s="28">
        <v>5000</v>
      </c>
      <c r="W42" s="28">
        <v>15000</v>
      </c>
      <c r="X42" s="27">
        <v>65000</v>
      </c>
      <c r="Y42" s="28">
        <v>5000</v>
      </c>
      <c r="Z42" s="28">
        <v>15000</v>
      </c>
      <c r="AA42" s="27">
        <v>65000</v>
      </c>
      <c r="AB42" s="28">
        <v>5000</v>
      </c>
      <c r="AC42" s="28">
        <v>15000</v>
      </c>
      <c r="AD42" s="27">
        <v>65000</v>
      </c>
      <c r="AE42" s="28">
        <v>5000</v>
      </c>
      <c r="AF42" s="28">
        <v>15000</v>
      </c>
      <c r="AG42" s="50">
        <v>65000</v>
      </c>
      <c r="AH42" s="50">
        <v>5000</v>
      </c>
      <c r="AI42" s="50">
        <v>15000</v>
      </c>
      <c r="AJ42" s="50"/>
      <c r="AK42" s="50"/>
      <c r="AL42" s="50"/>
      <c r="AM42" s="50"/>
      <c r="AN42" s="50"/>
      <c r="AO42" s="50"/>
      <c r="AP42" s="28">
        <f t="shared" si="0"/>
        <v>840000</v>
      </c>
    </row>
    <row r="43" ht="15" spans="1:42">
      <c r="A43" s="22">
        <v>37</v>
      </c>
      <c r="B43" s="32" t="s">
        <v>112</v>
      </c>
      <c r="C43" s="33" t="s">
        <v>191</v>
      </c>
      <c r="D43" s="25" t="s">
        <v>79</v>
      </c>
      <c r="E43" s="35" t="s">
        <v>192</v>
      </c>
      <c r="F43" s="27">
        <v>55000</v>
      </c>
      <c r="G43" s="28">
        <v>5000</v>
      </c>
      <c r="H43" s="28">
        <v>35000</v>
      </c>
      <c r="I43" s="27">
        <v>65000</v>
      </c>
      <c r="J43" s="28">
        <v>5000</v>
      </c>
      <c r="K43" s="28">
        <v>35000</v>
      </c>
      <c r="L43" s="27">
        <v>65000</v>
      </c>
      <c r="M43" s="28">
        <v>5000</v>
      </c>
      <c r="N43" s="28">
        <v>35000</v>
      </c>
      <c r="O43" s="27">
        <v>65000</v>
      </c>
      <c r="P43" s="28">
        <v>5000</v>
      </c>
      <c r="Q43" s="28">
        <v>35000</v>
      </c>
      <c r="R43" s="27">
        <v>65000</v>
      </c>
      <c r="S43" s="28">
        <v>5000</v>
      </c>
      <c r="T43" s="28">
        <v>25000</v>
      </c>
      <c r="U43" s="27">
        <v>65000</v>
      </c>
      <c r="V43" s="28">
        <v>5000</v>
      </c>
      <c r="W43" s="28">
        <v>25000</v>
      </c>
      <c r="X43" s="27">
        <v>65000</v>
      </c>
      <c r="Y43" s="28">
        <v>5000</v>
      </c>
      <c r="Z43" s="28">
        <v>25000</v>
      </c>
      <c r="AA43" s="27">
        <v>65000</v>
      </c>
      <c r="AB43" s="28">
        <v>5000</v>
      </c>
      <c r="AC43" s="28">
        <v>25000</v>
      </c>
      <c r="AD43" s="27">
        <v>65000</v>
      </c>
      <c r="AE43" s="28">
        <v>5000</v>
      </c>
      <c r="AF43" s="28">
        <v>25000</v>
      </c>
      <c r="AG43" s="27">
        <v>65000</v>
      </c>
      <c r="AH43" s="28">
        <v>5000</v>
      </c>
      <c r="AI43" s="28">
        <v>25000</v>
      </c>
      <c r="AJ43" s="27">
        <v>65000</v>
      </c>
      <c r="AK43" s="28">
        <v>5000</v>
      </c>
      <c r="AL43" s="28">
        <v>25000</v>
      </c>
      <c r="AM43" s="27">
        <v>65000</v>
      </c>
      <c r="AN43" s="28">
        <v>5000</v>
      </c>
      <c r="AO43" s="28">
        <v>25000</v>
      </c>
      <c r="AP43" s="28">
        <f t="shared" si="0"/>
        <v>1170000</v>
      </c>
    </row>
    <row r="44" ht="15" spans="1:43">
      <c r="A44" s="22">
        <v>38</v>
      </c>
      <c r="B44" s="29" t="s">
        <v>92</v>
      </c>
      <c r="C44" s="30" t="s">
        <v>194</v>
      </c>
      <c r="D44" s="25" t="s">
        <v>79</v>
      </c>
      <c r="E44" s="35" t="s">
        <v>195</v>
      </c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28">
        <f t="shared" si="0"/>
        <v>0</v>
      </c>
      <c r="AQ44" s="8" t="s">
        <v>222</v>
      </c>
    </row>
    <row r="45" ht="15" spans="1:42">
      <c r="A45" s="22">
        <v>39</v>
      </c>
      <c r="B45" s="32"/>
      <c r="C45" s="52" t="s">
        <v>197</v>
      </c>
      <c r="D45" s="25" t="s">
        <v>79</v>
      </c>
      <c r="E45" s="35" t="s">
        <v>198</v>
      </c>
      <c r="F45" s="27">
        <v>55000</v>
      </c>
      <c r="G45" s="28">
        <v>5000</v>
      </c>
      <c r="H45" s="28">
        <v>15000</v>
      </c>
      <c r="I45" s="27">
        <v>65000</v>
      </c>
      <c r="J45" s="28">
        <v>5000</v>
      </c>
      <c r="K45" s="28">
        <v>15000</v>
      </c>
      <c r="L45" s="27">
        <v>65000</v>
      </c>
      <c r="M45" s="28">
        <v>5000</v>
      </c>
      <c r="N45" s="28">
        <v>15000</v>
      </c>
      <c r="O45" s="27">
        <v>65000</v>
      </c>
      <c r="P45" s="28">
        <v>5000</v>
      </c>
      <c r="Q45" s="28">
        <v>15000</v>
      </c>
      <c r="R45" s="27">
        <v>65000</v>
      </c>
      <c r="S45" s="28">
        <v>5000</v>
      </c>
      <c r="T45" s="28">
        <v>15000</v>
      </c>
      <c r="U45" s="27">
        <v>65000</v>
      </c>
      <c r="V45" s="28">
        <v>5000</v>
      </c>
      <c r="W45" s="28">
        <v>15000</v>
      </c>
      <c r="X45" s="27">
        <v>65000</v>
      </c>
      <c r="Y45" s="28">
        <v>5000</v>
      </c>
      <c r="Z45" s="28">
        <v>15000</v>
      </c>
      <c r="AA45" s="27">
        <v>65000</v>
      </c>
      <c r="AB45" s="28">
        <v>5000</v>
      </c>
      <c r="AC45" s="28">
        <v>15000</v>
      </c>
      <c r="AD45" s="27">
        <v>65000</v>
      </c>
      <c r="AE45" s="28">
        <v>5000</v>
      </c>
      <c r="AF45" s="28">
        <v>15000</v>
      </c>
      <c r="AG45" s="27">
        <v>65000</v>
      </c>
      <c r="AH45" s="28">
        <v>5000</v>
      </c>
      <c r="AI45" s="28">
        <v>15000</v>
      </c>
      <c r="AJ45" s="27">
        <v>65000</v>
      </c>
      <c r="AK45" s="28">
        <v>5000</v>
      </c>
      <c r="AL45" s="28">
        <v>15000</v>
      </c>
      <c r="AM45" s="27">
        <v>65000</v>
      </c>
      <c r="AN45" s="28">
        <v>5000</v>
      </c>
      <c r="AO45" s="28">
        <v>15000</v>
      </c>
      <c r="AP45" s="28">
        <f t="shared" si="0"/>
        <v>1010000</v>
      </c>
    </row>
    <row r="46" ht="15" spans="1:42">
      <c r="A46" s="22">
        <v>40</v>
      </c>
      <c r="B46" s="29"/>
      <c r="C46" s="53" t="s">
        <v>200</v>
      </c>
      <c r="D46" s="25" t="s">
        <v>79</v>
      </c>
      <c r="E46" s="35" t="s">
        <v>201</v>
      </c>
      <c r="F46" s="27">
        <v>55000</v>
      </c>
      <c r="G46" s="28">
        <v>5000</v>
      </c>
      <c r="H46" s="28">
        <v>5000</v>
      </c>
      <c r="I46" s="27">
        <v>65000</v>
      </c>
      <c r="J46" s="28">
        <v>5000</v>
      </c>
      <c r="K46" s="28">
        <v>5000</v>
      </c>
      <c r="L46" s="27">
        <v>65000</v>
      </c>
      <c r="M46" s="28">
        <v>5000</v>
      </c>
      <c r="N46" s="28">
        <v>5000</v>
      </c>
      <c r="O46" s="27">
        <v>65000</v>
      </c>
      <c r="P46" s="28">
        <v>5000</v>
      </c>
      <c r="Q46" s="28">
        <v>5000</v>
      </c>
      <c r="R46" s="27">
        <v>65000</v>
      </c>
      <c r="S46" s="28">
        <v>5000</v>
      </c>
      <c r="T46" s="28">
        <v>5000</v>
      </c>
      <c r="U46" s="27">
        <v>65000</v>
      </c>
      <c r="V46" s="28">
        <v>5000</v>
      </c>
      <c r="W46" s="28">
        <v>5000</v>
      </c>
      <c r="X46" s="27">
        <v>65000</v>
      </c>
      <c r="Y46" s="28">
        <v>5000</v>
      </c>
      <c r="Z46" s="28">
        <v>5000</v>
      </c>
      <c r="AA46" s="27">
        <v>65000</v>
      </c>
      <c r="AB46" s="28">
        <v>5000</v>
      </c>
      <c r="AC46" s="28">
        <v>5000</v>
      </c>
      <c r="AD46" s="27">
        <v>65000</v>
      </c>
      <c r="AE46" s="28">
        <v>5000</v>
      </c>
      <c r="AF46" s="28">
        <v>5000</v>
      </c>
      <c r="AG46" s="28">
        <v>65000</v>
      </c>
      <c r="AH46" s="28">
        <v>5000</v>
      </c>
      <c r="AI46" s="28">
        <v>5000</v>
      </c>
      <c r="AJ46" s="65"/>
      <c r="AK46" s="65"/>
      <c r="AL46" s="65"/>
      <c r="AM46" s="65"/>
      <c r="AN46" s="65"/>
      <c r="AO46" s="65"/>
      <c r="AP46" s="28">
        <f t="shared" si="0"/>
        <v>740000</v>
      </c>
    </row>
    <row r="47" ht="15" spans="1:42">
      <c r="A47" s="22">
        <v>41</v>
      </c>
      <c r="B47" s="38"/>
      <c r="C47" s="54" t="s">
        <v>203</v>
      </c>
      <c r="D47" s="25" t="s">
        <v>79</v>
      </c>
      <c r="E47" s="35" t="s">
        <v>204</v>
      </c>
      <c r="F47" s="27">
        <v>55000</v>
      </c>
      <c r="G47" s="28">
        <v>5000</v>
      </c>
      <c r="H47" s="28">
        <v>15000</v>
      </c>
      <c r="I47" s="27">
        <v>65000</v>
      </c>
      <c r="J47" s="28">
        <v>5000</v>
      </c>
      <c r="K47" s="28">
        <v>15000</v>
      </c>
      <c r="L47" s="27">
        <v>65000</v>
      </c>
      <c r="M47" s="28">
        <v>5000</v>
      </c>
      <c r="N47" s="28">
        <v>15000</v>
      </c>
      <c r="O47" s="27">
        <v>65000</v>
      </c>
      <c r="P47" s="28">
        <v>5000</v>
      </c>
      <c r="Q47" s="28">
        <v>15000</v>
      </c>
      <c r="R47" s="27">
        <v>65000</v>
      </c>
      <c r="S47" s="28">
        <v>5000</v>
      </c>
      <c r="T47" s="28">
        <v>15000</v>
      </c>
      <c r="U47" s="27">
        <v>65000</v>
      </c>
      <c r="V47" s="28">
        <v>5000</v>
      </c>
      <c r="W47" s="28">
        <v>15000</v>
      </c>
      <c r="X47" s="27">
        <v>65000</v>
      </c>
      <c r="Y47" s="28">
        <v>5000</v>
      </c>
      <c r="Z47" s="28">
        <v>15000</v>
      </c>
      <c r="AA47" s="27">
        <v>65000</v>
      </c>
      <c r="AB47" s="28">
        <v>5000</v>
      </c>
      <c r="AC47" s="28">
        <v>15000</v>
      </c>
      <c r="AD47" s="27">
        <v>65000</v>
      </c>
      <c r="AE47" s="28">
        <v>5000</v>
      </c>
      <c r="AF47" s="28">
        <v>15000</v>
      </c>
      <c r="AG47" s="28">
        <v>65000</v>
      </c>
      <c r="AH47" s="28">
        <v>5000</v>
      </c>
      <c r="AI47" s="28">
        <v>15000</v>
      </c>
      <c r="AJ47" s="28"/>
      <c r="AK47" s="28"/>
      <c r="AL47" s="28"/>
      <c r="AM47" s="28"/>
      <c r="AN47" s="28"/>
      <c r="AO47" s="28"/>
      <c r="AP47" s="28">
        <f t="shared" si="0"/>
        <v>840000</v>
      </c>
    </row>
    <row r="48" ht="18" spans="1:42">
      <c r="A48" s="55" t="s">
        <v>75</v>
      </c>
      <c r="B48" s="56"/>
      <c r="C48" s="56"/>
      <c r="D48" s="56"/>
      <c r="E48" s="57"/>
      <c r="F48" s="58">
        <f t="shared" ref="F48:AP48" si="1">SUM(F7:F47)</f>
        <v>2100000</v>
      </c>
      <c r="G48" s="58">
        <f t="shared" si="1"/>
        <v>185000</v>
      </c>
      <c r="H48" s="58">
        <f t="shared" si="1"/>
        <v>465000</v>
      </c>
      <c r="I48" s="58">
        <f t="shared" si="1"/>
        <v>2460000</v>
      </c>
      <c r="J48" s="58">
        <f t="shared" si="1"/>
        <v>185000</v>
      </c>
      <c r="K48" s="58">
        <f t="shared" si="1"/>
        <v>425000</v>
      </c>
      <c r="L48" s="58">
        <f t="shared" si="1"/>
        <v>2395000</v>
      </c>
      <c r="M48" s="58">
        <f t="shared" si="1"/>
        <v>185000</v>
      </c>
      <c r="N48" s="58">
        <f t="shared" si="1"/>
        <v>420000</v>
      </c>
      <c r="O48" s="58">
        <f t="shared" si="1"/>
        <v>2395000</v>
      </c>
      <c r="P48" s="58">
        <f t="shared" si="1"/>
        <v>185000</v>
      </c>
      <c r="Q48" s="58">
        <f t="shared" si="1"/>
        <v>420000</v>
      </c>
      <c r="R48" s="58">
        <f t="shared" si="1"/>
        <v>2395000</v>
      </c>
      <c r="S48" s="58">
        <f t="shared" si="1"/>
        <v>185000</v>
      </c>
      <c r="T48" s="58">
        <f t="shared" si="1"/>
        <v>405000</v>
      </c>
      <c r="U48" s="58">
        <f t="shared" si="1"/>
        <v>2330000</v>
      </c>
      <c r="V48" s="58">
        <f t="shared" si="1"/>
        <v>180000</v>
      </c>
      <c r="W48" s="58">
        <f t="shared" si="1"/>
        <v>400000</v>
      </c>
      <c r="X48" s="58">
        <f t="shared" si="1"/>
        <v>2275000</v>
      </c>
      <c r="Y48" s="58">
        <f t="shared" si="1"/>
        <v>175000</v>
      </c>
      <c r="Z48" s="58">
        <f t="shared" si="1"/>
        <v>390000</v>
      </c>
      <c r="AA48" s="58">
        <f t="shared" si="1"/>
        <v>2210000</v>
      </c>
      <c r="AB48" s="58">
        <f t="shared" si="1"/>
        <v>170000</v>
      </c>
      <c r="AC48" s="58">
        <f t="shared" si="1"/>
        <v>385000</v>
      </c>
      <c r="AD48" s="58">
        <f t="shared" si="1"/>
        <v>2175000</v>
      </c>
      <c r="AE48" s="58">
        <f t="shared" si="1"/>
        <v>165000</v>
      </c>
      <c r="AF48" s="58">
        <f t="shared" si="1"/>
        <v>380000</v>
      </c>
      <c r="AG48" s="58">
        <f t="shared" si="1"/>
        <v>2110000</v>
      </c>
      <c r="AH48" s="58">
        <f t="shared" si="1"/>
        <v>160000</v>
      </c>
      <c r="AI48" s="58">
        <f t="shared" si="1"/>
        <v>380000</v>
      </c>
      <c r="AJ48" s="58">
        <f t="shared" si="1"/>
        <v>455000</v>
      </c>
      <c r="AK48" s="58">
        <f t="shared" si="1"/>
        <v>35000</v>
      </c>
      <c r="AL48" s="58">
        <f t="shared" si="1"/>
        <v>105000</v>
      </c>
      <c r="AM48" s="58">
        <f t="shared" si="1"/>
        <v>390000</v>
      </c>
      <c r="AN48" s="58">
        <f t="shared" si="1"/>
        <v>30000</v>
      </c>
      <c r="AO48" s="58">
        <f t="shared" si="1"/>
        <v>80000</v>
      </c>
      <c r="AP48" s="69">
        <f t="shared" si="1"/>
        <v>29785000</v>
      </c>
    </row>
    <row r="49" spans="42:42">
      <c r="AP49" s="70"/>
    </row>
    <row r="51" s="8" customFormat="1" spans="1:42">
      <c r="A51" s="9"/>
      <c r="B51" s="9"/>
      <c r="C51" s="10"/>
      <c r="D51" s="11"/>
      <c r="E51" s="59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3"/>
    </row>
    <row r="53" s="8" customFormat="1" spans="1:42">
      <c r="A53" s="9"/>
      <c r="B53" s="9"/>
      <c r="C53" s="10"/>
      <c r="D53" s="11"/>
      <c r="E53" s="59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3"/>
    </row>
  </sheetData>
  <mergeCells count="42"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AJ4:AL4"/>
    <mergeCell ref="AM4:AO4"/>
    <mergeCell ref="A48:E48"/>
    <mergeCell ref="A5:A6"/>
    <mergeCell ref="B5:B6"/>
    <mergeCell ref="C5:C6"/>
    <mergeCell ref="G5:G6"/>
    <mergeCell ref="H5:H6"/>
    <mergeCell ref="J5:J6"/>
    <mergeCell ref="K5:K6"/>
    <mergeCell ref="M5:M6"/>
    <mergeCell ref="N5:N6"/>
    <mergeCell ref="P5:P6"/>
    <mergeCell ref="Q5:Q6"/>
    <mergeCell ref="S5:S6"/>
    <mergeCell ref="T5:T6"/>
    <mergeCell ref="V5:V6"/>
    <mergeCell ref="W5:W6"/>
    <mergeCell ref="Y5:Y6"/>
    <mergeCell ref="Z5:Z6"/>
    <mergeCell ref="AB5:AB6"/>
    <mergeCell ref="AC5:AC6"/>
    <mergeCell ref="AE5:AE6"/>
    <mergeCell ref="AF5:AF6"/>
    <mergeCell ref="AH5:AH6"/>
    <mergeCell ref="AI5:AI6"/>
    <mergeCell ref="AK5:AK6"/>
    <mergeCell ref="AL5:AL6"/>
    <mergeCell ref="AN5:AN6"/>
    <mergeCell ref="AO5:AO6"/>
    <mergeCell ref="AP5:AP6"/>
    <mergeCell ref="D5:E6"/>
  </mergeCells>
  <pageMargins left="0.708661417322835" right="0.708661417322835" top="0.748031496062992" bottom="0.748031496062992" header="0.31496062992126" footer="0.31496062992126"/>
  <pageSetup paperSize="9" scale="80" orientation="portrait"/>
  <headerFooter scaleWithDoc="0" differentFirst="1" differentOddEven="1">
    <oddHeader>&amp;C&amp;"Algerian,Regular"&amp;14BINTARA JAYA PERMAI
RT,08 RW.11</oddHeader>
  </headerFooter>
  <rowBreaks count="1" manualBreakCount="1">
    <brk id="5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32"/>
  <sheetViews>
    <sheetView workbookViewId="0">
      <selection activeCell="F32" sqref="F32"/>
    </sheetView>
  </sheetViews>
  <sheetFormatPr defaultColWidth="9" defaultRowHeight="15" outlineLevelCol="5"/>
  <cols>
    <col min="2" max="2" width="6.42857142857143" style="1" customWidth="1"/>
    <col min="3" max="3" width="19" style="5" customWidth="1"/>
    <col min="4" max="4" width="58.7142857142857" customWidth="1"/>
    <col min="5" max="5" width="17.2857142857143" style="6" customWidth="1"/>
    <col min="6" max="6" width="19.2857142857143" customWidth="1"/>
  </cols>
  <sheetData>
    <row r="2" s="1" customFormat="1" spans="2:6">
      <c r="B2" s="1" t="s">
        <v>67</v>
      </c>
      <c r="C2" s="2" t="s">
        <v>225</v>
      </c>
      <c r="D2" s="1" t="s">
        <v>226</v>
      </c>
      <c r="E2" s="7" t="s">
        <v>227</v>
      </c>
      <c r="F2" s="1" t="s">
        <v>228</v>
      </c>
    </row>
    <row r="3" spans="2:5">
      <c r="B3" s="1">
        <v>1</v>
      </c>
      <c r="C3" s="5">
        <v>44569</v>
      </c>
      <c r="D3" t="s">
        <v>229</v>
      </c>
      <c r="E3" s="6">
        <v>1400000</v>
      </c>
    </row>
    <row r="4" spans="2:5">
      <c r="B4" s="1">
        <v>2</v>
      </c>
      <c r="C4" s="5">
        <v>44585</v>
      </c>
      <c r="D4" t="s">
        <v>230</v>
      </c>
      <c r="E4" s="6">
        <v>300000</v>
      </c>
    </row>
    <row r="5" spans="2:5">
      <c r="B5" s="1">
        <v>3</v>
      </c>
      <c r="C5" s="5">
        <v>44592</v>
      </c>
      <c r="D5" t="s">
        <v>231</v>
      </c>
      <c r="E5" s="6">
        <v>1100000</v>
      </c>
    </row>
    <row r="6" spans="2:5">
      <c r="B6" s="1">
        <v>4</v>
      </c>
      <c r="C6" s="5">
        <v>44600</v>
      </c>
      <c r="D6" t="s">
        <v>232</v>
      </c>
      <c r="E6" s="6">
        <v>1700000</v>
      </c>
    </row>
    <row r="7" spans="2:5">
      <c r="B7" s="1">
        <v>5</v>
      </c>
      <c r="C7" s="5">
        <v>44629</v>
      </c>
      <c r="D7" t="s">
        <v>233</v>
      </c>
      <c r="E7" s="6">
        <v>1700000</v>
      </c>
    </row>
    <row r="8" spans="2:5">
      <c r="B8" s="1">
        <v>6</v>
      </c>
      <c r="C8" s="5">
        <v>44660</v>
      </c>
      <c r="D8" t="s">
        <v>234</v>
      </c>
      <c r="E8" s="6">
        <v>1700000</v>
      </c>
    </row>
    <row r="9" spans="2:5">
      <c r="B9" s="1">
        <v>7</v>
      </c>
      <c r="C9" s="5">
        <v>44689</v>
      </c>
      <c r="D9" t="s">
        <v>235</v>
      </c>
      <c r="E9" s="6">
        <v>1700000</v>
      </c>
    </row>
    <row r="10" spans="2:5">
      <c r="B10" s="1">
        <v>8</v>
      </c>
      <c r="C10" s="5">
        <v>44720</v>
      </c>
      <c r="D10" t="s">
        <v>236</v>
      </c>
      <c r="E10" s="6">
        <v>2245000</v>
      </c>
    </row>
    <row r="11" spans="2:5">
      <c r="B11" s="1">
        <v>9</v>
      </c>
      <c r="C11" s="5">
        <v>44720</v>
      </c>
      <c r="D11" t="s">
        <v>237</v>
      </c>
      <c r="E11" s="6">
        <v>225000</v>
      </c>
    </row>
    <row r="12" spans="2:5">
      <c r="B12" s="1">
        <v>10</v>
      </c>
      <c r="C12" s="5">
        <v>44720</v>
      </c>
      <c r="D12" t="s">
        <v>238</v>
      </c>
      <c r="E12" s="6">
        <v>220000</v>
      </c>
    </row>
    <row r="13" spans="2:5">
      <c r="B13" s="1">
        <v>11</v>
      </c>
      <c r="C13" s="5">
        <v>44721</v>
      </c>
      <c r="D13" t="s">
        <v>239</v>
      </c>
      <c r="E13" s="6">
        <v>1700000</v>
      </c>
    </row>
    <row r="14" spans="2:5">
      <c r="B14" s="1">
        <v>12</v>
      </c>
      <c r="C14" s="5">
        <v>44721</v>
      </c>
      <c r="D14" t="s">
        <v>240</v>
      </c>
      <c r="E14" s="6">
        <v>30000</v>
      </c>
    </row>
    <row r="15" spans="2:5">
      <c r="B15" s="1">
        <v>13</v>
      </c>
      <c r="C15" s="5">
        <v>44722</v>
      </c>
      <c r="D15" t="s">
        <v>241</v>
      </c>
      <c r="E15" s="6">
        <v>500000</v>
      </c>
    </row>
    <row r="16" spans="2:5">
      <c r="B16" s="1">
        <v>14</v>
      </c>
      <c r="C16" s="5">
        <v>44725</v>
      </c>
      <c r="D16" t="s">
        <v>242</v>
      </c>
      <c r="E16" s="6">
        <v>110000</v>
      </c>
    </row>
    <row r="17" spans="2:5">
      <c r="B17" s="1">
        <v>15</v>
      </c>
      <c r="C17" s="5">
        <v>44731</v>
      </c>
      <c r="D17" t="s">
        <v>243</v>
      </c>
      <c r="E17" s="6">
        <v>2500000</v>
      </c>
    </row>
    <row r="18" spans="2:5">
      <c r="B18" s="1">
        <v>16</v>
      </c>
      <c r="C18" s="5">
        <v>44731</v>
      </c>
      <c r="D18" t="s">
        <v>244</v>
      </c>
      <c r="E18" s="6">
        <v>806500</v>
      </c>
    </row>
    <row r="19" spans="2:5">
      <c r="B19" s="1">
        <v>17</v>
      </c>
      <c r="C19" s="5">
        <v>44731</v>
      </c>
      <c r="D19" t="s">
        <v>245</v>
      </c>
      <c r="E19" s="6">
        <v>200000</v>
      </c>
    </row>
    <row r="20" spans="2:5">
      <c r="B20" s="1">
        <v>18</v>
      </c>
      <c r="C20" s="5">
        <v>44751</v>
      </c>
      <c r="D20" t="s">
        <v>246</v>
      </c>
      <c r="E20" s="6">
        <v>1700000</v>
      </c>
    </row>
    <row r="21" spans="2:5">
      <c r="B21" s="1">
        <v>19</v>
      </c>
      <c r="C21" s="5">
        <v>44780</v>
      </c>
      <c r="D21" t="s">
        <v>247</v>
      </c>
      <c r="E21" s="6">
        <v>1700000</v>
      </c>
    </row>
    <row r="22" spans="2:5">
      <c r="B22" s="1">
        <v>20</v>
      </c>
      <c r="C22" s="5">
        <v>44785</v>
      </c>
      <c r="D22" t="s">
        <v>248</v>
      </c>
      <c r="E22" s="6">
        <v>1000000</v>
      </c>
    </row>
    <row r="23" spans="2:5">
      <c r="B23" s="1">
        <v>21</v>
      </c>
      <c r="C23" s="5">
        <v>44785</v>
      </c>
      <c r="D23" t="s">
        <v>249</v>
      </c>
      <c r="E23" s="6">
        <v>600000</v>
      </c>
    </row>
    <row r="24" spans="2:5">
      <c r="B24" s="1">
        <v>22</v>
      </c>
      <c r="C24" s="5">
        <v>44789</v>
      </c>
      <c r="D24" t="s">
        <v>250</v>
      </c>
      <c r="E24" s="6">
        <v>500000</v>
      </c>
    </row>
    <row r="25" spans="2:5">
      <c r="B25" s="1">
        <v>23</v>
      </c>
      <c r="C25" s="5">
        <v>44790</v>
      </c>
      <c r="D25" t="s">
        <v>251</v>
      </c>
      <c r="E25" s="6">
        <v>600000</v>
      </c>
    </row>
    <row r="26" spans="2:5">
      <c r="B26" s="1">
        <v>24</v>
      </c>
      <c r="C26" s="5">
        <v>44812</v>
      </c>
      <c r="D26" t="s">
        <v>252</v>
      </c>
      <c r="E26" s="6">
        <v>1700000</v>
      </c>
    </row>
    <row r="27" spans="2:5">
      <c r="B27" s="1">
        <v>25</v>
      </c>
      <c r="C27" s="5">
        <v>44812</v>
      </c>
      <c r="D27" t="s">
        <v>253</v>
      </c>
      <c r="E27" s="6">
        <v>1100000</v>
      </c>
    </row>
    <row r="28" spans="2:5">
      <c r="B28" s="1">
        <v>26</v>
      </c>
      <c r="C28" s="5">
        <v>44814</v>
      </c>
      <c r="D28" t="s">
        <v>254</v>
      </c>
      <c r="E28" s="6">
        <v>150000</v>
      </c>
    </row>
    <row r="29" spans="2:5">
      <c r="B29" s="1">
        <v>27</v>
      </c>
      <c r="C29" s="5">
        <v>44818</v>
      </c>
      <c r="D29" t="s">
        <v>255</v>
      </c>
      <c r="E29" s="6">
        <v>50000</v>
      </c>
    </row>
    <row r="30" spans="2:5">
      <c r="B30" s="1">
        <v>28</v>
      </c>
      <c r="C30" s="5">
        <v>44834</v>
      </c>
      <c r="D30" t="s">
        <v>256</v>
      </c>
      <c r="E30" s="6">
        <v>1705000</v>
      </c>
    </row>
    <row r="31" spans="2:5">
      <c r="B31" s="1">
        <v>29</v>
      </c>
      <c r="C31" s="5">
        <v>44834</v>
      </c>
      <c r="D31" t="s">
        <v>257</v>
      </c>
      <c r="E31" s="6">
        <v>900000</v>
      </c>
    </row>
    <row r="32" spans="3:5">
      <c r="C32" s="1"/>
      <c r="D32" s="1"/>
      <c r="E32" s="6">
        <f>SUM(E3:E31)</f>
        <v>29841500</v>
      </c>
    </row>
  </sheetData>
  <mergeCells count="1">
    <mergeCell ref="B32:D3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J10"/>
  <sheetViews>
    <sheetView zoomScale="90" zoomScaleNormal="90" topLeftCell="B1" workbookViewId="0">
      <selection activeCell="H12" sqref="H12"/>
    </sheetView>
  </sheetViews>
  <sheetFormatPr defaultColWidth="9" defaultRowHeight="15"/>
  <cols>
    <col min="3" max="3" width="5.42857142857143" style="1" customWidth="1"/>
    <col min="4" max="4" width="10.7142857142857" customWidth="1"/>
    <col min="5" max="5" width="52.8571428571429" customWidth="1"/>
    <col min="6" max="6" width="19.4285714285714" style="2" customWidth="1"/>
    <col min="7" max="7" width="36.5714285714286" customWidth="1"/>
    <col min="8" max="9" width="27.5714285714286" style="3" customWidth="1"/>
    <col min="10" max="10" width="18" customWidth="1"/>
  </cols>
  <sheetData>
    <row r="4" spans="8:10">
      <c r="H4" s="3">
        <f>SUM(H6:H1000)</f>
        <v>21506000</v>
      </c>
      <c r="I4" s="3">
        <f>SUM(I6:I1000)</f>
        <v>21506000</v>
      </c>
      <c r="J4" s="3">
        <f>H4-I4</f>
        <v>0</v>
      </c>
    </row>
    <row r="5" s="1" customFormat="1" spans="3:10">
      <c r="C5" s="1" t="s">
        <v>67</v>
      </c>
      <c r="D5" s="1" t="s">
        <v>258</v>
      </c>
      <c r="E5" s="1" t="s">
        <v>259</v>
      </c>
      <c r="F5" s="2" t="s">
        <v>225</v>
      </c>
      <c r="G5" s="1" t="s">
        <v>260</v>
      </c>
      <c r="H5" s="4" t="s">
        <v>261</v>
      </c>
      <c r="I5" s="4" t="s">
        <v>262</v>
      </c>
      <c r="J5" s="1" t="s">
        <v>228</v>
      </c>
    </row>
    <row r="6" spans="4:8">
      <c r="D6">
        <v>1010</v>
      </c>
      <c r="E6" t="s">
        <v>0</v>
      </c>
      <c r="F6" s="2">
        <v>44849</v>
      </c>
      <c r="G6" t="s">
        <v>263</v>
      </c>
      <c r="H6" s="3">
        <v>15686500</v>
      </c>
    </row>
    <row r="7" spans="4:9">
      <c r="D7">
        <v>3901</v>
      </c>
      <c r="E7" t="s">
        <v>28</v>
      </c>
      <c r="F7" s="2">
        <v>44849</v>
      </c>
      <c r="G7" t="s">
        <v>76</v>
      </c>
      <c r="I7" s="3">
        <v>10000000</v>
      </c>
    </row>
    <row r="8" spans="4:9">
      <c r="D8">
        <v>3903</v>
      </c>
      <c r="E8" t="s">
        <v>30</v>
      </c>
      <c r="F8" s="2">
        <v>44849</v>
      </c>
      <c r="G8" t="s">
        <v>76</v>
      </c>
      <c r="I8" s="3">
        <v>5686500</v>
      </c>
    </row>
    <row r="9" spans="4:8">
      <c r="D9">
        <v>1030</v>
      </c>
      <c r="E9" t="s">
        <v>4</v>
      </c>
      <c r="F9" s="2">
        <v>44849</v>
      </c>
      <c r="G9" t="s">
        <v>264</v>
      </c>
      <c r="H9" s="3">
        <v>5819500</v>
      </c>
    </row>
    <row r="10" spans="4:9">
      <c r="D10">
        <v>3902</v>
      </c>
      <c r="E10" t="s">
        <v>29</v>
      </c>
      <c r="F10" s="2">
        <v>44849</v>
      </c>
      <c r="G10" t="s">
        <v>76</v>
      </c>
      <c r="I10" s="3">
        <v>5819500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COA</vt:lpstr>
      <vt:lpstr>DaftarWarga</vt:lpstr>
      <vt:lpstr>KAS RT 2022</vt:lpstr>
      <vt:lpstr>Pengeluaran Jan-Sept 22</vt:lpstr>
      <vt:lpstr>Buku Besar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Saputra</dc:creator>
  <cp:lastModifiedBy>a</cp:lastModifiedBy>
  <dcterms:created xsi:type="dcterms:W3CDTF">2015-06-05T18:19:00Z</dcterms:created>
  <cp:lastPrinted>2022-10-17T14:06:00Z</cp:lastPrinted>
  <dcterms:modified xsi:type="dcterms:W3CDTF">2022-10-30T18:51:48Z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37D1232B003248D6AB7B6FAB1145188F</vt:lpwstr>
  </property>
  <property fmtid="{D5CDD505-2E9C-101B-9397-08002B2CF9AE}" pid="3" name="KSOProductBuildVer">
    <vt:lpwstr>1033-11.2.0.11380</vt:lpwstr>
  </property>
</Properties>
</file>