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6\JST\"/>
    </mc:Choice>
  </mc:AlternateContent>
  <xr:revisionPtr revIDLastSave="0" documentId="13_ncr:1_{4D8975FF-ABC4-43B7-BCD8-55BA2B0B09EA}" xr6:coauthVersionLast="47" xr6:coauthVersionMax="47" xr10:uidLastSave="{00000000-0000-0000-0000-000000000000}"/>
  <bookViews>
    <workbookView xWindow="-120" yWindow="-120" windowWidth="29040" windowHeight="15720" activeTab="2" xr2:uid="{A7077886-729B-4C9F-B058-95AC2488EBED}"/>
  </bookViews>
  <sheets>
    <sheet name="McP Tanpa Bias" sheetId="1" r:id="rId1"/>
    <sheet name="McP Dengan Bias (Biner)" sheetId="2" r:id="rId2"/>
    <sheet name="McP Dengan Bias (Bipolar)" sheetId="29" r:id="rId3"/>
    <sheet name="Hebb Rule biner" sheetId="4" r:id="rId4"/>
    <sheet name="Hebb rule bipolar" sheetId="3" r:id="rId5"/>
    <sheet name="Hebb Rule 3 input 6C" sheetId="7" r:id="rId6"/>
    <sheet name="Sheet4" sheetId="8" r:id="rId7"/>
    <sheet name="Hebb Rule 3 input AND" sheetId="5" r:id="rId8"/>
    <sheet name="Hebb Rule 3 input OR" sheetId="6" r:id="rId9"/>
    <sheet name="pola huruf 25 X" sheetId="10" r:id="rId10"/>
    <sheet name="Tugas Pola Huruf 63 X" sheetId="9" r:id="rId11"/>
    <sheet name="percep AND inout_bip tanpa alpa" sheetId="22" r:id="rId12"/>
    <sheet name="percep AND inout_bin tanpa alpa" sheetId="24" r:id="rId13"/>
    <sheet name="percep OR in_out_bip dgn alpa" sheetId="13" r:id="rId14"/>
    <sheet name="percep AND in_out_bip dgn alpa" sheetId="11" r:id="rId15"/>
    <sheet name="percep OR inout_bip tanpa alpa" sheetId="23" r:id="rId16"/>
    <sheet name="percep OR in_biner out_bipolar" sheetId="14" r:id="rId17"/>
    <sheet name="percep AND in_biner out_bipolar" sheetId="12" r:id="rId18"/>
    <sheet name="percep OR 3_in_bin 1_out_bip" sheetId="15" r:id="rId19"/>
    <sheet name="percep AND 3_in_bin 1_out_bip" sheetId="16" r:id="rId20"/>
    <sheet name="tugas 1" sheetId="26" r:id="rId21"/>
    <sheet name="tugas 2" sheetId="25" r:id="rId22"/>
    <sheet name="Soal Pola Huruf X,O,Y perceptro" sheetId="17" r:id="rId23"/>
    <sheet name="jawab Pola Huruf X,O,Y perceptr" sheetId="18" r:id="rId24"/>
    <sheet name="percep. polahuruf X,O,Y,C biner" sheetId="27" r:id="rId25"/>
    <sheet name="Sheet2" sheetId="28" r:id="rId26"/>
    <sheet name="Sheet1" sheetId="21" r:id="rId27"/>
    <sheet name="percep AND in_out_bip_matlab" sheetId="19" r:id="rId28"/>
    <sheet name="percep AND in_out_bin_matlab" sheetId="2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L12" i="4"/>
  <c r="L11" i="4"/>
  <c r="I12" i="4"/>
  <c r="J11" i="4"/>
  <c r="I14" i="4"/>
  <c r="I13" i="4"/>
  <c r="H12" i="4"/>
  <c r="I11" i="4"/>
  <c r="F12" i="4"/>
  <c r="F11" i="4"/>
  <c r="N14" i="15"/>
  <c r="L13" i="14"/>
  <c r="I13" i="14"/>
  <c r="L13" i="12"/>
  <c r="I13" i="12"/>
  <c r="K13" i="12"/>
  <c r="F9" i="29"/>
  <c r="E9" i="2"/>
  <c r="F9" i="2"/>
  <c r="E10" i="2"/>
  <c r="E11" i="2"/>
  <c r="F11" i="2" s="1"/>
  <c r="E12" i="2"/>
  <c r="F12" i="2" s="1"/>
  <c r="E30" i="2"/>
  <c r="F30" i="2" s="1"/>
  <c r="E29" i="2"/>
  <c r="F29" i="2" s="1"/>
  <c r="E28" i="2"/>
  <c r="F28" i="2" s="1"/>
  <c r="E27" i="2"/>
  <c r="F27" i="2" s="1"/>
  <c r="E9" i="29"/>
  <c r="F10" i="2"/>
  <c r="E12" i="29"/>
  <c r="F12" i="29" s="1"/>
  <c r="E11" i="29"/>
  <c r="F11" i="29" s="1"/>
  <c r="E10" i="29"/>
  <c r="F10" i="29" s="1"/>
  <c r="E9" i="1"/>
  <c r="F9" i="1" s="1"/>
  <c r="E10" i="1"/>
  <c r="F10" i="1" s="1"/>
  <c r="E11" i="1"/>
  <c r="F11" i="1" s="1"/>
  <c r="E8" i="1"/>
  <c r="F8" i="1" s="1"/>
  <c r="E24" i="1"/>
  <c r="F24" i="1" s="1"/>
  <c r="E25" i="1"/>
  <c r="F25" i="1" s="1"/>
  <c r="E26" i="1"/>
  <c r="F26" i="1" s="1"/>
  <c r="E23" i="1"/>
  <c r="F23" i="1" s="1"/>
  <c r="I13" i="24"/>
  <c r="J13" i="24"/>
  <c r="L13" i="24" s="1"/>
  <c r="M22" i="28"/>
  <c r="N30" i="28"/>
  <c r="O30" i="28"/>
  <c r="P30" i="28"/>
  <c r="Q30" i="28"/>
  <c r="R30" i="28"/>
  <c r="S30" i="28"/>
  <c r="T30" i="28"/>
  <c r="U30" i="28"/>
  <c r="V30" i="28"/>
  <c r="W30" i="28"/>
  <c r="O29" i="28"/>
  <c r="P29" i="28"/>
  <c r="Q29" i="28"/>
  <c r="R29" i="28"/>
  <c r="S29" i="28"/>
  <c r="T29" i="28"/>
  <c r="U29" i="28"/>
  <c r="V29" i="28"/>
  <c r="W29" i="28"/>
  <c r="N29" i="28"/>
  <c r="C29" i="28"/>
  <c r="D29" i="28"/>
  <c r="E29" i="28"/>
  <c r="F29" i="28"/>
  <c r="G29" i="28"/>
  <c r="H29" i="28"/>
  <c r="I29" i="28"/>
  <c r="J29" i="28"/>
  <c r="K29" i="28"/>
  <c r="B29" i="28"/>
  <c r="B36" i="28" s="1"/>
  <c r="L22" i="28"/>
  <c r="X22" i="28"/>
  <c r="Y22" i="28" s="1"/>
  <c r="R36" i="28" s="1"/>
  <c r="R23" i="28" s="1"/>
  <c r="M22" i="27"/>
  <c r="L22" i="27"/>
  <c r="X22" i="27"/>
  <c r="Y22" i="27" s="1"/>
  <c r="S29" i="27" s="1"/>
  <c r="L244" i="25"/>
  <c r="K251" i="26"/>
  <c r="L251" i="26" s="1"/>
  <c r="K250" i="26"/>
  <c r="L250" i="26" s="1"/>
  <c r="K249" i="26"/>
  <c r="L249" i="26" s="1"/>
  <c r="K248" i="26"/>
  <c r="L248" i="26" s="1"/>
  <c r="L247" i="26"/>
  <c r="K247" i="26"/>
  <c r="K246" i="26"/>
  <c r="L246" i="26" s="1"/>
  <c r="K245" i="26"/>
  <c r="L245" i="26" s="1"/>
  <c r="K244" i="26"/>
  <c r="L244" i="26" s="1"/>
  <c r="J14" i="26"/>
  <c r="I14" i="26"/>
  <c r="H14" i="26"/>
  <c r="G14" i="26"/>
  <c r="K245" i="25"/>
  <c r="L245" i="25" s="1"/>
  <c r="K244" i="25"/>
  <c r="J14" i="25"/>
  <c r="I14" i="25"/>
  <c r="H14" i="25"/>
  <c r="G14" i="25"/>
  <c r="L14" i="16"/>
  <c r="F36" i="28" l="1"/>
  <c r="F23" i="28" s="1"/>
  <c r="E36" i="28"/>
  <c r="E23" i="28" s="1"/>
  <c r="D36" i="28"/>
  <c r="D23" i="28" s="1"/>
  <c r="J36" i="28"/>
  <c r="J23" i="28" s="1"/>
  <c r="B23" i="28"/>
  <c r="I36" i="28"/>
  <c r="I23" i="28" s="1"/>
  <c r="Z22" i="28"/>
  <c r="H36" i="28"/>
  <c r="H23" i="28" s="1"/>
  <c r="C36" i="28"/>
  <c r="C23" i="28" s="1"/>
  <c r="K36" i="28"/>
  <c r="K23" i="28" s="1"/>
  <c r="G36" i="28"/>
  <c r="G23" i="28" s="1"/>
  <c r="Q36" i="28"/>
  <c r="Q23" i="28" s="1"/>
  <c r="P36" i="28"/>
  <c r="P23" i="28" s="1"/>
  <c r="W36" i="28"/>
  <c r="W23" i="28" s="1"/>
  <c r="O36" i="28"/>
  <c r="O23" i="28" s="1"/>
  <c r="V36" i="28"/>
  <c r="V23" i="28" s="1"/>
  <c r="N36" i="28"/>
  <c r="N23" i="28" s="1"/>
  <c r="T36" i="28"/>
  <c r="T23" i="28" s="1"/>
  <c r="S36" i="28"/>
  <c r="S23" i="28" s="1"/>
  <c r="U36" i="28"/>
  <c r="U23" i="28" s="1"/>
  <c r="Q29" i="27"/>
  <c r="Q36" i="27" s="1"/>
  <c r="Q23" i="27" s="1"/>
  <c r="R29" i="27"/>
  <c r="R36" i="27" s="1"/>
  <c r="R23" i="27" s="1"/>
  <c r="N29" i="27"/>
  <c r="N36" i="27" s="1"/>
  <c r="N23" i="27" s="1"/>
  <c r="P29" i="27"/>
  <c r="P36" i="27" s="1"/>
  <c r="P23" i="27" s="1"/>
  <c r="W29" i="27"/>
  <c r="W36" i="27" s="1"/>
  <c r="W23" i="27" s="1"/>
  <c r="O29" i="27"/>
  <c r="O36" i="27" s="1"/>
  <c r="O23" i="27" s="1"/>
  <c r="U29" i="27"/>
  <c r="U36" i="27" s="1"/>
  <c r="U23" i="27" s="1"/>
  <c r="T29" i="27"/>
  <c r="T36" i="27" s="1"/>
  <c r="T23" i="27" s="1"/>
  <c r="V29" i="27"/>
  <c r="V36" i="27"/>
  <c r="V23" i="27" s="1"/>
  <c r="S36" i="27"/>
  <c r="S23" i="27" s="1"/>
  <c r="K14" i="25"/>
  <c r="L14" i="25" s="1"/>
  <c r="N14" i="25" s="1"/>
  <c r="R14" i="25" s="1"/>
  <c r="K14" i="26"/>
  <c r="L14" i="26" s="1"/>
  <c r="P14" i="25"/>
  <c r="O14" i="25"/>
  <c r="J26" i="22"/>
  <c r="F14" i="22"/>
  <c r="F23" i="22"/>
  <c r="K13" i="22"/>
  <c r="P13" i="22"/>
  <c r="O13" i="22"/>
  <c r="O12" i="6"/>
  <c r="H13" i="24"/>
  <c r="G13" i="24"/>
  <c r="F13" i="24"/>
  <c r="L23" i="14"/>
  <c r="L13" i="22"/>
  <c r="L13" i="13"/>
  <c r="H13" i="23"/>
  <c r="G13" i="23"/>
  <c r="F13" i="23"/>
  <c r="L14" i="22"/>
  <c r="M14" i="22"/>
  <c r="N14" i="22"/>
  <c r="O14" i="22"/>
  <c r="P14" i="22"/>
  <c r="Q14" i="22"/>
  <c r="I14" i="22"/>
  <c r="G14" i="22"/>
  <c r="H14" i="22"/>
  <c r="Q13" i="22"/>
  <c r="N13" i="22"/>
  <c r="M13" i="22"/>
  <c r="J13" i="22"/>
  <c r="I13" i="22"/>
  <c r="H13" i="22"/>
  <c r="G13" i="22"/>
  <c r="F13" i="22"/>
  <c r="L13" i="11"/>
  <c r="X23" i="28" l="1"/>
  <c r="Y23" i="28" s="1"/>
  <c r="L23" i="28"/>
  <c r="M23" i="28" s="1"/>
  <c r="H29" i="27"/>
  <c r="H36" i="27" s="1"/>
  <c r="H23" i="27" s="1"/>
  <c r="K29" i="27"/>
  <c r="K36" i="27" s="1"/>
  <c r="K23" i="27" s="1"/>
  <c r="B29" i="27"/>
  <c r="B36" i="27" s="1"/>
  <c r="B23" i="27" s="1"/>
  <c r="G29" i="27"/>
  <c r="G36" i="27" s="1"/>
  <c r="G23" i="27" s="1"/>
  <c r="I29" i="27"/>
  <c r="I36" i="27" s="1"/>
  <c r="I23" i="27" s="1"/>
  <c r="J29" i="27"/>
  <c r="J36" i="27" s="1"/>
  <c r="J23" i="27" s="1"/>
  <c r="C29" i="27"/>
  <c r="C36" i="27" s="1"/>
  <c r="C23" i="27" s="1"/>
  <c r="D29" i="27"/>
  <c r="D36" i="27" s="1"/>
  <c r="D23" i="27" s="1"/>
  <c r="E29" i="27"/>
  <c r="E36" i="27" s="1"/>
  <c r="E23" i="27" s="1"/>
  <c r="F29" i="27"/>
  <c r="F36" i="27" s="1"/>
  <c r="F23" i="27" s="1"/>
  <c r="X23" i="27"/>
  <c r="Y23" i="27" s="1"/>
  <c r="Z22" i="27"/>
  <c r="Q14" i="26"/>
  <c r="U14" i="26" s="1"/>
  <c r="J15" i="26" s="1"/>
  <c r="P14" i="26"/>
  <c r="T14" i="26" s="1"/>
  <c r="I15" i="26" s="1"/>
  <c r="M14" i="26"/>
  <c r="O14" i="26"/>
  <c r="S14" i="26" s="1"/>
  <c r="H15" i="26" s="1"/>
  <c r="N14" i="26"/>
  <c r="R14" i="26" s="1"/>
  <c r="G15" i="26" s="1"/>
  <c r="T14" i="25"/>
  <c r="I15" i="25" s="1"/>
  <c r="M14" i="25"/>
  <c r="S14" i="25"/>
  <c r="H15" i="25" s="1"/>
  <c r="Q14" i="25"/>
  <c r="U14" i="25" s="1"/>
  <c r="J15" i="25" s="1"/>
  <c r="G15" i="25"/>
  <c r="I13" i="23"/>
  <c r="J13" i="23" s="1"/>
  <c r="F30" i="28" l="1"/>
  <c r="G30" i="28"/>
  <c r="H30" i="28"/>
  <c r="H37" i="28" s="1"/>
  <c r="H24" i="28" s="1"/>
  <c r="I30" i="28"/>
  <c r="B30" i="28"/>
  <c r="J30" i="28"/>
  <c r="J37" i="28" s="1"/>
  <c r="J24" i="28" s="1"/>
  <c r="D30" i="28"/>
  <c r="D37" i="28" s="1"/>
  <c r="D24" i="28" s="1"/>
  <c r="C30" i="28"/>
  <c r="C37" i="28" s="1"/>
  <c r="C24" i="28" s="1"/>
  <c r="K30" i="28"/>
  <c r="E30" i="28"/>
  <c r="E37" i="28" s="1"/>
  <c r="E24" i="28" s="1"/>
  <c r="T37" i="28"/>
  <c r="T24" i="28" s="1"/>
  <c r="S37" i="28"/>
  <c r="S24" i="28" s="1"/>
  <c r="R37" i="28"/>
  <c r="R24" i="28" s="1"/>
  <c r="P37" i="28"/>
  <c r="P24" i="28" s="1"/>
  <c r="W37" i="28"/>
  <c r="W24" i="28" s="1"/>
  <c r="O37" i="28"/>
  <c r="O24" i="28" s="1"/>
  <c r="V37" i="28"/>
  <c r="V24" i="28" s="1"/>
  <c r="U37" i="28"/>
  <c r="U24" i="28" s="1"/>
  <c r="Q37" i="28"/>
  <c r="Q24" i="28" s="1"/>
  <c r="N37" i="28"/>
  <c r="N24" i="28" s="1"/>
  <c r="B37" i="28"/>
  <c r="B24" i="28" s="1"/>
  <c r="I37" i="28"/>
  <c r="I24" i="28" s="1"/>
  <c r="F37" i="28"/>
  <c r="F24" i="28" s="1"/>
  <c r="G37" i="28"/>
  <c r="G24" i="28" s="1"/>
  <c r="K37" i="28"/>
  <c r="K24" i="28" s="1"/>
  <c r="Z23" i="28"/>
  <c r="T30" i="27"/>
  <c r="T37" i="27" s="1"/>
  <c r="T24" i="27" s="1"/>
  <c r="O30" i="27"/>
  <c r="O37" i="27" s="1"/>
  <c r="O24" i="27" s="1"/>
  <c r="U30" i="27"/>
  <c r="N30" i="27"/>
  <c r="N37" i="27" s="1"/>
  <c r="N24" i="27" s="1"/>
  <c r="V30" i="27"/>
  <c r="V37" i="27" s="1"/>
  <c r="V24" i="27" s="1"/>
  <c r="W30" i="27"/>
  <c r="W37" i="27" s="1"/>
  <c r="W24" i="27" s="1"/>
  <c r="R30" i="27"/>
  <c r="R37" i="27" s="1"/>
  <c r="R24" i="27" s="1"/>
  <c r="P30" i="27"/>
  <c r="P37" i="27" s="1"/>
  <c r="P24" i="27" s="1"/>
  <c r="Q30" i="27"/>
  <c r="Q37" i="27" s="1"/>
  <c r="Q24" i="27" s="1"/>
  <c r="S30" i="27"/>
  <c r="S37" i="27" s="1"/>
  <c r="S24" i="27" s="1"/>
  <c r="L23" i="27"/>
  <c r="M23" i="27" s="1"/>
  <c r="U37" i="27"/>
  <c r="U24" i="27" s="1"/>
  <c r="K15" i="26"/>
  <c r="L15" i="26" s="1"/>
  <c r="K15" i="25"/>
  <c r="L15" i="25" s="1"/>
  <c r="N13" i="23"/>
  <c r="M13" i="23"/>
  <c r="L13" i="23"/>
  <c r="O13" i="23" s="1"/>
  <c r="F14" i="23" s="1"/>
  <c r="Q13" i="23"/>
  <c r="H14" i="23" s="1"/>
  <c r="I14" i="23" s="1"/>
  <c r="J14" i="23" s="1"/>
  <c r="P13" i="23"/>
  <c r="G14" i="23" s="1"/>
  <c r="K13" i="23"/>
  <c r="X24" i="28" l="1"/>
  <c r="Y24" i="28" s="1"/>
  <c r="L24" i="28"/>
  <c r="M24" i="28" s="1"/>
  <c r="I30" i="27"/>
  <c r="I37" i="27" s="1"/>
  <c r="I24" i="27" s="1"/>
  <c r="D30" i="27"/>
  <c r="K30" i="27"/>
  <c r="K37" i="27" s="1"/>
  <c r="K24" i="27" s="1"/>
  <c r="J30" i="27"/>
  <c r="J37" i="27" s="1"/>
  <c r="J24" i="27" s="1"/>
  <c r="G30" i="27"/>
  <c r="G37" i="27" s="1"/>
  <c r="G24" i="27" s="1"/>
  <c r="C30" i="27"/>
  <c r="C37" i="27" s="1"/>
  <c r="C24" i="27" s="1"/>
  <c r="B30" i="27"/>
  <c r="B37" i="27" s="1"/>
  <c r="B24" i="27" s="1"/>
  <c r="E30" i="27"/>
  <c r="E37" i="27" s="1"/>
  <c r="E24" i="27" s="1"/>
  <c r="F30" i="27"/>
  <c r="H30" i="27"/>
  <c r="X24" i="27"/>
  <c r="Y24" i="27" s="1"/>
  <c r="D37" i="27"/>
  <c r="D24" i="27" s="1"/>
  <c r="Z23" i="27"/>
  <c r="F37" i="27"/>
  <c r="F24" i="27" s="1"/>
  <c r="H37" i="27"/>
  <c r="H24" i="27" s="1"/>
  <c r="Q15" i="26"/>
  <c r="U15" i="26" s="1"/>
  <c r="J16" i="26" s="1"/>
  <c r="P15" i="26"/>
  <c r="T15" i="26" s="1"/>
  <c r="I16" i="26" s="1"/>
  <c r="N15" i="26"/>
  <c r="R15" i="26" s="1"/>
  <c r="G16" i="26" s="1"/>
  <c r="O15" i="26"/>
  <c r="S15" i="26" s="1"/>
  <c r="H16" i="26" s="1"/>
  <c r="M15" i="26"/>
  <c r="N15" i="25"/>
  <c r="R15" i="25" s="1"/>
  <c r="G16" i="25" s="1"/>
  <c r="O15" i="25"/>
  <c r="S15" i="25" s="1"/>
  <c r="H16" i="25" s="1"/>
  <c r="P15" i="25"/>
  <c r="T15" i="25" s="1"/>
  <c r="I16" i="25" s="1"/>
  <c r="Q15" i="25"/>
  <c r="U15" i="25" s="1"/>
  <c r="J16" i="25" s="1"/>
  <c r="M15" i="25"/>
  <c r="N13" i="24"/>
  <c r="Q13" i="24" s="1"/>
  <c r="H14" i="24" s="1"/>
  <c r="I14" i="24" s="1"/>
  <c r="J14" i="24" s="1"/>
  <c r="M13" i="24"/>
  <c r="P13" i="24" s="1"/>
  <c r="G14" i="24" s="1"/>
  <c r="O13" i="24"/>
  <c r="F14" i="24" s="1"/>
  <c r="K13" i="24"/>
  <c r="N14" i="23"/>
  <c r="Q14" i="23" s="1"/>
  <c r="H15" i="23" s="1"/>
  <c r="K14" i="23"/>
  <c r="L14" i="23"/>
  <c r="O14" i="23" s="1"/>
  <c r="F15" i="23" s="1"/>
  <c r="M14" i="23"/>
  <c r="P14" i="23" s="1"/>
  <c r="G15" i="23" s="1"/>
  <c r="J14" i="22"/>
  <c r="O31" i="28" l="1"/>
  <c r="O38" i="28" s="1"/>
  <c r="O25" i="28" s="1"/>
  <c r="W31" i="28"/>
  <c r="W38" i="28" s="1"/>
  <c r="W25" i="28" s="1"/>
  <c r="P31" i="28"/>
  <c r="P38" i="28" s="1"/>
  <c r="P25" i="28" s="1"/>
  <c r="N31" i="28"/>
  <c r="Q31" i="28"/>
  <c r="R31" i="28"/>
  <c r="R38" i="28" s="1"/>
  <c r="R25" i="28" s="1"/>
  <c r="U31" i="28"/>
  <c r="U38" i="28" s="1"/>
  <c r="U25" i="28" s="1"/>
  <c r="V31" i="28"/>
  <c r="V38" i="28" s="1"/>
  <c r="V25" i="28" s="1"/>
  <c r="S31" i="28"/>
  <c r="T31" i="28"/>
  <c r="T38" i="28" s="1"/>
  <c r="T25" i="28" s="1"/>
  <c r="B31" i="28"/>
  <c r="B38" i="28" s="1"/>
  <c r="B25" i="28" s="1"/>
  <c r="J31" i="28"/>
  <c r="C31" i="28"/>
  <c r="K31" i="28"/>
  <c r="K38" i="28" s="1"/>
  <c r="K25" i="28" s="1"/>
  <c r="D31" i="28"/>
  <c r="D38" i="28" s="1"/>
  <c r="D25" i="28" s="1"/>
  <c r="E31" i="28"/>
  <c r="E38" i="28" s="1"/>
  <c r="E25" i="28" s="1"/>
  <c r="G31" i="28"/>
  <c r="F31" i="28"/>
  <c r="F38" i="28" s="1"/>
  <c r="F25" i="28" s="1"/>
  <c r="H31" i="28"/>
  <c r="H38" i="28" s="1"/>
  <c r="H25" i="28" s="1"/>
  <c r="I31" i="28"/>
  <c r="N38" i="28"/>
  <c r="N25" i="28" s="1"/>
  <c r="S38" i="28"/>
  <c r="S25" i="28" s="1"/>
  <c r="Q38" i="28"/>
  <c r="Q25" i="28" s="1"/>
  <c r="J38" i="28"/>
  <c r="J25" i="28" s="1"/>
  <c r="I38" i="28"/>
  <c r="I25" i="28" s="1"/>
  <c r="Z24" i="28"/>
  <c r="C38" i="28"/>
  <c r="C25" i="28" s="1"/>
  <c r="G38" i="28"/>
  <c r="G25" i="28" s="1"/>
  <c r="T31" i="27"/>
  <c r="T38" i="27" s="1"/>
  <c r="N31" i="27"/>
  <c r="N38" i="27" s="1"/>
  <c r="N25" i="27" s="1"/>
  <c r="V31" i="27"/>
  <c r="V38" i="27" s="1"/>
  <c r="P31" i="27"/>
  <c r="P38" i="27" s="1"/>
  <c r="O31" i="27"/>
  <c r="O38" i="27" s="1"/>
  <c r="W31" i="27"/>
  <c r="W38" i="27" s="1"/>
  <c r="Q31" i="27"/>
  <c r="Q38" i="27" s="1"/>
  <c r="R31" i="27"/>
  <c r="R38" i="27" s="1"/>
  <c r="U31" i="27"/>
  <c r="U38" i="27" s="1"/>
  <c r="S31" i="27"/>
  <c r="S38" i="27" s="1"/>
  <c r="L24" i="27"/>
  <c r="M24" i="27" s="1"/>
  <c r="K16" i="26"/>
  <c r="L16" i="26" s="1"/>
  <c r="K16" i="25"/>
  <c r="L16" i="25" s="1"/>
  <c r="N14" i="24"/>
  <c r="Q14" i="24" s="1"/>
  <c r="H15" i="24" s="1"/>
  <c r="L14" i="24"/>
  <c r="M14" i="24"/>
  <c r="I15" i="23"/>
  <c r="J15" i="23" s="1"/>
  <c r="G15" i="22"/>
  <c r="F15" i="22"/>
  <c r="K14" i="22"/>
  <c r="H15" i="22"/>
  <c r="X25" i="28" l="1"/>
  <c r="Y25" i="28" s="1"/>
  <c r="L25" i="28"/>
  <c r="M25" i="28" s="1"/>
  <c r="C31" i="27"/>
  <c r="K31" i="27"/>
  <c r="K38" i="27" s="1"/>
  <c r="K25" i="27" s="1"/>
  <c r="B31" i="27"/>
  <c r="B38" i="27" s="1"/>
  <c r="B25" i="27" s="1"/>
  <c r="D31" i="27"/>
  <c r="D38" i="27" s="1"/>
  <c r="D25" i="27" s="1"/>
  <c r="J31" i="27"/>
  <c r="J38" i="27" s="1"/>
  <c r="E31" i="27"/>
  <c r="E38" i="27" s="1"/>
  <c r="E25" i="27" s="1"/>
  <c r="F31" i="27"/>
  <c r="F38" i="27" s="1"/>
  <c r="F25" i="27" s="1"/>
  <c r="I31" i="27"/>
  <c r="I38" i="27" s="1"/>
  <c r="I25" i="27" s="1"/>
  <c r="G31" i="27"/>
  <c r="G38" i="27" s="1"/>
  <c r="G25" i="27" s="1"/>
  <c r="H31" i="27"/>
  <c r="H38" i="27" s="1"/>
  <c r="H25" i="27" s="1"/>
  <c r="C38" i="27"/>
  <c r="C25" i="27" s="1"/>
  <c r="Z24" i="27"/>
  <c r="P25" i="27"/>
  <c r="W25" i="27"/>
  <c r="O25" i="27"/>
  <c r="R25" i="27"/>
  <c r="S25" i="27"/>
  <c r="U25" i="27"/>
  <c r="Q25" i="27"/>
  <c r="V25" i="27"/>
  <c r="T25" i="27"/>
  <c r="N16" i="26"/>
  <c r="R16" i="26" s="1"/>
  <c r="G17" i="26" s="1"/>
  <c r="M16" i="26"/>
  <c r="P16" i="26"/>
  <c r="T16" i="26" s="1"/>
  <c r="I17" i="26" s="1"/>
  <c r="O16" i="26"/>
  <c r="S16" i="26" s="1"/>
  <c r="H17" i="26" s="1"/>
  <c r="Q16" i="26"/>
  <c r="U16" i="26" s="1"/>
  <c r="J17" i="26" s="1"/>
  <c r="N16" i="25"/>
  <c r="R16" i="25" s="1"/>
  <c r="G17" i="25" s="1"/>
  <c r="P16" i="25"/>
  <c r="T16" i="25" s="1"/>
  <c r="I17" i="25" s="1"/>
  <c r="O16" i="25"/>
  <c r="S16" i="25" s="1"/>
  <c r="H17" i="25" s="1"/>
  <c r="Q16" i="25"/>
  <c r="U16" i="25" s="1"/>
  <c r="J17" i="25" s="1"/>
  <c r="M16" i="25"/>
  <c r="K14" i="24"/>
  <c r="O14" i="24"/>
  <c r="F15" i="24" s="1"/>
  <c r="P14" i="24"/>
  <c r="G15" i="24" s="1"/>
  <c r="N15" i="23"/>
  <c r="Q15" i="23" s="1"/>
  <c r="H16" i="23" s="1"/>
  <c r="M15" i="23"/>
  <c r="P15" i="23" s="1"/>
  <c r="G16" i="23" s="1"/>
  <c r="K15" i="23"/>
  <c r="L15" i="23"/>
  <c r="O15" i="23" s="1"/>
  <c r="F16" i="23" s="1"/>
  <c r="I15" i="22"/>
  <c r="J15" i="22" s="1"/>
  <c r="U32" i="28" l="1"/>
  <c r="N32" i="28"/>
  <c r="V32" i="28"/>
  <c r="R32" i="28"/>
  <c r="T32" i="28"/>
  <c r="T39" i="28" s="1"/>
  <c r="T55" i="28" s="1"/>
  <c r="O32" i="28"/>
  <c r="W32" i="28"/>
  <c r="W39" i="28" s="1"/>
  <c r="W55" i="28" s="1"/>
  <c r="P32" i="28"/>
  <c r="P39" i="28" s="1"/>
  <c r="P55" i="28" s="1"/>
  <c r="Q32" i="28"/>
  <c r="S32" i="28"/>
  <c r="H32" i="28"/>
  <c r="H39" i="28" s="1"/>
  <c r="H55" i="28" s="1"/>
  <c r="I32" i="28"/>
  <c r="B32" i="28"/>
  <c r="J32" i="28"/>
  <c r="J39" i="28" s="1"/>
  <c r="J55" i="28" s="1"/>
  <c r="C32" i="28"/>
  <c r="K32" i="28"/>
  <c r="K39" i="28" s="1"/>
  <c r="K55" i="28" s="1"/>
  <c r="E32" i="28"/>
  <c r="E39" i="28" s="1"/>
  <c r="E55" i="28" s="1"/>
  <c r="D32" i="28"/>
  <c r="D39" i="28" s="1"/>
  <c r="D55" i="28" s="1"/>
  <c r="F32" i="28"/>
  <c r="F39" i="28" s="1"/>
  <c r="F55" i="28" s="1"/>
  <c r="G32" i="28"/>
  <c r="I39" i="28"/>
  <c r="I55" i="28" s="1"/>
  <c r="Z25" i="28"/>
  <c r="C39" i="28"/>
  <c r="C55" i="28" s="1"/>
  <c r="G39" i="28"/>
  <c r="G55" i="28" s="1"/>
  <c r="S39" i="28"/>
  <c r="S55" i="28" s="1"/>
  <c r="R39" i="28"/>
  <c r="R55" i="28" s="1"/>
  <c r="O39" i="28"/>
  <c r="O55" i="28" s="1"/>
  <c r="V39" i="28"/>
  <c r="V55" i="28" s="1"/>
  <c r="U39" i="28"/>
  <c r="U55" i="28" s="1"/>
  <c r="Q39" i="28"/>
  <c r="Q55" i="28" s="1"/>
  <c r="N39" i="28"/>
  <c r="N55" i="28" s="1"/>
  <c r="X25" i="27"/>
  <c r="Y25" i="27" s="1"/>
  <c r="W32" i="27" s="1"/>
  <c r="J25" i="27"/>
  <c r="L25" i="27" s="1"/>
  <c r="M25" i="27" s="1"/>
  <c r="K32" i="27" s="1"/>
  <c r="K17" i="26"/>
  <c r="L17" i="26" s="1"/>
  <c r="K17" i="25"/>
  <c r="L17" i="25" s="1"/>
  <c r="I15" i="24"/>
  <c r="J15" i="24" s="1"/>
  <c r="I16" i="23"/>
  <c r="J16" i="23" s="1"/>
  <c r="N15" i="22"/>
  <c r="Q15" i="22" s="1"/>
  <c r="H16" i="22" s="1"/>
  <c r="M15" i="22"/>
  <c r="P15" i="22" s="1"/>
  <c r="G16" i="22" s="1"/>
  <c r="L15" i="22"/>
  <c r="O15" i="22" s="1"/>
  <c r="F16" i="22" s="1"/>
  <c r="K15" i="22"/>
  <c r="B39" i="28" l="1"/>
  <c r="B55" i="28" s="1"/>
  <c r="L55" i="28" s="1"/>
  <c r="M55" i="28" s="1"/>
  <c r="X55" i="28"/>
  <c r="Y55" i="28" s="1"/>
  <c r="R32" i="27"/>
  <c r="R39" i="27" s="1"/>
  <c r="R55" i="27" s="1"/>
  <c r="T32" i="27"/>
  <c r="T39" i="27" s="1"/>
  <c r="T55" i="27" s="1"/>
  <c r="N32" i="27"/>
  <c r="N39" i="27" s="1"/>
  <c r="N55" i="27" s="1"/>
  <c r="V32" i="27"/>
  <c r="V39" i="27" s="1"/>
  <c r="V55" i="27" s="1"/>
  <c r="U32" i="27"/>
  <c r="U39" i="27" s="1"/>
  <c r="U55" i="27" s="1"/>
  <c r="O32" i="27"/>
  <c r="O39" i="27" s="1"/>
  <c r="O55" i="27" s="1"/>
  <c r="W39" i="27"/>
  <c r="W55" i="27" s="1"/>
  <c r="S32" i="27"/>
  <c r="S39" i="27" s="1"/>
  <c r="S55" i="27" s="1"/>
  <c r="P32" i="27"/>
  <c r="Q32" i="27"/>
  <c r="Q39" i="27" s="1"/>
  <c r="Q55" i="27" s="1"/>
  <c r="H32" i="27"/>
  <c r="H39" i="27" s="1"/>
  <c r="H55" i="27" s="1"/>
  <c r="F32" i="27"/>
  <c r="F39" i="27" s="1"/>
  <c r="F55" i="27" s="1"/>
  <c r="I32" i="27"/>
  <c r="I39" i="27" s="1"/>
  <c r="I55" i="27" s="1"/>
  <c r="B32" i="27"/>
  <c r="B39" i="27" s="1"/>
  <c r="B55" i="27" s="1"/>
  <c r="J32" i="27"/>
  <c r="J39" i="27" s="1"/>
  <c r="J55" i="27" s="1"/>
  <c r="C32" i="27"/>
  <c r="C39" i="27" s="1"/>
  <c r="C55" i="27" s="1"/>
  <c r="G32" i="27"/>
  <c r="G39" i="27" s="1"/>
  <c r="G55" i="27" s="1"/>
  <c r="D32" i="27"/>
  <c r="D39" i="27" s="1"/>
  <c r="D55" i="27" s="1"/>
  <c r="E32" i="27"/>
  <c r="E39" i="27" s="1"/>
  <c r="E55" i="27" s="1"/>
  <c r="P39" i="27"/>
  <c r="P55" i="27" s="1"/>
  <c r="Z25" i="27"/>
  <c r="K39" i="27"/>
  <c r="K55" i="27" s="1"/>
  <c r="P17" i="26"/>
  <c r="T17" i="26" s="1"/>
  <c r="I18" i="26" s="1"/>
  <c r="N17" i="26"/>
  <c r="R17" i="26" s="1"/>
  <c r="G18" i="26" s="1"/>
  <c r="M17" i="26"/>
  <c r="Q17" i="26"/>
  <c r="U17" i="26" s="1"/>
  <c r="J18" i="26" s="1"/>
  <c r="O17" i="26"/>
  <c r="S17" i="26" s="1"/>
  <c r="H18" i="26" s="1"/>
  <c r="P17" i="25"/>
  <c r="T17" i="25" s="1"/>
  <c r="I18" i="25" s="1"/>
  <c r="N17" i="25"/>
  <c r="R17" i="25" s="1"/>
  <c r="G18" i="25" s="1"/>
  <c r="O17" i="25"/>
  <c r="S17" i="25" s="1"/>
  <c r="H18" i="25" s="1"/>
  <c r="Q17" i="25"/>
  <c r="U17" i="25" s="1"/>
  <c r="J18" i="25" s="1"/>
  <c r="M17" i="25"/>
  <c r="L15" i="24"/>
  <c r="O15" i="24" s="1"/>
  <c r="F16" i="24" s="1"/>
  <c r="M15" i="24"/>
  <c r="P15" i="24" s="1"/>
  <c r="G16" i="24" s="1"/>
  <c r="N15" i="24"/>
  <c r="Q15" i="24" s="1"/>
  <c r="H16" i="24" s="1"/>
  <c r="K15" i="24"/>
  <c r="N16" i="23"/>
  <c r="Q16" i="23" s="1"/>
  <c r="H23" i="23" s="1"/>
  <c r="M16" i="23"/>
  <c r="P16" i="23" s="1"/>
  <c r="G23" i="23" s="1"/>
  <c r="L16" i="23"/>
  <c r="O16" i="23" s="1"/>
  <c r="F23" i="23" s="1"/>
  <c r="K16" i="23"/>
  <c r="I16" i="22"/>
  <c r="J16" i="22" s="1"/>
  <c r="W62" i="28" l="1"/>
  <c r="W69" i="28" s="1"/>
  <c r="W56" i="28" s="1"/>
  <c r="O62" i="28"/>
  <c r="O69" i="28" s="1"/>
  <c r="O56" i="28" s="1"/>
  <c r="R62" i="28"/>
  <c r="R69" i="28" s="1"/>
  <c r="R56" i="28" s="1"/>
  <c r="U62" i="28"/>
  <c r="U69" i="28" s="1"/>
  <c r="U56" i="28" s="1"/>
  <c r="T62" i="28"/>
  <c r="T69" i="28" s="1"/>
  <c r="T56" i="28" s="1"/>
  <c r="S62" i="28"/>
  <c r="S69" i="28" s="1"/>
  <c r="S56" i="28" s="1"/>
  <c r="P62" i="28"/>
  <c r="P69" i="28" s="1"/>
  <c r="P56" i="28" s="1"/>
  <c r="N62" i="28"/>
  <c r="N69" i="28" s="1"/>
  <c r="N56" i="28" s="1"/>
  <c r="V62" i="28"/>
  <c r="V69" i="28" s="1"/>
  <c r="V56" i="28" s="1"/>
  <c r="Q62" i="28"/>
  <c r="Q69" i="28" s="1"/>
  <c r="Q56" i="28" s="1"/>
  <c r="E62" i="28"/>
  <c r="E69" i="28" s="1"/>
  <c r="E56" i="28" s="1"/>
  <c r="H62" i="28"/>
  <c r="H69" i="28" s="1"/>
  <c r="H56" i="28" s="1"/>
  <c r="I62" i="28"/>
  <c r="I69" i="28" s="1"/>
  <c r="I56" i="28" s="1"/>
  <c r="G62" i="28"/>
  <c r="G69" i="28" s="1"/>
  <c r="G56" i="28" s="1"/>
  <c r="F62" i="28"/>
  <c r="F69" i="28" s="1"/>
  <c r="F56" i="28" s="1"/>
  <c r="C62" i="28"/>
  <c r="C69" i="28" s="1"/>
  <c r="C56" i="28" s="1"/>
  <c r="Z55" i="28"/>
  <c r="B62" i="28"/>
  <c r="B69" i="28" s="1"/>
  <c r="B56" i="28" s="1"/>
  <c r="D62" i="28"/>
  <c r="D69" i="28" s="1"/>
  <c r="D56" i="28" s="1"/>
  <c r="J62" i="28"/>
  <c r="J69" i="28" s="1"/>
  <c r="J56" i="28" s="1"/>
  <c r="K62" i="28"/>
  <c r="K69" i="28" s="1"/>
  <c r="K56" i="28" s="1"/>
  <c r="L55" i="27"/>
  <c r="M55" i="27" s="1"/>
  <c r="B62" i="27" s="1"/>
  <c r="B69" i="27" s="1"/>
  <c r="B56" i="27" s="1"/>
  <c r="X55" i="27"/>
  <c r="Y55" i="27" s="1"/>
  <c r="K18" i="26"/>
  <c r="L18" i="26" s="1"/>
  <c r="K18" i="25"/>
  <c r="L18" i="25" s="1"/>
  <c r="I16" i="24"/>
  <c r="J16" i="24" s="1"/>
  <c r="I23" i="23"/>
  <c r="J23" i="23" s="1"/>
  <c r="M16" i="22"/>
  <c r="P16" i="22" s="1"/>
  <c r="G23" i="22" s="1"/>
  <c r="L16" i="22"/>
  <c r="O16" i="22" s="1"/>
  <c r="N16" i="22"/>
  <c r="Q16" i="22" s="1"/>
  <c r="H23" i="22" s="1"/>
  <c r="K16" i="22"/>
  <c r="X56" i="28" l="1"/>
  <c r="Y56" i="28" s="1"/>
  <c r="L56" i="28"/>
  <c r="M56" i="28" s="1"/>
  <c r="I62" i="27"/>
  <c r="I69" i="27" s="1"/>
  <c r="I56" i="27" s="1"/>
  <c r="Z55" i="27"/>
  <c r="K62" i="27"/>
  <c r="K69" i="27" s="1"/>
  <c r="K56" i="27" s="1"/>
  <c r="G62" i="27"/>
  <c r="G69" i="27" s="1"/>
  <c r="G56" i="27" s="1"/>
  <c r="E62" i="27"/>
  <c r="E69" i="27" s="1"/>
  <c r="E56" i="27" s="1"/>
  <c r="H62" i="27"/>
  <c r="H69" i="27" s="1"/>
  <c r="H56" i="27" s="1"/>
  <c r="D62" i="27"/>
  <c r="D69" i="27" s="1"/>
  <c r="D56" i="27" s="1"/>
  <c r="C62" i="27"/>
  <c r="C69" i="27" s="1"/>
  <c r="C56" i="27" s="1"/>
  <c r="F62" i="27"/>
  <c r="F69" i="27" s="1"/>
  <c r="F56" i="27" s="1"/>
  <c r="J62" i="27"/>
  <c r="J69" i="27" s="1"/>
  <c r="J56" i="27" s="1"/>
  <c r="O62" i="27"/>
  <c r="O69" i="27" s="1"/>
  <c r="O56" i="27" s="1"/>
  <c r="Q62" i="27"/>
  <c r="Q69" i="27" s="1"/>
  <c r="Q56" i="27" s="1"/>
  <c r="T62" i="27"/>
  <c r="T69" i="27" s="1"/>
  <c r="T56" i="27" s="1"/>
  <c r="S62" i="27"/>
  <c r="S69" i="27" s="1"/>
  <c r="S56" i="27" s="1"/>
  <c r="V62" i="27"/>
  <c r="V69" i="27" s="1"/>
  <c r="V56" i="27" s="1"/>
  <c r="W62" i="27"/>
  <c r="W69" i="27" s="1"/>
  <c r="W56" i="27" s="1"/>
  <c r="U62" i="27"/>
  <c r="U69" i="27" s="1"/>
  <c r="U56" i="27" s="1"/>
  <c r="P62" i="27"/>
  <c r="P69" i="27" s="1"/>
  <c r="P56" i="27" s="1"/>
  <c r="N62" i="27"/>
  <c r="N69" i="27" s="1"/>
  <c r="N56" i="27" s="1"/>
  <c r="R62" i="27"/>
  <c r="R69" i="27" s="1"/>
  <c r="R56" i="27" s="1"/>
  <c r="M18" i="26"/>
  <c r="P18" i="26"/>
  <c r="T18" i="26" s="1"/>
  <c r="I19" i="26" s="1"/>
  <c r="O18" i="26"/>
  <c r="S18" i="26" s="1"/>
  <c r="H19" i="26" s="1"/>
  <c r="N18" i="26"/>
  <c r="R18" i="26" s="1"/>
  <c r="G19" i="26" s="1"/>
  <c r="Q18" i="26"/>
  <c r="U18" i="26" s="1"/>
  <c r="J19" i="26" s="1"/>
  <c r="O18" i="25"/>
  <c r="S18" i="25" s="1"/>
  <c r="H19" i="25" s="1"/>
  <c r="N18" i="25"/>
  <c r="R18" i="25" s="1"/>
  <c r="G19" i="25" s="1"/>
  <c r="P18" i="25"/>
  <c r="T18" i="25" s="1"/>
  <c r="I19" i="25" s="1"/>
  <c r="M18" i="25"/>
  <c r="Q18" i="25"/>
  <c r="U18" i="25" s="1"/>
  <c r="J19" i="25" s="1"/>
  <c r="N16" i="24"/>
  <c r="Q16" i="24" s="1"/>
  <c r="H23" i="24" s="1"/>
  <c r="L16" i="24"/>
  <c r="O16" i="24" s="1"/>
  <c r="F23" i="24" s="1"/>
  <c r="M16" i="24"/>
  <c r="P16" i="24" s="1"/>
  <c r="G23" i="24" s="1"/>
  <c r="K16" i="24"/>
  <c r="L23" i="23"/>
  <c r="O23" i="23" s="1"/>
  <c r="F24" i="23" s="1"/>
  <c r="N23" i="23"/>
  <c r="Q23" i="23" s="1"/>
  <c r="H24" i="23" s="1"/>
  <c r="M23" i="23"/>
  <c r="P23" i="23" s="1"/>
  <c r="G24" i="23" s="1"/>
  <c r="K23" i="23"/>
  <c r="I23" i="22"/>
  <c r="J23" i="22" s="1"/>
  <c r="I63" i="28" l="1"/>
  <c r="I70" i="28" s="1"/>
  <c r="I57" i="28" s="1"/>
  <c r="D63" i="28"/>
  <c r="D70" i="28" s="1"/>
  <c r="D57" i="28" s="1"/>
  <c r="J63" i="28"/>
  <c r="J70" i="28" s="1"/>
  <c r="J57" i="28" s="1"/>
  <c r="H63" i="28"/>
  <c r="H70" i="28" s="1"/>
  <c r="H57" i="28" s="1"/>
  <c r="G63" i="28"/>
  <c r="G70" i="28" s="1"/>
  <c r="G57" i="28" s="1"/>
  <c r="E63" i="28"/>
  <c r="E70" i="28" s="1"/>
  <c r="E57" i="28" s="1"/>
  <c r="C63" i="28"/>
  <c r="C70" i="28" s="1"/>
  <c r="C57" i="28" s="1"/>
  <c r="K63" i="28"/>
  <c r="K70" i="28" s="1"/>
  <c r="K57" i="28" s="1"/>
  <c r="F63" i="28"/>
  <c r="F70" i="28" s="1"/>
  <c r="F57" i="28" s="1"/>
  <c r="Z56" i="28"/>
  <c r="B63" i="28"/>
  <c r="B70" i="28" s="1"/>
  <c r="B57" i="28" s="1"/>
  <c r="S63" i="28"/>
  <c r="S70" i="28" s="1"/>
  <c r="S57" i="28" s="1"/>
  <c r="V63" i="28"/>
  <c r="V70" i="28" s="1"/>
  <c r="V57" i="28" s="1"/>
  <c r="N63" i="28"/>
  <c r="N70" i="28" s="1"/>
  <c r="N57" i="28" s="1"/>
  <c r="W63" i="28"/>
  <c r="W70" i="28" s="1"/>
  <c r="W57" i="28" s="1"/>
  <c r="U63" i="28"/>
  <c r="U70" i="28" s="1"/>
  <c r="U57" i="28" s="1"/>
  <c r="T63" i="28"/>
  <c r="T70" i="28" s="1"/>
  <c r="T57" i="28" s="1"/>
  <c r="Q63" i="28"/>
  <c r="Q70" i="28" s="1"/>
  <c r="Q57" i="28" s="1"/>
  <c r="P63" i="28"/>
  <c r="P70" i="28" s="1"/>
  <c r="P57" i="28" s="1"/>
  <c r="R63" i="28"/>
  <c r="R70" i="28" s="1"/>
  <c r="R57" i="28" s="1"/>
  <c r="O63" i="28"/>
  <c r="O70" i="28" s="1"/>
  <c r="O57" i="28" s="1"/>
  <c r="L56" i="27"/>
  <c r="M56" i="27" s="1"/>
  <c r="D63" i="27" s="1"/>
  <c r="D70" i="27" s="1"/>
  <c r="D57" i="27" s="1"/>
  <c r="X56" i="27"/>
  <c r="Y56" i="27" s="1"/>
  <c r="F63" i="27"/>
  <c r="F70" i="27" s="1"/>
  <c r="F57" i="27" s="1"/>
  <c r="H63" i="27"/>
  <c r="H70" i="27" s="1"/>
  <c r="H57" i="27" s="1"/>
  <c r="K19" i="26"/>
  <c r="L19" i="26" s="1"/>
  <c r="K19" i="25"/>
  <c r="L19" i="25" s="1"/>
  <c r="I23" i="24"/>
  <c r="J23" i="24" s="1"/>
  <c r="I24" i="23"/>
  <c r="J24" i="23" s="1"/>
  <c r="N23" i="22"/>
  <c r="Q23" i="22" s="1"/>
  <c r="H24" i="22" s="1"/>
  <c r="M23" i="22"/>
  <c r="P23" i="22" s="1"/>
  <c r="G24" i="22" s="1"/>
  <c r="L23" i="22"/>
  <c r="O23" i="22" s="1"/>
  <c r="F24" i="22" s="1"/>
  <c r="K23" i="22"/>
  <c r="L57" i="28" l="1"/>
  <c r="M57" i="28" s="1"/>
  <c r="X57" i="28"/>
  <c r="Y57" i="28" s="1"/>
  <c r="B63" i="27"/>
  <c r="B70" i="27" s="1"/>
  <c r="B57" i="27" s="1"/>
  <c r="Z56" i="27"/>
  <c r="G63" i="27"/>
  <c r="G70" i="27" s="1"/>
  <c r="G57" i="27" s="1"/>
  <c r="I63" i="27"/>
  <c r="I70" i="27" s="1"/>
  <c r="I57" i="27" s="1"/>
  <c r="K63" i="27"/>
  <c r="K70" i="27" s="1"/>
  <c r="K57" i="27" s="1"/>
  <c r="L57" i="27" s="1"/>
  <c r="M57" i="27" s="1"/>
  <c r="J63" i="27"/>
  <c r="J70" i="27" s="1"/>
  <c r="J57" i="27" s="1"/>
  <c r="E63" i="27"/>
  <c r="E70" i="27" s="1"/>
  <c r="E57" i="27" s="1"/>
  <c r="C63" i="27"/>
  <c r="C70" i="27" s="1"/>
  <c r="C57" i="27" s="1"/>
  <c r="W63" i="27"/>
  <c r="W70" i="27" s="1"/>
  <c r="W57" i="27" s="1"/>
  <c r="R63" i="27"/>
  <c r="R70" i="27" s="1"/>
  <c r="R57" i="27" s="1"/>
  <c r="U63" i="27"/>
  <c r="U70" i="27" s="1"/>
  <c r="U57" i="27" s="1"/>
  <c r="P63" i="27"/>
  <c r="P70" i="27" s="1"/>
  <c r="P57" i="27" s="1"/>
  <c r="V63" i="27"/>
  <c r="V70" i="27" s="1"/>
  <c r="V57" i="27" s="1"/>
  <c r="Q63" i="27"/>
  <c r="Q70" i="27" s="1"/>
  <c r="Q57" i="27" s="1"/>
  <c r="N63" i="27"/>
  <c r="N70" i="27" s="1"/>
  <c r="N57" i="27" s="1"/>
  <c r="O63" i="27"/>
  <c r="O70" i="27" s="1"/>
  <c r="O57" i="27" s="1"/>
  <c r="S63" i="27"/>
  <c r="S70" i="27" s="1"/>
  <c r="S57" i="27" s="1"/>
  <c r="T63" i="27"/>
  <c r="T70" i="27" s="1"/>
  <c r="T57" i="27" s="1"/>
  <c r="N19" i="26"/>
  <c r="R19" i="26" s="1"/>
  <c r="G20" i="26" s="1"/>
  <c r="M19" i="26"/>
  <c r="P19" i="26"/>
  <c r="T19" i="26" s="1"/>
  <c r="I20" i="26" s="1"/>
  <c r="Q19" i="26"/>
  <c r="U19" i="26" s="1"/>
  <c r="J20" i="26" s="1"/>
  <c r="O19" i="26"/>
  <c r="S19" i="26" s="1"/>
  <c r="H20" i="26" s="1"/>
  <c r="N19" i="25"/>
  <c r="R19" i="25" s="1"/>
  <c r="G20" i="25" s="1"/>
  <c r="O19" i="25"/>
  <c r="S19" i="25" s="1"/>
  <c r="H20" i="25" s="1"/>
  <c r="P19" i="25"/>
  <c r="T19" i="25" s="1"/>
  <c r="I20" i="25" s="1"/>
  <c r="M19" i="25"/>
  <c r="Q19" i="25"/>
  <c r="U19" i="25" s="1"/>
  <c r="J20" i="25" s="1"/>
  <c r="M23" i="24"/>
  <c r="P23" i="24" s="1"/>
  <c r="G24" i="24" s="1"/>
  <c r="L23" i="24"/>
  <c r="O23" i="24" s="1"/>
  <c r="F24" i="24" s="1"/>
  <c r="N23" i="24"/>
  <c r="Q23" i="24" s="1"/>
  <c r="H24" i="24" s="1"/>
  <c r="K23" i="24"/>
  <c r="N24" i="23"/>
  <c r="Q24" i="23" s="1"/>
  <c r="H25" i="23" s="1"/>
  <c r="L24" i="23"/>
  <c r="O24" i="23" s="1"/>
  <c r="F25" i="23" s="1"/>
  <c r="K24" i="23"/>
  <c r="M24" i="23"/>
  <c r="P24" i="23" s="1"/>
  <c r="G25" i="23" s="1"/>
  <c r="I24" i="22"/>
  <c r="J24" i="22" s="1"/>
  <c r="E64" i="28" l="1"/>
  <c r="E71" i="28" s="1"/>
  <c r="E58" i="28" s="1"/>
  <c r="H64" i="28"/>
  <c r="H71" i="28" s="1"/>
  <c r="H58" i="28" s="1"/>
  <c r="K64" i="28"/>
  <c r="K71" i="28" s="1"/>
  <c r="K58" i="28" s="1"/>
  <c r="J64" i="28"/>
  <c r="J71" i="28" s="1"/>
  <c r="J58" i="28" s="1"/>
  <c r="I64" i="28"/>
  <c r="I71" i="28" s="1"/>
  <c r="I58" i="28" s="1"/>
  <c r="Z57" i="28"/>
  <c r="F64" i="28"/>
  <c r="F71" i="28" s="1"/>
  <c r="F58" i="28" s="1"/>
  <c r="D64" i="28"/>
  <c r="D71" i="28" s="1"/>
  <c r="D58" i="28" s="1"/>
  <c r="G64" i="28"/>
  <c r="G71" i="28" s="1"/>
  <c r="G58" i="28" s="1"/>
  <c r="C64" i="28"/>
  <c r="C71" i="28" s="1"/>
  <c r="C58" i="28" s="1"/>
  <c r="B64" i="28"/>
  <c r="B71" i="28" s="1"/>
  <c r="B58" i="28" s="1"/>
  <c r="W64" i="28"/>
  <c r="W71" i="28" s="1"/>
  <c r="W58" i="28" s="1"/>
  <c r="O64" i="28"/>
  <c r="O71" i="28" s="1"/>
  <c r="O58" i="28" s="1"/>
  <c r="R64" i="28"/>
  <c r="R71" i="28" s="1"/>
  <c r="R58" i="28" s="1"/>
  <c r="V64" i="28"/>
  <c r="V71" i="28" s="1"/>
  <c r="V58" i="28" s="1"/>
  <c r="U64" i="28"/>
  <c r="U71" i="28" s="1"/>
  <c r="U58" i="28" s="1"/>
  <c r="S64" i="28"/>
  <c r="S71" i="28" s="1"/>
  <c r="S58" i="28" s="1"/>
  <c r="Q64" i="28"/>
  <c r="Q71" i="28" s="1"/>
  <c r="Q58" i="28" s="1"/>
  <c r="T64" i="28"/>
  <c r="T71" i="28" s="1"/>
  <c r="T58" i="28" s="1"/>
  <c r="P64" i="28"/>
  <c r="P71" i="28" s="1"/>
  <c r="P58" i="28" s="1"/>
  <c r="N64" i="28"/>
  <c r="N71" i="28" s="1"/>
  <c r="N58" i="28" s="1"/>
  <c r="X57" i="27"/>
  <c r="Y57" i="27" s="1"/>
  <c r="Z57" i="27" s="1"/>
  <c r="D64" i="27"/>
  <c r="D71" i="27" s="1"/>
  <c r="D58" i="27" s="1"/>
  <c r="J64" i="27"/>
  <c r="J71" i="27" s="1"/>
  <c r="J58" i="27" s="1"/>
  <c r="B64" i="27"/>
  <c r="B71" i="27" s="1"/>
  <c r="B58" i="27" s="1"/>
  <c r="K64" i="27"/>
  <c r="K71" i="27" s="1"/>
  <c r="K58" i="27" s="1"/>
  <c r="I64" i="27"/>
  <c r="I71" i="27" s="1"/>
  <c r="I58" i="27" s="1"/>
  <c r="H64" i="27"/>
  <c r="H71" i="27" s="1"/>
  <c r="H58" i="27" s="1"/>
  <c r="F64" i="27"/>
  <c r="F71" i="27" s="1"/>
  <c r="F58" i="27" s="1"/>
  <c r="E64" i="27"/>
  <c r="E71" i="27" s="1"/>
  <c r="E58" i="27" s="1"/>
  <c r="C64" i="27"/>
  <c r="C71" i="27" s="1"/>
  <c r="C58" i="27" s="1"/>
  <c r="G64" i="27"/>
  <c r="G71" i="27" s="1"/>
  <c r="G58" i="27" s="1"/>
  <c r="K20" i="26"/>
  <c r="L20" i="26" s="1"/>
  <c r="K20" i="25"/>
  <c r="L20" i="25" s="1"/>
  <c r="I24" i="24"/>
  <c r="J24" i="24" s="1"/>
  <c r="K24" i="24" s="1"/>
  <c r="I25" i="23"/>
  <c r="J25" i="23" s="1"/>
  <c r="L24" i="22"/>
  <c r="O24" i="22" s="1"/>
  <c r="F25" i="22" s="1"/>
  <c r="M24" i="22"/>
  <c r="P24" i="22" s="1"/>
  <c r="G25" i="22" s="1"/>
  <c r="K24" i="22"/>
  <c r="N24" i="22"/>
  <c r="Q24" i="22" s="1"/>
  <c r="H25" i="22" s="1"/>
  <c r="L58" i="28" l="1"/>
  <c r="M58" i="28" s="1"/>
  <c r="X58" i="28"/>
  <c r="Y58" i="28" s="1"/>
  <c r="L58" i="27"/>
  <c r="M58" i="27" s="1"/>
  <c r="R64" i="27"/>
  <c r="R71" i="27" s="1"/>
  <c r="R58" i="27" s="1"/>
  <c r="S64" i="27"/>
  <c r="S71" i="27" s="1"/>
  <c r="S58" i="27" s="1"/>
  <c r="W64" i="27"/>
  <c r="W71" i="27" s="1"/>
  <c r="W58" i="27" s="1"/>
  <c r="U64" i="27"/>
  <c r="U71" i="27" s="1"/>
  <c r="U58" i="27" s="1"/>
  <c r="T64" i="27"/>
  <c r="T71" i="27" s="1"/>
  <c r="T58" i="27" s="1"/>
  <c r="Q64" i="27"/>
  <c r="Q71" i="27" s="1"/>
  <c r="Q58" i="27" s="1"/>
  <c r="V64" i="27"/>
  <c r="V71" i="27" s="1"/>
  <c r="V58" i="27" s="1"/>
  <c r="P64" i="27"/>
  <c r="P71" i="27" s="1"/>
  <c r="P58" i="27" s="1"/>
  <c r="O64" i="27"/>
  <c r="O71" i="27" s="1"/>
  <c r="O58" i="27" s="1"/>
  <c r="N64" i="27"/>
  <c r="N71" i="27" s="1"/>
  <c r="N58" i="27" s="1"/>
  <c r="O20" i="26"/>
  <c r="S20" i="26" s="1"/>
  <c r="H21" i="26" s="1"/>
  <c r="N20" i="26"/>
  <c r="R20" i="26" s="1"/>
  <c r="G21" i="26" s="1"/>
  <c r="Q20" i="26"/>
  <c r="U20" i="26" s="1"/>
  <c r="J21" i="26" s="1"/>
  <c r="P20" i="26"/>
  <c r="T20" i="26" s="1"/>
  <c r="I21" i="26" s="1"/>
  <c r="M20" i="26"/>
  <c r="O20" i="25"/>
  <c r="S20" i="25" s="1"/>
  <c r="H21" i="25" s="1"/>
  <c r="P20" i="25"/>
  <c r="T20" i="25" s="1"/>
  <c r="I21" i="25" s="1"/>
  <c r="N20" i="25"/>
  <c r="R20" i="25" s="1"/>
  <c r="G21" i="25" s="1"/>
  <c r="M20" i="25"/>
  <c r="Q20" i="25"/>
  <c r="U20" i="25" s="1"/>
  <c r="J21" i="25" s="1"/>
  <c r="M24" i="24"/>
  <c r="P24" i="24" s="1"/>
  <c r="G25" i="24" s="1"/>
  <c r="N24" i="24"/>
  <c r="Q24" i="24" s="1"/>
  <c r="H25" i="24" s="1"/>
  <c r="L24" i="24"/>
  <c r="O24" i="24" s="1"/>
  <c r="F25" i="24" s="1"/>
  <c r="N25" i="23"/>
  <c r="Q25" i="23" s="1"/>
  <c r="H26" i="23" s="1"/>
  <c r="K25" i="23"/>
  <c r="L25" i="23"/>
  <c r="O25" i="23" s="1"/>
  <c r="F26" i="23" s="1"/>
  <c r="M25" i="23"/>
  <c r="P25" i="23" s="1"/>
  <c r="G26" i="23" s="1"/>
  <c r="I25" i="22"/>
  <c r="J25" i="22" s="1"/>
  <c r="S65" i="28" l="1"/>
  <c r="S72" i="28" s="1"/>
  <c r="S88" i="28" s="1"/>
  <c r="V65" i="28"/>
  <c r="V72" i="28" s="1"/>
  <c r="V88" i="28" s="1"/>
  <c r="N65" i="28"/>
  <c r="N72" i="28" s="1"/>
  <c r="N88" i="28" s="1"/>
  <c r="O65" i="28"/>
  <c r="O72" i="28" s="1"/>
  <c r="O88" i="28" s="1"/>
  <c r="W65" i="28"/>
  <c r="W72" i="28" s="1"/>
  <c r="W88" i="28" s="1"/>
  <c r="T65" i="28"/>
  <c r="T72" i="28" s="1"/>
  <c r="T88" i="28" s="1"/>
  <c r="R65" i="28"/>
  <c r="R72" i="28" s="1"/>
  <c r="R88" i="28" s="1"/>
  <c r="U65" i="28"/>
  <c r="U72" i="28" s="1"/>
  <c r="U88" i="28" s="1"/>
  <c r="Q65" i="28"/>
  <c r="Q72" i="28" s="1"/>
  <c r="Q88" i="28" s="1"/>
  <c r="P65" i="28"/>
  <c r="P72" i="28" s="1"/>
  <c r="P88" i="28" s="1"/>
  <c r="I65" i="28"/>
  <c r="I72" i="28" s="1"/>
  <c r="I88" i="28" s="1"/>
  <c r="D65" i="28"/>
  <c r="D72" i="28" s="1"/>
  <c r="D88" i="28" s="1"/>
  <c r="B65" i="28"/>
  <c r="B72" i="28" s="1"/>
  <c r="B88" i="28" s="1"/>
  <c r="K65" i="28"/>
  <c r="K72" i="28" s="1"/>
  <c r="K88" i="28" s="1"/>
  <c r="J65" i="28"/>
  <c r="J72" i="28" s="1"/>
  <c r="J88" i="28" s="1"/>
  <c r="G65" i="28"/>
  <c r="G72" i="28" s="1"/>
  <c r="G88" i="28" s="1"/>
  <c r="F65" i="28"/>
  <c r="F72" i="28" s="1"/>
  <c r="F88" i="28" s="1"/>
  <c r="Z58" i="28"/>
  <c r="E65" i="28"/>
  <c r="E72" i="28" s="1"/>
  <c r="E88" i="28" s="1"/>
  <c r="H65" i="28"/>
  <c r="H72" i="28" s="1"/>
  <c r="H88" i="28" s="1"/>
  <c r="C65" i="28"/>
  <c r="C72" i="28" s="1"/>
  <c r="C88" i="28" s="1"/>
  <c r="X58" i="27"/>
  <c r="Y58" i="27" s="1"/>
  <c r="Z58" i="27" s="1"/>
  <c r="D65" i="27"/>
  <c r="D72" i="27" s="1"/>
  <c r="D88" i="27" s="1"/>
  <c r="H65" i="27"/>
  <c r="H72" i="27" s="1"/>
  <c r="H88" i="27" s="1"/>
  <c r="F65" i="27"/>
  <c r="F72" i="27" s="1"/>
  <c r="F88" i="27" s="1"/>
  <c r="G65" i="27"/>
  <c r="G72" i="27" s="1"/>
  <c r="G88" i="27" s="1"/>
  <c r="B65" i="27"/>
  <c r="B72" i="27" s="1"/>
  <c r="B88" i="27" s="1"/>
  <c r="E65" i="27"/>
  <c r="E72" i="27" s="1"/>
  <c r="E88" i="27" s="1"/>
  <c r="K65" i="27"/>
  <c r="K72" i="27" s="1"/>
  <c r="K88" i="27" s="1"/>
  <c r="C65" i="27"/>
  <c r="C72" i="27" s="1"/>
  <c r="C88" i="27" s="1"/>
  <c r="I65" i="27"/>
  <c r="I72" i="27" s="1"/>
  <c r="I88" i="27" s="1"/>
  <c r="J65" i="27"/>
  <c r="J72" i="27" s="1"/>
  <c r="J88" i="27" s="1"/>
  <c r="K21" i="26"/>
  <c r="L21" i="26" s="1"/>
  <c r="K21" i="25"/>
  <c r="L21" i="25" s="1"/>
  <c r="I25" i="24"/>
  <c r="J25" i="24" s="1"/>
  <c r="M25" i="24" s="1"/>
  <c r="P25" i="24" s="1"/>
  <c r="G26" i="24" s="1"/>
  <c r="I26" i="23"/>
  <c r="J26" i="23" s="1"/>
  <c r="N25" i="22"/>
  <c r="Q25" i="22" s="1"/>
  <c r="H26" i="22" s="1"/>
  <c r="M25" i="22"/>
  <c r="P25" i="22" s="1"/>
  <c r="G26" i="22" s="1"/>
  <c r="L25" i="22"/>
  <c r="O25" i="22" s="1"/>
  <c r="F26" i="22" s="1"/>
  <c r="K25" i="22"/>
  <c r="L88" i="28" l="1"/>
  <c r="M88" i="28" s="1"/>
  <c r="X88" i="28"/>
  <c r="Y88" i="28" s="1"/>
  <c r="L88" i="27"/>
  <c r="M88" i="27" s="1"/>
  <c r="O65" i="27"/>
  <c r="O72" i="27" s="1"/>
  <c r="O88" i="27" s="1"/>
  <c r="R65" i="27"/>
  <c r="R72" i="27" s="1"/>
  <c r="R88" i="27" s="1"/>
  <c r="P65" i="27"/>
  <c r="P72" i="27" s="1"/>
  <c r="P88" i="27" s="1"/>
  <c r="V65" i="27"/>
  <c r="V72" i="27" s="1"/>
  <c r="V88" i="27" s="1"/>
  <c r="W65" i="27"/>
  <c r="W72" i="27" s="1"/>
  <c r="W88" i="27" s="1"/>
  <c r="N65" i="27"/>
  <c r="N72" i="27" s="1"/>
  <c r="N88" i="27" s="1"/>
  <c r="Q65" i="27"/>
  <c r="Q72" i="27" s="1"/>
  <c r="Q88" i="27" s="1"/>
  <c r="S65" i="27"/>
  <c r="S72" i="27" s="1"/>
  <c r="S88" i="27" s="1"/>
  <c r="U65" i="27"/>
  <c r="U72" i="27" s="1"/>
  <c r="U88" i="27" s="1"/>
  <c r="T65" i="27"/>
  <c r="T72" i="27" s="1"/>
  <c r="T88" i="27" s="1"/>
  <c r="P21" i="26"/>
  <c r="T21" i="26" s="1"/>
  <c r="I28" i="26" s="1"/>
  <c r="O21" i="26"/>
  <c r="S21" i="26" s="1"/>
  <c r="H28" i="26" s="1"/>
  <c r="M21" i="26"/>
  <c r="N21" i="26"/>
  <c r="R21" i="26" s="1"/>
  <c r="G28" i="26" s="1"/>
  <c r="Q21" i="26"/>
  <c r="U21" i="26" s="1"/>
  <c r="J28" i="26" s="1"/>
  <c r="N21" i="25"/>
  <c r="R21" i="25" s="1"/>
  <c r="G28" i="25" s="1"/>
  <c r="O21" i="25"/>
  <c r="S21" i="25" s="1"/>
  <c r="H28" i="25" s="1"/>
  <c r="P21" i="25"/>
  <c r="T21" i="25" s="1"/>
  <c r="I28" i="25" s="1"/>
  <c r="M21" i="25"/>
  <c r="Q21" i="25"/>
  <c r="U21" i="25" s="1"/>
  <c r="J28" i="25" s="1"/>
  <c r="K25" i="24"/>
  <c r="L25" i="24"/>
  <c r="O25" i="24" s="1"/>
  <c r="F26" i="24" s="1"/>
  <c r="N25" i="24"/>
  <c r="Q25" i="24" s="1"/>
  <c r="H26" i="24" s="1"/>
  <c r="N26" i="23"/>
  <c r="Q26" i="23" s="1"/>
  <c r="M26" i="23"/>
  <c r="P26" i="23" s="1"/>
  <c r="L26" i="23"/>
  <c r="O26" i="23" s="1"/>
  <c r="K26" i="23"/>
  <c r="I26" i="22"/>
  <c r="I95" i="28" l="1"/>
  <c r="I102" i="28" s="1"/>
  <c r="I89" i="28" s="1"/>
  <c r="G95" i="28"/>
  <c r="G102" i="28" s="1"/>
  <c r="G89" i="28" s="1"/>
  <c r="F95" i="28"/>
  <c r="F102" i="28" s="1"/>
  <c r="F89" i="28" s="1"/>
  <c r="Z88" i="28"/>
  <c r="D95" i="28"/>
  <c r="D102" i="28" s="1"/>
  <c r="D89" i="28" s="1"/>
  <c r="J95" i="28"/>
  <c r="J102" i="28" s="1"/>
  <c r="J89" i="28" s="1"/>
  <c r="H95" i="28"/>
  <c r="H102" i="28" s="1"/>
  <c r="H89" i="28" s="1"/>
  <c r="E95" i="28"/>
  <c r="E102" i="28" s="1"/>
  <c r="E89" i="28" s="1"/>
  <c r="B95" i="28"/>
  <c r="B102" i="28" s="1"/>
  <c r="B89" i="28" s="1"/>
  <c r="C95" i="28"/>
  <c r="C102" i="28" s="1"/>
  <c r="C89" i="28" s="1"/>
  <c r="K95" i="28"/>
  <c r="K102" i="28" s="1"/>
  <c r="K89" i="28" s="1"/>
  <c r="S95" i="28"/>
  <c r="S102" i="28" s="1"/>
  <c r="S89" i="28" s="1"/>
  <c r="Q95" i="28"/>
  <c r="Q102" i="28" s="1"/>
  <c r="Q89" i="28" s="1"/>
  <c r="P95" i="28"/>
  <c r="P102" i="28" s="1"/>
  <c r="P89" i="28" s="1"/>
  <c r="V95" i="28"/>
  <c r="V102" i="28" s="1"/>
  <c r="V89" i="28" s="1"/>
  <c r="N95" i="28"/>
  <c r="N102" i="28" s="1"/>
  <c r="N89" i="28" s="1"/>
  <c r="W95" i="28"/>
  <c r="W102" i="28" s="1"/>
  <c r="W89" i="28" s="1"/>
  <c r="T95" i="28"/>
  <c r="T102" i="28" s="1"/>
  <c r="T89" i="28" s="1"/>
  <c r="R95" i="28"/>
  <c r="R102" i="28" s="1"/>
  <c r="R89" i="28" s="1"/>
  <c r="O95" i="28"/>
  <c r="O102" i="28" s="1"/>
  <c r="O89" i="28" s="1"/>
  <c r="U95" i="28"/>
  <c r="U102" i="28" s="1"/>
  <c r="U89" i="28" s="1"/>
  <c r="I95" i="27"/>
  <c r="I102" i="27" s="1"/>
  <c r="I89" i="27" s="1"/>
  <c r="H95" i="27"/>
  <c r="H102" i="27" s="1"/>
  <c r="H89" i="27" s="1"/>
  <c r="G95" i="27"/>
  <c r="G102" i="27" s="1"/>
  <c r="G89" i="27" s="1"/>
  <c r="F95" i="27"/>
  <c r="F102" i="27" s="1"/>
  <c r="F89" i="27" s="1"/>
  <c r="E95" i="27"/>
  <c r="E102" i="27" s="1"/>
  <c r="E89" i="27" s="1"/>
  <c r="D95" i="27"/>
  <c r="D102" i="27" s="1"/>
  <c r="D89" i="27" s="1"/>
  <c r="J95" i="27"/>
  <c r="J102" i="27" s="1"/>
  <c r="J89" i="27" s="1"/>
  <c r="K95" i="27"/>
  <c r="K102" i="27" s="1"/>
  <c r="K89" i="27" s="1"/>
  <c r="C95" i="27"/>
  <c r="C102" i="27" s="1"/>
  <c r="C89" i="27" s="1"/>
  <c r="B95" i="27"/>
  <c r="B102" i="27" s="1"/>
  <c r="B89" i="27" s="1"/>
  <c r="X88" i="27"/>
  <c r="Y88" i="27" s="1"/>
  <c r="Z88" i="27" s="1"/>
  <c r="K28" i="26"/>
  <c r="L28" i="26" s="1"/>
  <c r="K28" i="25"/>
  <c r="L28" i="25" s="1"/>
  <c r="I26" i="24"/>
  <c r="J26" i="24" s="1"/>
  <c r="N26" i="24" s="1"/>
  <c r="Q26" i="24" s="1"/>
  <c r="H33" i="24" s="1"/>
  <c r="F39" i="23"/>
  <c r="F41" i="23"/>
  <c r="F40" i="23"/>
  <c r="F38" i="23"/>
  <c r="G40" i="23"/>
  <c r="G39" i="23"/>
  <c r="G41" i="23"/>
  <c r="G38" i="23"/>
  <c r="H39" i="23"/>
  <c r="H38" i="23"/>
  <c r="H40" i="23"/>
  <c r="H41" i="23"/>
  <c r="M26" i="22"/>
  <c r="P26" i="22" s="1"/>
  <c r="G38" i="22" s="1"/>
  <c r="K26" i="22"/>
  <c r="L26" i="22"/>
  <c r="O26" i="22" s="1"/>
  <c r="N26" i="22"/>
  <c r="Q26" i="22" s="1"/>
  <c r="H38" i="22" s="1"/>
  <c r="L89" i="28" l="1"/>
  <c r="M89" i="28" s="1"/>
  <c r="X89" i="28"/>
  <c r="Y89" i="28" s="1"/>
  <c r="L89" i="27"/>
  <c r="M89" i="27" s="1"/>
  <c r="S95" i="27"/>
  <c r="S102" i="27" s="1"/>
  <c r="S89" i="27" s="1"/>
  <c r="R95" i="27"/>
  <c r="R102" i="27" s="1"/>
  <c r="R89" i="27" s="1"/>
  <c r="Q95" i="27"/>
  <c r="Q102" i="27" s="1"/>
  <c r="Q89" i="27" s="1"/>
  <c r="P95" i="27"/>
  <c r="P102" i="27" s="1"/>
  <c r="P89" i="27" s="1"/>
  <c r="W95" i="27"/>
  <c r="W102" i="27" s="1"/>
  <c r="W89" i="27" s="1"/>
  <c r="O95" i="27"/>
  <c r="O102" i="27" s="1"/>
  <c r="O89" i="27" s="1"/>
  <c r="T95" i="27"/>
  <c r="T102" i="27" s="1"/>
  <c r="T89" i="27" s="1"/>
  <c r="V95" i="27"/>
  <c r="V102" i="27" s="1"/>
  <c r="V89" i="27" s="1"/>
  <c r="N95" i="27"/>
  <c r="N102" i="27" s="1"/>
  <c r="N89" i="27" s="1"/>
  <c r="U95" i="27"/>
  <c r="U102" i="27" s="1"/>
  <c r="U89" i="27" s="1"/>
  <c r="Q28" i="26"/>
  <c r="U28" i="26" s="1"/>
  <c r="J29" i="26" s="1"/>
  <c r="P28" i="26"/>
  <c r="T28" i="26" s="1"/>
  <c r="I29" i="26" s="1"/>
  <c r="O28" i="26"/>
  <c r="S28" i="26" s="1"/>
  <c r="H29" i="26" s="1"/>
  <c r="N28" i="26"/>
  <c r="R28" i="26" s="1"/>
  <c r="G29" i="26" s="1"/>
  <c r="M28" i="26"/>
  <c r="P28" i="25"/>
  <c r="T28" i="25" s="1"/>
  <c r="I29" i="25" s="1"/>
  <c r="O28" i="25"/>
  <c r="S28" i="25" s="1"/>
  <c r="H29" i="25" s="1"/>
  <c r="N28" i="25"/>
  <c r="R28" i="25" s="1"/>
  <c r="G29" i="25" s="1"/>
  <c r="Q28" i="25"/>
  <c r="U28" i="25" s="1"/>
  <c r="J29" i="25" s="1"/>
  <c r="M28" i="25"/>
  <c r="I41" i="23"/>
  <c r="J41" i="23" s="1"/>
  <c r="K26" i="24"/>
  <c r="F39" i="22"/>
  <c r="F40" i="22"/>
  <c r="F38" i="22"/>
  <c r="I38" i="22" s="1"/>
  <c r="J38" i="22" s="1"/>
  <c r="F41" i="22"/>
  <c r="L26" i="24"/>
  <c r="O26" i="24" s="1"/>
  <c r="F33" i="24" s="1"/>
  <c r="M26" i="24"/>
  <c r="P26" i="24" s="1"/>
  <c r="G33" i="24" s="1"/>
  <c r="I40" i="23"/>
  <c r="J40" i="23" s="1"/>
  <c r="I38" i="23"/>
  <c r="J38" i="23" s="1"/>
  <c r="I39" i="23"/>
  <c r="J39" i="23" s="1"/>
  <c r="H41" i="22"/>
  <c r="H39" i="22"/>
  <c r="H40" i="22"/>
  <c r="I40" i="22" s="1"/>
  <c r="G41" i="22"/>
  <c r="G39" i="22"/>
  <c r="G40" i="22"/>
  <c r="W96" i="28" l="1"/>
  <c r="W103" i="28" s="1"/>
  <c r="W90" i="28" s="1"/>
  <c r="O96" i="28"/>
  <c r="O103" i="28" s="1"/>
  <c r="O90" i="28" s="1"/>
  <c r="V96" i="28"/>
  <c r="V103" i="28" s="1"/>
  <c r="V90" i="28" s="1"/>
  <c r="N96" i="28"/>
  <c r="N103" i="28" s="1"/>
  <c r="N90" i="28" s="1"/>
  <c r="U96" i="28"/>
  <c r="U103" i="28" s="1"/>
  <c r="U90" i="28" s="1"/>
  <c r="S96" i="28"/>
  <c r="S103" i="28" s="1"/>
  <c r="S90" i="28" s="1"/>
  <c r="R96" i="28"/>
  <c r="R103" i="28" s="1"/>
  <c r="R90" i="28" s="1"/>
  <c r="P96" i="28"/>
  <c r="P103" i="28" s="1"/>
  <c r="P90" i="28" s="1"/>
  <c r="T96" i="28"/>
  <c r="T103" i="28" s="1"/>
  <c r="T90" i="28" s="1"/>
  <c r="Q96" i="28"/>
  <c r="Q103" i="28" s="1"/>
  <c r="Q90" i="28" s="1"/>
  <c r="E96" i="28"/>
  <c r="E103" i="28" s="1"/>
  <c r="E90" i="28" s="1"/>
  <c r="D96" i="28"/>
  <c r="D103" i="28" s="1"/>
  <c r="D90" i="28" s="1"/>
  <c r="K96" i="28"/>
  <c r="K103" i="28" s="1"/>
  <c r="K90" i="28" s="1"/>
  <c r="C96" i="28"/>
  <c r="C103" i="28" s="1"/>
  <c r="C90" i="28" s="1"/>
  <c r="H96" i="28"/>
  <c r="H103" i="28" s="1"/>
  <c r="H90" i="28" s="1"/>
  <c r="F96" i="28"/>
  <c r="F103" i="28" s="1"/>
  <c r="F90" i="28" s="1"/>
  <c r="B96" i="28"/>
  <c r="B103" i="28" s="1"/>
  <c r="B90" i="28" s="1"/>
  <c r="I96" i="28"/>
  <c r="I103" i="28" s="1"/>
  <c r="I90" i="28" s="1"/>
  <c r="G96" i="28"/>
  <c r="G103" i="28" s="1"/>
  <c r="G90" i="28" s="1"/>
  <c r="Z89" i="28"/>
  <c r="J96" i="28"/>
  <c r="J103" i="28" s="1"/>
  <c r="J90" i="28" s="1"/>
  <c r="X89" i="27"/>
  <c r="Y89" i="27" s="1"/>
  <c r="Z89" i="27" s="1"/>
  <c r="E96" i="27"/>
  <c r="E103" i="27" s="1"/>
  <c r="E90" i="27" s="1"/>
  <c r="D96" i="27"/>
  <c r="D103" i="27" s="1"/>
  <c r="D90" i="27" s="1"/>
  <c r="F96" i="27"/>
  <c r="F103" i="27" s="1"/>
  <c r="F90" i="27" s="1"/>
  <c r="K96" i="27"/>
  <c r="K103" i="27" s="1"/>
  <c r="K90" i="27" s="1"/>
  <c r="C96" i="27"/>
  <c r="C103" i="27" s="1"/>
  <c r="C90" i="27" s="1"/>
  <c r="J96" i="27"/>
  <c r="J103" i="27" s="1"/>
  <c r="J90" i="27" s="1"/>
  <c r="B96" i="27"/>
  <c r="B103" i="27" s="1"/>
  <c r="B90" i="27" s="1"/>
  <c r="I96" i="27"/>
  <c r="I103" i="27" s="1"/>
  <c r="I90" i="27" s="1"/>
  <c r="H96" i="27"/>
  <c r="H103" i="27" s="1"/>
  <c r="H90" i="27" s="1"/>
  <c r="G96" i="27"/>
  <c r="G103" i="27" s="1"/>
  <c r="G90" i="27" s="1"/>
  <c r="K29" i="26"/>
  <c r="L29" i="26" s="1"/>
  <c r="K29" i="25"/>
  <c r="L29" i="25" s="1"/>
  <c r="I33" i="24"/>
  <c r="J33" i="24" s="1"/>
  <c r="M33" i="24" s="1"/>
  <c r="P33" i="24" s="1"/>
  <c r="G34" i="24" s="1"/>
  <c r="I39" i="22"/>
  <c r="J39" i="22" s="1"/>
  <c r="I41" i="22"/>
  <c r="J41" i="22" s="1"/>
  <c r="J40" i="22"/>
  <c r="X90" i="28" l="1"/>
  <c r="Y90" i="28" s="1"/>
  <c r="L90" i="28"/>
  <c r="M90" i="28" s="1"/>
  <c r="W96" i="27"/>
  <c r="W103" i="27" s="1"/>
  <c r="W90" i="27" s="1"/>
  <c r="O96" i="27"/>
  <c r="O103" i="27" s="1"/>
  <c r="O90" i="27" s="1"/>
  <c r="V96" i="27"/>
  <c r="V103" i="27" s="1"/>
  <c r="V90" i="27" s="1"/>
  <c r="N96" i="27"/>
  <c r="N103" i="27" s="1"/>
  <c r="N90" i="27" s="1"/>
  <c r="U96" i="27"/>
  <c r="U103" i="27" s="1"/>
  <c r="U90" i="27" s="1"/>
  <c r="T96" i="27"/>
  <c r="T103" i="27" s="1"/>
  <c r="T90" i="27" s="1"/>
  <c r="P96" i="27"/>
  <c r="P103" i="27" s="1"/>
  <c r="P90" i="27" s="1"/>
  <c r="S96" i="27"/>
  <c r="S103" i="27" s="1"/>
  <c r="S90" i="27" s="1"/>
  <c r="R96" i="27"/>
  <c r="R103" i="27" s="1"/>
  <c r="R90" i="27" s="1"/>
  <c r="Q96" i="27"/>
  <c r="Q103" i="27" s="1"/>
  <c r="Q90" i="27" s="1"/>
  <c r="L90" i="27"/>
  <c r="M90" i="27" s="1"/>
  <c r="Q29" i="26"/>
  <c r="U29" i="26" s="1"/>
  <c r="J30" i="26" s="1"/>
  <c r="O29" i="26"/>
  <c r="S29" i="26" s="1"/>
  <c r="H30" i="26" s="1"/>
  <c r="N29" i="26"/>
  <c r="R29" i="26" s="1"/>
  <c r="G30" i="26" s="1"/>
  <c r="P29" i="26"/>
  <c r="T29" i="26" s="1"/>
  <c r="I30" i="26" s="1"/>
  <c r="M29" i="26"/>
  <c r="N29" i="25"/>
  <c r="R29" i="25" s="1"/>
  <c r="G30" i="25" s="1"/>
  <c r="O29" i="25"/>
  <c r="S29" i="25" s="1"/>
  <c r="H30" i="25" s="1"/>
  <c r="P29" i="25"/>
  <c r="T29" i="25" s="1"/>
  <c r="I30" i="25" s="1"/>
  <c r="Q29" i="25"/>
  <c r="U29" i="25" s="1"/>
  <c r="J30" i="25" s="1"/>
  <c r="M29" i="25"/>
  <c r="K33" i="24"/>
  <c r="N33" i="24"/>
  <c r="Q33" i="24" s="1"/>
  <c r="H34" i="24" s="1"/>
  <c r="L33" i="24"/>
  <c r="O33" i="24" s="1"/>
  <c r="F34" i="24" s="1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AN58" i="10"/>
  <c r="O13" i="13"/>
  <c r="M13" i="13"/>
  <c r="I13" i="13"/>
  <c r="O12" i="5"/>
  <c r="K12" i="7"/>
  <c r="D67" i="10"/>
  <c r="B68" i="10"/>
  <c r="B67" i="10"/>
  <c r="S97" i="28" l="1"/>
  <c r="S104" i="28" s="1"/>
  <c r="S91" i="28" s="1"/>
  <c r="R97" i="28"/>
  <c r="R104" i="28" s="1"/>
  <c r="R91" i="28" s="1"/>
  <c r="Q97" i="28"/>
  <c r="Q104" i="28" s="1"/>
  <c r="Q91" i="28" s="1"/>
  <c r="O97" i="28"/>
  <c r="O104" i="28" s="1"/>
  <c r="O91" i="28" s="1"/>
  <c r="W97" i="28"/>
  <c r="W104" i="28" s="1"/>
  <c r="W91" i="28" s="1"/>
  <c r="U97" i="28"/>
  <c r="U104" i="28" s="1"/>
  <c r="U91" i="28" s="1"/>
  <c r="P97" i="28"/>
  <c r="P104" i="28" s="1"/>
  <c r="P91" i="28" s="1"/>
  <c r="N97" i="28"/>
  <c r="N104" i="28" s="1"/>
  <c r="N91" i="28" s="1"/>
  <c r="V97" i="28"/>
  <c r="V104" i="28" s="1"/>
  <c r="V91" i="28" s="1"/>
  <c r="T97" i="28"/>
  <c r="T104" i="28" s="1"/>
  <c r="T91" i="28" s="1"/>
  <c r="I97" i="28"/>
  <c r="I104" i="28" s="1"/>
  <c r="I91" i="28" s="1"/>
  <c r="H97" i="28"/>
  <c r="H104" i="28" s="1"/>
  <c r="H91" i="28" s="1"/>
  <c r="G97" i="28"/>
  <c r="G104" i="28" s="1"/>
  <c r="G91" i="28" s="1"/>
  <c r="B97" i="28"/>
  <c r="B104" i="28" s="1"/>
  <c r="B91" i="28" s="1"/>
  <c r="K97" i="28"/>
  <c r="K104" i="28" s="1"/>
  <c r="K91" i="28" s="1"/>
  <c r="J97" i="28"/>
  <c r="J104" i="28" s="1"/>
  <c r="J91" i="28" s="1"/>
  <c r="E97" i="28"/>
  <c r="E104" i="28" s="1"/>
  <c r="E91" i="28" s="1"/>
  <c r="Z90" i="28"/>
  <c r="F97" i="28"/>
  <c r="F104" i="28" s="1"/>
  <c r="F91" i="28" s="1"/>
  <c r="C97" i="28"/>
  <c r="C104" i="28" s="1"/>
  <c r="C91" i="28" s="1"/>
  <c r="D97" i="28"/>
  <c r="D104" i="28" s="1"/>
  <c r="D91" i="28" s="1"/>
  <c r="X90" i="27"/>
  <c r="Y90" i="27" s="1"/>
  <c r="Z90" i="27" s="1"/>
  <c r="I97" i="27"/>
  <c r="I104" i="27" s="1"/>
  <c r="I91" i="27" s="1"/>
  <c r="H97" i="27"/>
  <c r="H104" i="27" s="1"/>
  <c r="H91" i="27" s="1"/>
  <c r="G97" i="27"/>
  <c r="G104" i="27" s="1"/>
  <c r="G91" i="27" s="1"/>
  <c r="F97" i="27"/>
  <c r="F104" i="27" s="1"/>
  <c r="F91" i="27" s="1"/>
  <c r="E97" i="27"/>
  <c r="E104" i="27" s="1"/>
  <c r="E91" i="27" s="1"/>
  <c r="J97" i="27"/>
  <c r="J104" i="27" s="1"/>
  <c r="J91" i="27" s="1"/>
  <c r="D97" i="27"/>
  <c r="D104" i="27" s="1"/>
  <c r="D91" i="27" s="1"/>
  <c r="K97" i="27"/>
  <c r="K104" i="27" s="1"/>
  <c r="K91" i="27" s="1"/>
  <c r="C97" i="27"/>
  <c r="C104" i="27" s="1"/>
  <c r="C91" i="27" s="1"/>
  <c r="B97" i="27"/>
  <c r="B104" i="27" s="1"/>
  <c r="B91" i="27" s="1"/>
  <c r="K30" i="26"/>
  <c r="L30" i="26" s="1"/>
  <c r="K30" i="25"/>
  <c r="L30" i="25" s="1"/>
  <c r="I34" i="24"/>
  <c r="J34" i="24" s="1"/>
  <c r="K34" i="24" s="1"/>
  <c r="M34" i="24"/>
  <c r="P34" i="24" s="1"/>
  <c r="G35" i="24" s="1"/>
  <c r="N34" i="24"/>
  <c r="Q34" i="24" s="1"/>
  <c r="H35" i="24" s="1"/>
  <c r="H11" i="3"/>
  <c r="G11" i="3"/>
  <c r="F11" i="3"/>
  <c r="I11" i="3" s="1"/>
  <c r="F12" i="3" s="1"/>
  <c r="I12" i="3" s="1"/>
  <c r="F13" i="3" s="1"/>
  <c r="I13" i="3" s="1"/>
  <c r="F14" i="3" s="1"/>
  <c r="I14" i="3" s="1"/>
  <c r="H11" i="4"/>
  <c r="G11" i="4"/>
  <c r="J72" i="20"/>
  <c r="I72" i="20"/>
  <c r="F72" i="20"/>
  <c r="J63" i="20"/>
  <c r="I63" i="20"/>
  <c r="J62" i="20"/>
  <c r="I62" i="20"/>
  <c r="J61" i="20"/>
  <c r="I61" i="20"/>
  <c r="J60" i="20"/>
  <c r="I60" i="20"/>
  <c r="F60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J60" i="19"/>
  <c r="I60" i="19"/>
  <c r="F60" i="19"/>
  <c r="J51" i="19"/>
  <c r="I51" i="19"/>
  <c r="J50" i="19"/>
  <c r="I50" i="19"/>
  <c r="J49" i="19"/>
  <c r="I49" i="19"/>
  <c r="J48" i="19"/>
  <c r="I48" i="19"/>
  <c r="F48" i="19"/>
  <c r="F41" i="19"/>
  <c r="F40" i="19"/>
  <c r="F39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Q110" i="21"/>
  <c r="P110" i="21"/>
  <c r="O110" i="21"/>
  <c r="N110" i="21"/>
  <c r="Q101" i="21"/>
  <c r="P101" i="21"/>
  <c r="O101" i="21"/>
  <c r="N101" i="21"/>
  <c r="Q100" i="21"/>
  <c r="P100" i="21"/>
  <c r="O100" i="21"/>
  <c r="N100" i="21"/>
  <c r="Q99" i="21"/>
  <c r="P99" i="21"/>
  <c r="O99" i="21"/>
  <c r="N99" i="21"/>
  <c r="W93" i="21"/>
  <c r="V93" i="21"/>
  <c r="U93" i="21"/>
  <c r="T93" i="21"/>
  <c r="S93" i="21"/>
  <c r="R93" i="21"/>
  <c r="Q93" i="21"/>
  <c r="P93" i="21"/>
  <c r="O93" i="21"/>
  <c r="N93" i="21"/>
  <c r="K93" i="21"/>
  <c r="J93" i="21"/>
  <c r="I93" i="21"/>
  <c r="H93" i="21"/>
  <c r="G93" i="21"/>
  <c r="F93" i="21"/>
  <c r="E93" i="21"/>
  <c r="D93" i="21"/>
  <c r="C93" i="21"/>
  <c r="B93" i="21"/>
  <c r="W92" i="21"/>
  <c r="V92" i="21"/>
  <c r="U92" i="21"/>
  <c r="T92" i="21"/>
  <c r="S92" i="21"/>
  <c r="R92" i="21"/>
  <c r="Q92" i="21"/>
  <c r="P92" i="21"/>
  <c r="O92" i="21"/>
  <c r="N92" i="21"/>
  <c r="K92" i="21"/>
  <c r="J92" i="21"/>
  <c r="I92" i="21"/>
  <c r="H92" i="21"/>
  <c r="G92" i="21"/>
  <c r="F92" i="21"/>
  <c r="E92" i="21"/>
  <c r="D92" i="21"/>
  <c r="C92" i="21"/>
  <c r="B92" i="21"/>
  <c r="W91" i="21"/>
  <c r="V91" i="21"/>
  <c r="U91" i="21"/>
  <c r="T91" i="21"/>
  <c r="S91" i="21"/>
  <c r="R91" i="21"/>
  <c r="Q91" i="21"/>
  <c r="P91" i="21"/>
  <c r="O91" i="21"/>
  <c r="N91" i="21"/>
  <c r="K91" i="21"/>
  <c r="J91" i="21"/>
  <c r="I91" i="21"/>
  <c r="H91" i="21"/>
  <c r="G91" i="21"/>
  <c r="F91" i="21"/>
  <c r="E91" i="21"/>
  <c r="D91" i="21"/>
  <c r="C91" i="21"/>
  <c r="B91" i="21"/>
  <c r="W87" i="21"/>
  <c r="V87" i="21"/>
  <c r="U87" i="21"/>
  <c r="T87" i="21"/>
  <c r="S87" i="21"/>
  <c r="R87" i="21"/>
  <c r="Q87" i="21"/>
  <c r="P87" i="21"/>
  <c r="O87" i="21"/>
  <c r="N87" i="21"/>
  <c r="K87" i="21"/>
  <c r="J87" i="21"/>
  <c r="I87" i="21"/>
  <c r="H87" i="21"/>
  <c r="G87" i="21"/>
  <c r="F87" i="21"/>
  <c r="E87" i="21"/>
  <c r="D87" i="21"/>
  <c r="C87" i="21"/>
  <c r="B87" i="21"/>
  <c r="W86" i="21"/>
  <c r="V86" i="21"/>
  <c r="U86" i="21"/>
  <c r="T86" i="21"/>
  <c r="S86" i="21"/>
  <c r="R86" i="21"/>
  <c r="Q86" i="21"/>
  <c r="P86" i="21"/>
  <c r="O86" i="21"/>
  <c r="N86" i="21"/>
  <c r="K86" i="21"/>
  <c r="J86" i="21"/>
  <c r="I86" i="21"/>
  <c r="H86" i="21"/>
  <c r="G86" i="21"/>
  <c r="F86" i="21"/>
  <c r="E86" i="21"/>
  <c r="D86" i="21"/>
  <c r="C86" i="21"/>
  <c r="B86" i="21"/>
  <c r="W85" i="21"/>
  <c r="V85" i="21"/>
  <c r="U85" i="21"/>
  <c r="T85" i="21"/>
  <c r="S85" i="21"/>
  <c r="R85" i="21"/>
  <c r="Q85" i="21"/>
  <c r="P85" i="21"/>
  <c r="O85" i="21"/>
  <c r="N85" i="21"/>
  <c r="K85" i="21"/>
  <c r="J85" i="21"/>
  <c r="I85" i="21"/>
  <c r="H85" i="21"/>
  <c r="G85" i="21"/>
  <c r="F85" i="21"/>
  <c r="E85" i="21"/>
  <c r="D85" i="21"/>
  <c r="C85" i="21"/>
  <c r="B85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B81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B80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B79" i="21"/>
  <c r="W64" i="21"/>
  <c r="V64" i="21"/>
  <c r="U64" i="21"/>
  <c r="T64" i="21"/>
  <c r="S64" i="21"/>
  <c r="R64" i="21"/>
  <c r="Q64" i="21"/>
  <c r="P64" i="21"/>
  <c r="O64" i="21"/>
  <c r="N64" i="21"/>
  <c r="K64" i="21"/>
  <c r="J64" i="21"/>
  <c r="I64" i="21"/>
  <c r="H64" i="21"/>
  <c r="G64" i="21"/>
  <c r="F64" i="21"/>
  <c r="E64" i="21"/>
  <c r="D64" i="21"/>
  <c r="C64" i="21"/>
  <c r="B64" i="21"/>
  <c r="W63" i="21"/>
  <c r="V63" i="21"/>
  <c r="U63" i="21"/>
  <c r="T63" i="21"/>
  <c r="S63" i="21"/>
  <c r="R63" i="21"/>
  <c r="Q63" i="21"/>
  <c r="P63" i="21"/>
  <c r="O63" i="21"/>
  <c r="N63" i="21"/>
  <c r="K63" i="21"/>
  <c r="J63" i="21"/>
  <c r="I63" i="21"/>
  <c r="H63" i="21"/>
  <c r="G63" i="21"/>
  <c r="F63" i="21"/>
  <c r="E63" i="21"/>
  <c r="D63" i="21"/>
  <c r="C63" i="21"/>
  <c r="B63" i="21"/>
  <c r="W62" i="21"/>
  <c r="V62" i="21"/>
  <c r="U62" i="21"/>
  <c r="T62" i="21"/>
  <c r="S62" i="21"/>
  <c r="R62" i="21"/>
  <c r="Q62" i="21"/>
  <c r="P62" i="21"/>
  <c r="O62" i="21"/>
  <c r="N62" i="21"/>
  <c r="K62" i="21"/>
  <c r="J62" i="21"/>
  <c r="I62" i="21"/>
  <c r="H62" i="21"/>
  <c r="G62" i="21"/>
  <c r="F62" i="21"/>
  <c r="E62" i="21"/>
  <c r="D62" i="21"/>
  <c r="C62" i="21"/>
  <c r="B62" i="21"/>
  <c r="W58" i="21"/>
  <c r="V58" i="21"/>
  <c r="U58" i="21"/>
  <c r="T58" i="21"/>
  <c r="S58" i="21"/>
  <c r="R58" i="21"/>
  <c r="Q58" i="21"/>
  <c r="P58" i="21"/>
  <c r="O58" i="21"/>
  <c r="N58" i="21"/>
  <c r="K58" i="21"/>
  <c r="J58" i="21"/>
  <c r="I58" i="21"/>
  <c r="H58" i="21"/>
  <c r="G58" i="21"/>
  <c r="F58" i="21"/>
  <c r="E58" i="21"/>
  <c r="D58" i="21"/>
  <c r="C58" i="21"/>
  <c r="B58" i="21"/>
  <c r="W57" i="21"/>
  <c r="V57" i="21"/>
  <c r="U57" i="21"/>
  <c r="T57" i="21"/>
  <c r="S57" i="21"/>
  <c r="R57" i="21"/>
  <c r="Q57" i="21"/>
  <c r="P57" i="21"/>
  <c r="O57" i="21"/>
  <c r="N57" i="21"/>
  <c r="K57" i="21"/>
  <c r="J57" i="21"/>
  <c r="I57" i="21"/>
  <c r="H57" i="21"/>
  <c r="G57" i="21"/>
  <c r="F57" i="21"/>
  <c r="E57" i="21"/>
  <c r="D57" i="21"/>
  <c r="C57" i="21"/>
  <c r="B57" i="21"/>
  <c r="W56" i="21"/>
  <c r="V56" i="21"/>
  <c r="U56" i="21"/>
  <c r="T56" i="21"/>
  <c r="S56" i="21"/>
  <c r="R56" i="21"/>
  <c r="Q56" i="21"/>
  <c r="P56" i="21"/>
  <c r="O56" i="21"/>
  <c r="N56" i="21"/>
  <c r="K56" i="21"/>
  <c r="J56" i="21"/>
  <c r="I56" i="21"/>
  <c r="H56" i="21"/>
  <c r="G56" i="21"/>
  <c r="F56" i="21"/>
  <c r="E56" i="21"/>
  <c r="D56" i="21"/>
  <c r="C56" i="21"/>
  <c r="B56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B52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W35" i="21"/>
  <c r="V35" i="21"/>
  <c r="U35" i="21"/>
  <c r="T35" i="21"/>
  <c r="S35" i="21"/>
  <c r="R35" i="21"/>
  <c r="Q35" i="21"/>
  <c r="P35" i="21"/>
  <c r="O35" i="21"/>
  <c r="N35" i="21"/>
  <c r="K35" i="21"/>
  <c r="J35" i="21"/>
  <c r="I35" i="21"/>
  <c r="H35" i="21"/>
  <c r="G35" i="21"/>
  <c r="F35" i="21"/>
  <c r="E35" i="21"/>
  <c r="D35" i="21"/>
  <c r="C35" i="21"/>
  <c r="B35" i="21"/>
  <c r="W34" i="21"/>
  <c r="V34" i="21"/>
  <c r="U34" i="21"/>
  <c r="T34" i="21"/>
  <c r="S34" i="21"/>
  <c r="R34" i="21"/>
  <c r="Q34" i="21"/>
  <c r="P34" i="21"/>
  <c r="O34" i="21"/>
  <c r="N34" i="21"/>
  <c r="K34" i="21"/>
  <c r="J34" i="21"/>
  <c r="I34" i="21"/>
  <c r="H34" i="21"/>
  <c r="G34" i="21"/>
  <c r="F34" i="21"/>
  <c r="E34" i="21"/>
  <c r="D34" i="21"/>
  <c r="C34" i="21"/>
  <c r="B34" i="21"/>
  <c r="W33" i="21"/>
  <c r="V33" i="21"/>
  <c r="U33" i="21"/>
  <c r="T33" i="21"/>
  <c r="S33" i="21"/>
  <c r="R33" i="21"/>
  <c r="Q33" i="21"/>
  <c r="P33" i="21"/>
  <c r="O33" i="21"/>
  <c r="N33" i="21"/>
  <c r="K33" i="21"/>
  <c r="J33" i="21"/>
  <c r="I33" i="21"/>
  <c r="H33" i="21"/>
  <c r="G33" i="21"/>
  <c r="F33" i="21"/>
  <c r="E33" i="21"/>
  <c r="D33" i="21"/>
  <c r="C33" i="21"/>
  <c r="B33" i="21"/>
  <c r="W29" i="21"/>
  <c r="V29" i="21"/>
  <c r="U29" i="21"/>
  <c r="T29" i="21"/>
  <c r="S29" i="21"/>
  <c r="R29" i="21"/>
  <c r="Q29" i="21"/>
  <c r="P29" i="21"/>
  <c r="O29" i="21"/>
  <c r="N29" i="21"/>
  <c r="K29" i="21"/>
  <c r="J29" i="21"/>
  <c r="I29" i="21"/>
  <c r="H29" i="21"/>
  <c r="G29" i="21"/>
  <c r="F29" i="21"/>
  <c r="E29" i="21"/>
  <c r="D29" i="21"/>
  <c r="C29" i="21"/>
  <c r="B29" i="21"/>
  <c r="W28" i="21"/>
  <c r="V28" i="21"/>
  <c r="U28" i="21"/>
  <c r="T28" i="21"/>
  <c r="S28" i="21"/>
  <c r="R28" i="21"/>
  <c r="Q28" i="21"/>
  <c r="P28" i="21"/>
  <c r="O28" i="21"/>
  <c r="N28" i="21"/>
  <c r="K28" i="21"/>
  <c r="J28" i="21"/>
  <c r="I28" i="21"/>
  <c r="H28" i="21"/>
  <c r="G28" i="21"/>
  <c r="F28" i="21"/>
  <c r="E28" i="21"/>
  <c r="D28" i="21"/>
  <c r="C28" i="21"/>
  <c r="B28" i="21"/>
  <c r="W27" i="21"/>
  <c r="V27" i="21"/>
  <c r="U27" i="21"/>
  <c r="T27" i="21"/>
  <c r="S27" i="21"/>
  <c r="R27" i="21"/>
  <c r="Q27" i="21"/>
  <c r="P27" i="21"/>
  <c r="O27" i="21"/>
  <c r="N27" i="21"/>
  <c r="K27" i="21"/>
  <c r="J27" i="21"/>
  <c r="I27" i="21"/>
  <c r="H27" i="21"/>
  <c r="G27" i="21"/>
  <c r="F27" i="21"/>
  <c r="E27" i="21"/>
  <c r="D27" i="21"/>
  <c r="C27" i="21"/>
  <c r="B27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Z21" i="21"/>
  <c r="Y21" i="21"/>
  <c r="X21" i="21"/>
  <c r="M21" i="21"/>
  <c r="L21" i="21"/>
  <c r="Q82" i="18"/>
  <c r="P82" i="18"/>
  <c r="O82" i="18"/>
  <c r="N82" i="18"/>
  <c r="Q73" i="18"/>
  <c r="P73" i="18"/>
  <c r="O73" i="18"/>
  <c r="N73" i="18"/>
  <c r="Q72" i="18"/>
  <c r="P72" i="18"/>
  <c r="O72" i="18"/>
  <c r="N72" i="18"/>
  <c r="Q71" i="18"/>
  <c r="P71" i="18"/>
  <c r="O71" i="18"/>
  <c r="N71" i="18"/>
  <c r="W64" i="18"/>
  <c r="V64" i="18"/>
  <c r="U64" i="18"/>
  <c r="T64" i="18"/>
  <c r="S64" i="18"/>
  <c r="R64" i="18"/>
  <c r="Q64" i="18"/>
  <c r="P64" i="18"/>
  <c r="O64" i="18"/>
  <c r="N64" i="18"/>
  <c r="K64" i="18"/>
  <c r="J64" i="18"/>
  <c r="I64" i="18"/>
  <c r="H64" i="18"/>
  <c r="G64" i="18"/>
  <c r="F64" i="18"/>
  <c r="E64" i="18"/>
  <c r="D64" i="18"/>
  <c r="C64" i="18"/>
  <c r="B64" i="18"/>
  <c r="W63" i="18"/>
  <c r="V63" i="18"/>
  <c r="U63" i="18"/>
  <c r="T63" i="18"/>
  <c r="S63" i="18"/>
  <c r="R63" i="18"/>
  <c r="Q63" i="18"/>
  <c r="P63" i="18"/>
  <c r="O63" i="18"/>
  <c r="N63" i="18"/>
  <c r="K63" i="18"/>
  <c r="J63" i="18"/>
  <c r="I63" i="18"/>
  <c r="H63" i="18"/>
  <c r="G63" i="18"/>
  <c r="F63" i="18"/>
  <c r="E63" i="18"/>
  <c r="D63" i="18"/>
  <c r="C63" i="18"/>
  <c r="B63" i="18"/>
  <c r="W62" i="18"/>
  <c r="V62" i="18"/>
  <c r="U62" i="18"/>
  <c r="T62" i="18"/>
  <c r="S62" i="18"/>
  <c r="R62" i="18"/>
  <c r="Q62" i="18"/>
  <c r="P62" i="18"/>
  <c r="O62" i="18"/>
  <c r="N62" i="18"/>
  <c r="K62" i="18"/>
  <c r="J62" i="18"/>
  <c r="I62" i="18"/>
  <c r="H62" i="18"/>
  <c r="G62" i="18"/>
  <c r="F62" i="18"/>
  <c r="E62" i="18"/>
  <c r="D62" i="18"/>
  <c r="C62" i="18"/>
  <c r="B62" i="18"/>
  <c r="W58" i="18"/>
  <c r="V58" i="18"/>
  <c r="U58" i="18"/>
  <c r="T58" i="18"/>
  <c r="S58" i="18"/>
  <c r="R58" i="18"/>
  <c r="Q58" i="18"/>
  <c r="P58" i="18"/>
  <c r="O58" i="18"/>
  <c r="N58" i="18"/>
  <c r="K58" i="18"/>
  <c r="J58" i="18"/>
  <c r="I58" i="18"/>
  <c r="H58" i="18"/>
  <c r="G58" i="18"/>
  <c r="F58" i="18"/>
  <c r="E58" i="18"/>
  <c r="D58" i="18"/>
  <c r="C58" i="18"/>
  <c r="B58" i="18"/>
  <c r="W57" i="18"/>
  <c r="V57" i="18"/>
  <c r="U57" i="18"/>
  <c r="T57" i="18"/>
  <c r="S57" i="18"/>
  <c r="R57" i="18"/>
  <c r="Q57" i="18"/>
  <c r="P57" i="18"/>
  <c r="O57" i="18"/>
  <c r="N57" i="18"/>
  <c r="K57" i="18"/>
  <c r="J57" i="18"/>
  <c r="I57" i="18"/>
  <c r="H57" i="18"/>
  <c r="G57" i="18"/>
  <c r="F57" i="18"/>
  <c r="E57" i="18"/>
  <c r="D57" i="18"/>
  <c r="C57" i="18"/>
  <c r="B57" i="18"/>
  <c r="W56" i="18"/>
  <c r="V56" i="18"/>
  <c r="U56" i="18"/>
  <c r="T56" i="18"/>
  <c r="S56" i="18"/>
  <c r="R56" i="18"/>
  <c r="Q56" i="18"/>
  <c r="P56" i="18"/>
  <c r="O56" i="18"/>
  <c r="N56" i="18"/>
  <c r="K56" i="18"/>
  <c r="J56" i="18"/>
  <c r="I56" i="18"/>
  <c r="H56" i="18"/>
  <c r="G56" i="18"/>
  <c r="F56" i="18"/>
  <c r="E56" i="18"/>
  <c r="D56" i="18"/>
  <c r="C56" i="18"/>
  <c r="B56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W35" i="18"/>
  <c r="V35" i="18"/>
  <c r="U35" i="18"/>
  <c r="T35" i="18"/>
  <c r="S35" i="18"/>
  <c r="R35" i="18"/>
  <c r="Q35" i="18"/>
  <c r="P35" i="18"/>
  <c r="O35" i="18"/>
  <c r="N35" i="18"/>
  <c r="K35" i="18"/>
  <c r="J35" i="18"/>
  <c r="I35" i="18"/>
  <c r="H35" i="18"/>
  <c r="G35" i="18"/>
  <c r="F35" i="18"/>
  <c r="E35" i="18"/>
  <c r="D35" i="18"/>
  <c r="C35" i="18"/>
  <c r="B35" i="18"/>
  <c r="W34" i="18"/>
  <c r="V34" i="18"/>
  <c r="U34" i="18"/>
  <c r="T34" i="18"/>
  <c r="S34" i="18"/>
  <c r="R34" i="18"/>
  <c r="Q34" i="18"/>
  <c r="P34" i="18"/>
  <c r="O34" i="18"/>
  <c r="N34" i="18"/>
  <c r="K34" i="18"/>
  <c r="J34" i="18"/>
  <c r="I34" i="18"/>
  <c r="H34" i="18"/>
  <c r="G34" i="18"/>
  <c r="F34" i="18"/>
  <c r="E34" i="18"/>
  <c r="D34" i="18"/>
  <c r="C34" i="18"/>
  <c r="B34" i="18"/>
  <c r="W33" i="18"/>
  <c r="V33" i="18"/>
  <c r="U33" i="18"/>
  <c r="T33" i="18"/>
  <c r="S33" i="18"/>
  <c r="R33" i="18"/>
  <c r="Q33" i="18"/>
  <c r="P33" i="18"/>
  <c r="O33" i="18"/>
  <c r="N33" i="18"/>
  <c r="K33" i="18"/>
  <c r="J33" i="18"/>
  <c r="I33" i="18"/>
  <c r="H33" i="18"/>
  <c r="G33" i="18"/>
  <c r="F33" i="18"/>
  <c r="E33" i="18"/>
  <c r="D33" i="18"/>
  <c r="C33" i="18"/>
  <c r="B33" i="18"/>
  <c r="W29" i="18"/>
  <c r="V29" i="18"/>
  <c r="U29" i="18"/>
  <c r="T29" i="18"/>
  <c r="S29" i="18"/>
  <c r="R29" i="18"/>
  <c r="Q29" i="18"/>
  <c r="P29" i="18"/>
  <c r="O29" i="18"/>
  <c r="N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K28" i="18"/>
  <c r="J28" i="18"/>
  <c r="I28" i="18"/>
  <c r="H28" i="18"/>
  <c r="G28" i="18"/>
  <c r="F28" i="18"/>
  <c r="E28" i="18"/>
  <c r="D28" i="18"/>
  <c r="C28" i="18"/>
  <c r="B28" i="18"/>
  <c r="W27" i="18"/>
  <c r="V27" i="18"/>
  <c r="U27" i="18"/>
  <c r="T27" i="18"/>
  <c r="S27" i="18"/>
  <c r="R27" i="18"/>
  <c r="Q27" i="18"/>
  <c r="P27" i="18"/>
  <c r="O27" i="18"/>
  <c r="N27" i="18"/>
  <c r="K27" i="18"/>
  <c r="J27" i="18"/>
  <c r="I27" i="18"/>
  <c r="H27" i="18"/>
  <c r="G27" i="18"/>
  <c r="F27" i="18"/>
  <c r="E27" i="18"/>
  <c r="D27" i="18"/>
  <c r="C27" i="18"/>
  <c r="B27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Z21" i="18"/>
  <c r="Y21" i="18"/>
  <c r="X21" i="18"/>
  <c r="M21" i="18"/>
  <c r="L21" i="18"/>
  <c r="L251" i="16"/>
  <c r="K251" i="16"/>
  <c r="L250" i="16"/>
  <c r="K250" i="16"/>
  <c r="L249" i="16"/>
  <c r="K249" i="16"/>
  <c r="L248" i="16"/>
  <c r="K248" i="16"/>
  <c r="L247" i="16"/>
  <c r="K247" i="16"/>
  <c r="L246" i="16"/>
  <c r="K246" i="16"/>
  <c r="L245" i="16"/>
  <c r="K245" i="16"/>
  <c r="L244" i="16"/>
  <c r="K244" i="16"/>
  <c r="Q14" i="16"/>
  <c r="U14" i="16" s="1"/>
  <c r="J15" i="16" s="1"/>
  <c r="P14" i="16"/>
  <c r="T14" i="16" s="1"/>
  <c r="I15" i="16" s="1"/>
  <c r="O14" i="16"/>
  <c r="S14" i="16" s="1"/>
  <c r="H15" i="16" s="1"/>
  <c r="N14" i="16"/>
  <c r="R14" i="16" s="1"/>
  <c r="G15" i="16" s="1"/>
  <c r="M14" i="16"/>
  <c r="K14" i="16"/>
  <c r="J14" i="16"/>
  <c r="I14" i="16"/>
  <c r="H14" i="16"/>
  <c r="G14" i="16"/>
  <c r="L95" i="15"/>
  <c r="K95" i="15"/>
  <c r="L94" i="15"/>
  <c r="K94" i="15"/>
  <c r="L93" i="15"/>
  <c r="K93" i="15"/>
  <c r="L92" i="15"/>
  <c r="K92" i="15"/>
  <c r="L91" i="15"/>
  <c r="K91" i="15"/>
  <c r="L90" i="15"/>
  <c r="K90" i="15"/>
  <c r="L89" i="15"/>
  <c r="K89" i="15"/>
  <c r="L88" i="15"/>
  <c r="K88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U14" i="15"/>
  <c r="T14" i="15"/>
  <c r="S14" i="15"/>
  <c r="R14" i="15"/>
  <c r="Q14" i="15"/>
  <c r="P14" i="15"/>
  <c r="O14" i="15"/>
  <c r="M14" i="15"/>
  <c r="L14" i="15"/>
  <c r="K14" i="15"/>
  <c r="J14" i="15"/>
  <c r="I14" i="15"/>
  <c r="H14" i="15"/>
  <c r="G14" i="15"/>
  <c r="J101" i="12"/>
  <c r="I101" i="12"/>
  <c r="J100" i="12"/>
  <c r="I100" i="12"/>
  <c r="J99" i="12"/>
  <c r="I99" i="12"/>
  <c r="J98" i="12"/>
  <c r="I98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Q13" i="12"/>
  <c r="P13" i="12"/>
  <c r="O13" i="12"/>
  <c r="N13" i="12"/>
  <c r="M13" i="12"/>
  <c r="J13" i="12"/>
  <c r="H13" i="12"/>
  <c r="G13" i="12"/>
  <c r="F13" i="12"/>
  <c r="J60" i="14"/>
  <c r="I60" i="14"/>
  <c r="J59" i="14"/>
  <c r="I59" i="14"/>
  <c r="J58" i="14"/>
  <c r="I58" i="14"/>
  <c r="J57" i="14"/>
  <c r="I57" i="14"/>
  <c r="Q46" i="14"/>
  <c r="P46" i="14"/>
  <c r="O46" i="14"/>
  <c r="N46" i="14"/>
  <c r="M46" i="14"/>
  <c r="L46" i="14"/>
  <c r="K46" i="14"/>
  <c r="J46" i="14"/>
  <c r="I46" i="14"/>
  <c r="Q45" i="14"/>
  <c r="P45" i="14"/>
  <c r="O45" i="14"/>
  <c r="N45" i="14"/>
  <c r="M45" i="14"/>
  <c r="L45" i="14"/>
  <c r="K45" i="14"/>
  <c r="J45" i="14"/>
  <c r="I45" i="14"/>
  <c r="Q44" i="14"/>
  <c r="P44" i="14"/>
  <c r="O44" i="14"/>
  <c r="N44" i="14"/>
  <c r="M44" i="14"/>
  <c r="L44" i="14"/>
  <c r="K44" i="14"/>
  <c r="J44" i="14"/>
  <c r="I44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Q36" i="14"/>
  <c r="P36" i="14"/>
  <c r="O36" i="14"/>
  <c r="N36" i="14"/>
  <c r="M36" i="14"/>
  <c r="L36" i="14"/>
  <c r="K36" i="14"/>
  <c r="J36" i="14"/>
  <c r="I36" i="14"/>
  <c r="Q35" i="14"/>
  <c r="P35" i="14"/>
  <c r="O35" i="14"/>
  <c r="N35" i="14"/>
  <c r="M35" i="14"/>
  <c r="L35" i="14"/>
  <c r="K35" i="14"/>
  <c r="J35" i="14"/>
  <c r="I35" i="14"/>
  <c r="Q34" i="14"/>
  <c r="P34" i="14"/>
  <c r="O34" i="14"/>
  <c r="N34" i="14"/>
  <c r="M34" i="14"/>
  <c r="L34" i="14"/>
  <c r="K34" i="14"/>
  <c r="J34" i="14"/>
  <c r="I34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Q26" i="14"/>
  <c r="P26" i="14"/>
  <c r="O26" i="14"/>
  <c r="N26" i="14"/>
  <c r="M26" i="14"/>
  <c r="L26" i="14"/>
  <c r="K26" i="14"/>
  <c r="J26" i="14"/>
  <c r="I26" i="14"/>
  <c r="Q25" i="14"/>
  <c r="P25" i="14"/>
  <c r="O25" i="14"/>
  <c r="N25" i="14"/>
  <c r="M25" i="14"/>
  <c r="L25" i="14"/>
  <c r="K25" i="14"/>
  <c r="J25" i="14"/>
  <c r="I25" i="14"/>
  <c r="Q24" i="14"/>
  <c r="P24" i="14"/>
  <c r="O24" i="14"/>
  <c r="N24" i="14"/>
  <c r="M24" i="14"/>
  <c r="L24" i="14"/>
  <c r="K24" i="14"/>
  <c r="J24" i="14"/>
  <c r="I24" i="14"/>
  <c r="Q23" i="14"/>
  <c r="P23" i="14"/>
  <c r="O23" i="14"/>
  <c r="N23" i="14"/>
  <c r="M23" i="14"/>
  <c r="K23" i="14"/>
  <c r="J23" i="14"/>
  <c r="I23" i="14"/>
  <c r="H23" i="14"/>
  <c r="G23" i="14"/>
  <c r="F23" i="14"/>
  <c r="Q16" i="14"/>
  <c r="P16" i="14"/>
  <c r="O16" i="14"/>
  <c r="N16" i="14"/>
  <c r="M16" i="14"/>
  <c r="L16" i="14"/>
  <c r="K16" i="14"/>
  <c r="J16" i="14"/>
  <c r="I16" i="14"/>
  <c r="Q15" i="14"/>
  <c r="P15" i="14"/>
  <c r="O15" i="14"/>
  <c r="N15" i="14"/>
  <c r="M15" i="14"/>
  <c r="L15" i="14"/>
  <c r="K15" i="14"/>
  <c r="J15" i="14"/>
  <c r="I15" i="14"/>
  <c r="Q14" i="14"/>
  <c r="P14" i="14"/>
  <c r="O14" i="14"/>
  <c r="N14" i="14"/>
  <c r="M14" i="14"/>
  <c r="L14" i="14"/>
  <c r="K14" i="14"/>
  <c r="J14" i="14"/>
  <c r="I14" i="14"/>
  <c r="Q13" i="14"/>
  <c r="P13" i="14"/>
  <c r="O13" i="14"/>
  <c r="N13" i="14"/>
  <c r="M13" i="14"/>
  <c r="K13" i="14"/>
  <c r="J13" i="14"/>
  <c r="H13" i="14"/>
  <c r="G13" i="14"/>
  <c r="F13" i="14"/>
  <c r="J41" i="13"/>
  <c r="I41" i="13"/>
  <c r="J40" i="13"/>
  <c r="I40" i="13"/>
  <c r="J39" i="13"/>
  <c r="I39" i="13"/>
  <c r="J38" i="13"/>
  <c r="I38" i="13"/>
  <c r="Q26" i="13"/>
  <c r="P26" i="13"/>
  <c r="O26" i="13"/>
  <c r="N26" i="13"/>
  <c r="M26" i="13"/>
  <c r="L26" i="13"/>
  <c r="K26" i="13"/>
  <c r="J26" i="13"/>
  <c r="I26" i="13"/>
  <c r="Q25" i="13"/>
  <c r="P25" i="13"/>
  <c r="O25" i="13"/>
  <c r="N25" i="13"/>
  <c r="M25" i="13"/>
  <c r="L25" i="13"/>
  <c r="K25" i="13"/>
  <c r="J25" i="13"/>
  <c r="I25" i="13"/>
  <c r="Q24" i="13"/>
  <c r="P24" i="13"/>
  <c r="O24" i="13"/>
  <c r="N24" i="13"/>
  <c r="M24" i="13"/>
  <c r="L24" i="13"/>
  <c r="K24" i="13"/>
  <c r="J24" i="13"/>
  <c r="I24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Q16" i="13"/>
  <c r="P16" i="13"/>
  <c r="O16" i="13"/>
  <c r="N16" i="13"/>
  <c r="M16" i="13"/>
  <c r="L16" i="13"/>
  <c r="K16" i="13"/>
  <c r="J16" i="13"/>
  <c r="I16" i="13"/>
  <c r="Q15" i="13"/>
  <c r="P15" i="13"/>
  <c r="O15" i="13"/>
  <c r="N15" i="13"/>
  <c r="M15" i="13"/>
  <c r="L15" i="13"/>
  <c r="K15" i="13"/>
  <c r="J15" i="13"/>
  <c r="I15" i="13"/>
  <c r="Q14" i="13"/>
  <c r="P14" i="13"/>
  <c r="O14" i="13"/>
  <c r="N14" i="13"/>
  <c r="M14" i="13"/>
  <c r="L14" i="13"/>
  <c r="K14" i="13"/>
  <c r="J14" i="13"/>
  <c r="I14" i="13"/>
  <c r="Q13" i="13"/>
  <c r="P13" i="13"/>
  <c r="N13" i="13"/>
  <c r="K13" i="13"/>
  <c r="J13" i="13"/>
  <c r="H13" i="13"/>
  <c r="G13" i="13"/>
  <c r="F13" i="13"/>
  <c r="J41" i="11"/>
  <c r="I41" i="11"/>
  <c r="J40" i="11"/>
  <c r="I40" i="11"/>
  <c r="J39" i="11"/>
  <c r="I39" i="11"/>
  <c r="J38" i="11"/>
  <c r="I38" i="11"/>
  <c r="Q26" i="11"/>
  <c r="P26" i="11"/>
  <c r="O26" i="11"/>
  <c r="N26" i="11"/>
  <c r="M26" i="11"/>
  <c r="L26" i="11"/>
  <c r="K26" i="11"/>
  <c r="J26" i="11"/>
  <c r="I26" i="11"/>
  <c r="Q25" i="11"/>
  <c r="P25" i="11"/>
  <c r="O25" i="11"/>
  <c r="N25" i="11"/>
  <c r="M25" i="11"/>
  <c r="L25" i="11"/>
  <c r="K25" i="11"/>
  <c r="J25" i="11"/>
  <c r="I25" i="11"/>
  <c r="Q24" i="11"/>
  <c r="P24" i="11"/>
  <c r="O24" i="11"/>
  <c r="N24" i="11"/>
  <c r="M24" i="11"/>
  <c r="L24" i="11"/>
  <c r="K24" i="11"/>
  <c r="J24" i="11"/>
  <c r="I24" i="11"/>
  <c r="Q23" i="11"/>
  <c r="P23" i="11"/>
  <c r="O23" i="11"/>
  <c r="N23" i="11"/>
  <c r="M23" i="11"/>
  <c r="L23" i="11"/>
  <c r="K23" i="11"/>
  <c r="J23" i="11"/>
  <c r="I23" i="11"/>
  <c r="Q16" i="11"/>
  <c r="P16" i="11"/>
  <c r="O16" i="11"/>
  <c r="N16" i="11"/>
  <c r="M16" i="11"/>
  <c r="L16" i="11"/>
  <c r="K16" i="11"/>
  <c r="J16" i="11"/>
  <c r="I16" i="11"/>
  <c r="Q15" i="11"/>
  <c r="P15" i="11"/>
  <c r="O15" i="11"/>
  <c r="N15" i="11"/>
  <c r="M15" i="11"/>
  <c r="L15" i="11"/>
  <c r="K15" i="11"/>
  <c r="J15" i="11"/>
  <c r="I15" i="11"/>
  <c r="Q14" i="11"/>
  <c r="P14" i="11"/>
  <c r="O14" i="11"/>
  <c r="N14" i="11"/>
  <c r="M14" i="11"/>
  <c r="L14" i="11"/>
  <c r="K14" i="11"/>
  <c r="J14" i="11"/>
  <c r="I14" i="11"/>
  <c r="Q13" i="11"/>
  <c r="P13" i="11"/>
  <c r="O13" i="11"/>
  <c r="N13" i="11"/>
  <c r="M13" i="11"/>
  <c r="K13" i="11"/>
  <c r="J13" i="11"/>
  <c r="I13" i="11"/>
  <c r="H13" i="11"/>
  <c r="G13" i="11"/>
  <c r="F13" i="11"/>
  <c r="BX93" i="9"/>
  <c r="BV93" i="9"/>
  <c r="D89" i="9"/>
  <c r="B89" i="9"/>
  <c r="D88" i="9"/>
  <c r="B88" i="9"/>
  <c r="D87" i="9"/>
  <c r="B87" i="9"/>
  <c r="D86" i="9"/>
  <c r="B86" i="9"/>
  <c r="BV83" i="9"/>
  <c r="BT83" i="9"/>
  <c r="BS83" i="9"/>
  <c r="BR83" i="9"/>
  <c r="BQ83" i="9"/>
  <c r="BP83" i="9"/>
  <c r="BO83" i="9"/>
  <c r="BN83" i="9"/>
  <c r="BL83" i="9"/>
  <c r="BK83" i="9"/>
  <c r="BJ83" i="9"/>
  <c r="BI83" i="9"/>
  <c r="BH83" i="9"/>
  <c r="BG83" i="9"/>
  <c r="BF83" i="9"/>
  <c r="BD83" i="9"/>
  <c r="BC83" i="9"/>
  <c r="BB83" i="9"/>
  <c r="BA83" i="9"/>
  <c r="AZ83" i="9"/>
  <c r="AY83" i="9"/>
  <c r="AX83" i="9"/>
  <c r="AV83" i="9"/>
  <c r="AU83" i="9"/>
  <c r="AT83" i="9"/>
  <c r="AS83" i="9"/>
  <c r="AR83" i="9"/>
  <c r="AQ83" i="9"/>
  <c r="AP83" i="9"/>
  <c r="AN83" i="9"/>
  <c r="AM83" i="9"/>
  <c r="AL83" i="9"/>
  <c r="AK83" i="9"/>
  <c r="AJ83" i="9"/>
  <c r="AI83" i="9"/>
  <c r="AH83" i="9"/>
  <c r="AF83" i="9"/>
  <c r="AE83" i="9"/>
  <c r="AD83" i="9"/>
  <c r="AC83" i="9"/>
  <c r="AB83" i="9"/>
  <c r="AA83" i="9"/>
  <c r="Z83" i="9"/>
  <c r="X83" i="9"/>
  <c r="W83" i="9"/>
  <c r="V83" i="9"/>
  <c r="U83" i="9"/>
  <c r="T83" i="9"/>
  <c r="S83" i="9"/>
  <c r="R83" i="9"/>
  <c r="P83" i="9"/>
  <c r="O83" i="9"/>
  <c r="N83" i="9"/>
  <c r="M83" i="9"/>
  <c r="L83" i="9"/>
  <c r="K83" i="9"/>
  <c r="J83" i="9"/>
  <c r="H83" i="9"/>
  <c r="G83" i="9"/>
  <c r="F83" i="9"/>
  <c r="E83" i="9"/>
  <c r="D83" i="9"/>
  <c r="C83" i="9"/>
  <c r="B83" i="9"/>
  <c r="BV82" i="9"/>
  <c r="BT82" i="9"/>
  <c r="BS82" i="9"/>
  <c r="BR82" i="9"/>
  <c r="BQ82" i="9"/>
  <c r="BP82" i="9"/>
  <c r="BO82" i="9"/>
  <c r="BN82" i="9"/>
  <c r="BL82" i="9"/>
  <c r="BK82" i="9"/>
  <c r="BJ82" i="9"/>
  <c r="BI82" i="9"/>
  <c r="BH82" i="9"/>
  <c r="BG82" i="9"/>
  <c r="BF82" i="9"/>
  <c r="BD82" i="9"/>
  <c r="BC82" i="9"/>
  <c r="BB82" i="9"/>
  <c r="BA82" i="9"/>
  <c r="AZ82" i="9"/>
  <c r="AY82" i="9"/>
  <c r="AX82" i="9"/>
  <c r="AV82" i="9"/>
  <c r="AU82" i="9"/>
  <c r="AT82" i="9"/>
  <c r="AS82" i="9"/>
  <c r="AR82" i="9"/>
  <c r="AQ82" i="9"/>
  <c r="AP82" i="9"/>
  <c r="AN82" i="9"/>
  <c r="AM82" i="9"/>
  <c r="AL82" i="9"/>
  <c r="AK82" i="9"/>
  <c r="AJ82" i="9"/>
  <c r="AI82" i="9"/>
  <c r="AH82" i="9"/>
  <c r="AF82" i="9"/>
  <c r="AE82" i="9"/>
  <c r="AD82" i="9"/>
  <c r="AC82" i="9"/>
  <c r="AB82" i="9"/>
  <c r="AA82" i="9"/>
  <c r="Z82" i="9"/>
  <c r="X82" i="9"/>
  <c r="W82" i="9"/>
  <c r="V82" i="9"/>
  <c r="U82" i="9"/>
  <c r="T82" i="9"/>
  <c r="S82" i="9"/>
  <c r="R82" i="9"/>
  <c r="P82" i="9"/>
  <c r="O82" i="9"/>
  <c r="N82" i="9"/>
  <c r="M82" i="9"/>
  <c r="L82" i="9"/>
  <c r="K82" i="9"/>
  <c r="J82" i="9"/>
  <c r="H82" i="9"/>
  <c r="G82" i="9"/>
  <c r="F82" i="9"/>
  <c r="E82" i="9"/>
  <c r="D82" i="9"/>
  <c r="C82" i="9"/>
  <c r="B82" i="9"/>
  <c r="BV81" i="9"/>
  <c r="BT81" i="9"/>
  <c r="BS81" i="9"/>
  <c r="BR81" i="9"/>
  <c r="BQ81" i="9"/>
  <c r="BP81" i="9"/>
  <c r="BO81" i="9"/>
  <c r="BN81" i="9"/>
  <c r="BL81" i="9"/>
  <c r="BK81" i="9"/>
  <c r="BJ81" i="9"/>
  <c r="BI81" i="9"/>
  <c r="BH81" i="9"/>
  <c r="BG81" i="9"/>
  <c r="BF81" i="9"/>
  <c r="BD81" i="9"/>
  <c r="BC81" i="9"/>
  <c r="BB81" i="9"/>
  <c r="BA81" i="9"/>
  <c r="AZ81" i="9"/>
  <c r="AY81" i="9"/>
  <c r="AX81" i="9"/>
  <c r="AV81" i="9"/>
  <c r="AU81" i="9"/>
  <c r="AT81" i="9"/>
  <c r="AS81" i="9"/>
  <c r="AR81" i="9"/>
  <c r="AQ81" i="9"/>
  <c r="AP81" i="9"/>
  <c r="AN81" i="9"/>
  <c r="AM81" i="9"/>
  <c r="AL81" i="9"/>
  <c r="AK81" i="9"/>
  <c r="AJ81" i="9"/>
  <c r="AI81" i="9"/>
  <c r="AH81" i="9"/>
  <c r="AF81" i="9"/>
  <c r="AE81" i="9"/>
  <c r="AD81" i="9"/>
  <c r="AC81" i="9"/>
  <c r="AB81" i="9"/>
  <c r="AA81" i="9"/>
  <c r="Z81" i="9"/>
  <c r="X81" i="9"/>
  <c r="W81" i="9"/>
  <c r="V81" i="9"/>
  <c r="U81" i="9"/>
  <c r="T81" i="9"/>
  <c r="S81" i="9"/>
  <c r="R81" i="9"/>
  <c r="P81" i="9"/>
  <c r="O81" i="9"/>
  <c r="N81" i="9"/>
  <c r="M81" i="9"/>
  <c r="L81" i="9"/>
  <c r="K81" i="9"/>
  <c r="J81" i="9"/>
  <c r="H81" i="9"/>
  <c r="G81" i="9"/>
  <c r="F81" i="9"/>
  <c r="E81" i="9"/>
  <c r="D81" i="9"/>
  <c r="C81" i="9"/>
  <c r="B81" i="9"/>
  <c r="BV80" i="9"/>
  <c r="BT80" i="9"/>
  <c r="BS80" i="9"/>
  <c r="BR80" i="9"/>
  <c r="BQ80" i="9"/>
  <c r="BP80" i="9"/>
  <c r="BO80" i="9"/>
  <c r="BN80" i="9"/>
  <c r="BL80" i="9"/>
  <c r="BK80" i="9"/>
  <c r="BJ80" i="9"/>
  <c r="BI80" i="9"/>
  <c r="BH80" i="9"/>
  <c r="BG80" i="9"/>
  <c r="BF80" i="9"/>
  <c r="BD80" i="9"/>
  <c r="BC80" i="9"/>
  <c r="BB80" i="9"/>
  <c r="BA80" i="9"/>
  <c r="AZ80" i="9"/>
  <c r="AY80" i="9"/>
  <c r="AX80" i="9"/>
  <c r="AV80" i="9"/>
  <c r="AU80" i="9"/>
  <c r="AT80" i="9"/>
  <c r="AS80" i="9"/>
  <c r="AR80" i="9"/>
  <c r="AQ80" i="9"/>
  <c r="AP80" i="9"/>
  <c r="AN80" i="9"/>
  <c r="AM80" i="9"/>
  <c r="AL80" i="9"/>
  <c r="AK80" i="9"/>
  <c r="AJ80" i="9"/>
  <c r="AI80" i="9"/>
  <c r="AH80" i="9"/>
  <c r="AF80" i="9"/>
  <c r="AE80" i="9"/>
  <c r="AD80" i="9"/>
  <c r="AC80" i="9"/>
  <c r="AB80" i="9"/>
  <c r="AA80" i="9"/>
  <c r="Z80" i="9"/>
  <c r="X80" i="9"/>
  <c r="W80" i="9"/>
  <c r="V80" i="9"/>
  <c r="U80" i="9"/>
  <c r="T80" i="9"/>
  <c r="S80" i="9"/>
  <c r="R80" i="9"/>
  <c r="P80" i="9"/>
  <c r="O80" i="9"/>
  <c r="N80" i="9"/>
  <c r="M80" i="9"/>
  <c r="L80" i="9"/>
  <c r="K80" i="9"/>
  <c r="J80" i="9"/>
  <c r="H80" i="9"/>
  <c r="G80" i="9"/>
  <c r="F80" i="9"/>
  <c r="E80" i="9"/>
  <c r="D80" i="9"/>
  <c r="C80" i="9"/>
  <c r="B80" i="9"/>
  <c r="AJ72" i="10"/>
  <c r="AH72" i="10"/>
  <c r="D68" i="10"/>
  <c r="AF64" i="10"/>
  <c r="AD64" i="10"/>
  <c r="AC64" i="10"/>
  <c r="AB64" i="10"/>
  <c r="AA64" i="10"/>
  <c r="Z64" i="10"/>
  <c r="X64" i="10"/>
  <c r="W64" i="10"/>
  <c r="V64" i="10"/>
  <c r="U64" i="10"/>
  <c r="T64" i="10"/>
  <c r="R64" i="10"/>
  <c r="Q64" i="10"/>
  <c r="P64" i="10"/>
  <c r="O64" i="10"/>
  <c r="N64" i="10"/>
  <c r="L64" i="10"/>
  <c r="K64" i="10"/>
  <c r="J64" i="10"/>
  <c r="I64" i="10"/>
  <c r="H64" i="10"/>
  <c r="F64" i="10"/>
  <c r="E64" i="10"/>
  <c r="D64" i="10"/>
  <c r="C64" i="10"/>
  <c r="B64" i="10"/>
  <c r="AF63" i="10"/>
  <c r="AD63" i="10"/>
  <c r="AC63" i="10"/>
  <c r="AB63" i="10"/>
  <c r="AA63" i="10"/>
  <c r="Z63" i="10"/>
  <c r="X63" i="10"/>
  <c r="W63" i="10"/>
  <c r="V63" i="10"/>
  <c r="U63" i="10"/>
  <c r="T63" i="10"/>
  <c r="R63" i="10"/>
  <c r="Q63" i="10"/>
  <c r="P63" i="10"/>
  <c r="O63" i="10"/>
  <c r="N63" i="10"/>
  <c r="L63" i="10"/>
  <c r="K63" i="10"/>
  <c r="J63" i="10"/>
  <c r="I63" i="10"/>
  <c r="H63" i="10"/>
  <c r="F63" i="10"/>
  <c r="E63" i="10"/>
  <c r="D63" i="10"/>
  <c r="C63" i="10"/>
  <c r="B63" i="10"/>
  <c r="M19" i="6"/>
  <c r="L19" i="6"/>
  <c r="K19" i="6"/>
  <c r="I19" i="6"/>
  <c r="H19" i="6"/>
  <c r="G19" i="6"/>
  <c r="M18" i="6"/>
  <c r="L18" i="6"/>
  <c r="K18" i="6"/>
  <c r="I18" i="6"/>
  <c r="H18" i="6"/>
  <c r="G18" i="6"/>
  <c r="M17" i="6"/>
  <c r="L17" i="6"/>
  <c r="K17" i="6"/>
  <c r="I17" i="6"/>
  <c r="H17" i="6"/>
  <c r="G17" i="6"/>
  <c r="M16" i="6"/>
  <c r="L16" i="6"/>
  <c r="K16" i="6"/>
  <c r="I16" i="6"/>
  <c r="H16" i="6"/>
  <c r="G16" i="6"/>
  <c r="M15" i="6"/>
  <c r="L15" i="6"/>
  <c r="K15" i="6"/>
  <c r="I15" i="6"/>
  <c r="H15" i="6"/>
  <c r="G15" i="6"/>
  <c r="M14" i="6"/>
  <c r="L14" i="6"/>
  <c r="K14" i="6"/>
  <c r="I14" i="6"/>
  <c r="H14" i="6"/>
  <c r="G14" i="6"/>
  <c r="M13" i="6"/>
  <c r="L13" i="6"/>
  <c r="K13" i="6"/>
  <c r="I13" i="6"/>
  <c r="H13" i="6"/>
  <c r="G13" i="6"/>
  <c r="M12" i="6"/>
  <c r="L12" i="6"/>
  <c r="K12" i="6"/>
  <c r="J12" i="6"/>
  <c r="N12" i="6" s="1"/>
  <c r="J13" i="6" s="1"/>
  <c r="N13" i="6" s="1"/>
  <c r="J14" i="6" s="1"/>
  <c r="N14" i="6" s="1"/>
  <c r="J15" i="6" s="1"/>
  <c r="N15" i="6" s="1"/>
  <c r="J16" i="6" s="1"/>
  <c r="N16" i="6" s="1"/>
  <c r="J17" i="6" s="1"/>
  <c r="N17" i="6" s="1"/>
  <c r="J18" i="6" s="1"/>
  <c r="N18" i="6" s="1"/>
  <c r="J19" i="6" s="1"/>
  <c r="N19" i="6" s="1"/>
  <c r="I12" i="6"/>
  <c r="H12" i="6"/>
  <c r="G12" i="6"/>
  <c r="P19" i="5"/>
  <c r="O19" i="5"/>
  <c r="N19" i="5"/>
  <c r="M19" i="5"/>
  <c r="L19" i="5"/>
  <c r="K19" i="5"/>
  <c r="J19" i="5"/>
  <c r="I19" i="5"/>
  <c r="H19" i="5"/>
  <c r="G19" i="5"/>
  <c r="P18" i="5"/>
  <c r="O18" i="5"/>
  <c r="N18" i="5"/>
  <c r="M18" i="5"/>
  <c r="L18" i="5"/>
  <c r="K18" i="5"/>
  <c r="J18" i="5"/>
  <c r="I18" i="5"/>
  <c r="H18" i="5"/>
  <c r="G18" i="5"/>
  <c r="P17" i="5"/>
  <c r="O17" i="5"/>
  <c r="N17" i="5"/>
  <c r="M17" i="5"/>
  <c r="L17" i="5"/>
  <c r="K17" i="5"/>
  <c r="J17" i="5"/>
  <c r="I17" i="5"/>
  <c r="H17" i="5"/>
  <c r="G17" i="5"/>
  <c r="P16" i="5"/>
  <c r="O16" i="5"/>
  <c r="N16" i="5"/>
  <c r="M16" i="5"/>
  <c r="L16" i="5"/>
  <c r="K16" i="5"/>
  <c r="J16" i="5"/>
  <c r="I16" i="5"/>
  <c r="H16" i="5"/>
  <c r="G16" i="5"/>
  <c r="P15" i="5"/>
  <c r="O15" i="5"/>
  <c r="N15" i="5"/>
  <c r="M15" i="5"/>
  <c r="L15" i="5"/>
  <c r="K15" i="5"/>
  <c r="J15" i="5"/>
  <c r="I15" i="5"/>
  <c r="H15" i="5"/>
  <c r="G15" i="5"/>
  <c r="P14" i="5"/>
  <c r="O14" i="5"/>
  <c r="N14" i="5"/>
  <c r="M14" i="5"/>
  <c r="L14" i="5"/>
  <c r="K14" i="5"/>
  <c r="J14" i="5"/>
  <c r="I14" i="5"/>
  <c r="H14" i="5"/>
  <c r="G14" i="5"/>
  <c r="P13" i="5"/>
  <c r="O13" i="5"/>
  <c r="N13" i="5"/>
  <c r="M13" i="5"/>
  <c r="L13" i="5"/>
  <c r="K13" i="5"/>
  <c r="J13" i="5"/>
  <c r="I13" i="5"/>
  <c r="H13" i="5"/>
  <c r="G13" i="5"/>
  <c r="P12" i="5"/>
  <c r="N12" i="5"/>
  <c r="M12" i="5"/>
  <c r="L12" i="5"/>
  <c r="K12" i="5"/>
  <c r="J12" i="5"/>
  <c r="I12" i="5"/>
  <c r="H12" i="5"/>
  <c r="G12" i="5"/>
  <c r="P36" i="8"/>
  <c r="O36" i="8"/>
  <c r="N36" i="8"/>
  <c r="L36" i="8"/>
  <c r="K36" i="8"/>
  <c r="J36" i="8"/>
  <c r="H36" i="8"/>
  <c r="G36" i="8"/>
  <c r="P35" i="8"/>
  <c r="O35" i="8"/>
  <c r="N35" i="8"/>
  <c r="L35" i="8"/>
  <c r="K35" i="8"/>
  <c r="J35" i="8"/>
  <c r="H35" i="8"/>
  <c r="G35" i="8"/>
  <c r="P34" i="8"/>
  <c r="O34" i="8"/>
  <c r="N34" i="8"/>
  <c r="L34" i="8"/>
  <c r="K34" i="8"/>
  <c r="J34" i="8"/>
  <c r="H34" i="8"/>
  <c r="G34" i="8"/>
  <c r="P33" i="8"/>
  <c r="O33" i="8"/>
  <c r="N33" i="8"/>
  <c r="L33" i="8"/>
  <c r="K33" i="8"/>
  <c r="J33" i="8"/>
  <c r="H33" i="8"/>
  <c r="G33" i="8"/>
  <c r="P19" i="8"/>
  <c r="O19" i="8"/>
  <c r="N19" i="8"/>
  <c r="M19" i="8"/>
  <c r="L19" i="8"/>
  <c r="K19" i="8"/>
  <c r="J19" i="8"/>
  <c r="I19" i="8"/>
  <c r="H19" i="8"/>
  <c r="G19" i="8"/>
  <c r="P18" i="8"/>
  <c r="O18" i="8"/>
  <c r="N18" i="8"/>
  <c r="M18" i="8"/>
  <c r="L18" i="8"/>
  <c r="K18" i="8"/>
  <c r="J18" i="8"/>
  <c r="I18" i="8"/>
  <c r="H18" i="8"/>
  <c r="G18" i="8"/>
  <c r="P17" i="8"/>
  <c r="O17" i="8"/>
  <c r="N17" i="8"/>
  <c r="M17" i="8"/>
  <c r="L17" i="8"/>
  <c r="K17" i="8"/>
  <c r="J17" i="8"/>
  <c r="I17" i="8"/>
  <c r="H17" i="8"/>
  <c r="G17" i="8"/>
  <c r="P16" i="8"/>
  <c r="O16" i="8"/>
  <c r="N16" i="8"/>
  <c r="M16" i="8"/>
  <c r="L16" i="8"/>
  <c r="K16" i="8"/>
  <c r="J16" i="8"/>
  <c r="I16" i="8"/>
  <c r="H16" i="8"/>
  <c r="G16" i="8"/>
  <c r="P15" i="8"/>
  <c r="O15" i="8"/>
  <c r="N15" i="8"/>
  <c r="M15" i="8"/>
  <c r="L15" i="8"/>
  <c r="K15" i="8"/>
  <c r="J15" i="8"/>
  <c r="I15" i="8"/>
  <c r="H15" i="8"/>
  <c r="G15" i="8"/>
  <c r="P14" i="8"/>
  <c r="O14" i="8"/>
  <c r="N14" i="8"/>
  <c r="M14" i="8"/>
  <c r="L14" i="8"/>
  <c r="K14" i="8"/>
  <c r="J14" i="8"/>
  <c r="I14" i="8"/>
  <c r="H14" i="8"/>
  <c r="G14" i="8"/>
  <c r="P13" i="8"/>
  <c r="O13" i="8"/>
  <c r="N13" i="8"/>
  <c r="M13" i="8"/>
  <c r="L13" i="8"/>
  <c r="K13" i="8"/>
  <c r="J13" i="8"/>
  <c r="I13" i="8"/>
  <c r="H13" i="8"/>
  <c r="G13" i="8"/>
  <c r="P12" i="8"/>
  <c r="O12" i="8"/>
  <c r="N12" i="8"/>
  <c r="M12" i="8"/>
  <c r="L12" i="8"/>
  <c r="K12" i="8"/>
  <c r="J12" i="8"/>
  <c r="I12" i="8"/>
  <c r="H12" i="8"/>
  <c r="G12" i="8"/>
  <c r="N36" i="7"/>
  <c r="L36" i="7"/>
  <c r="K36" i="7"/>
  <c r="J36" i="7"/>
  <c r="H36" i="7"/>
  <c r="G36" i="7"/>
  <c r="N35" i="7"/>
  <c r="L35" i="7"/>
  <c r="K35" i="7"/>
  <c r="J35" i="7"/>
  <c r="H35" i="7"/>
  <c r="G35" i="7"/>
  <c r="N34" i="7"/>
  <c r="L34" i="7"/>
  <c r="K34" i="7"/>
  <c r="J34" i="7"/>
  <c r="H34" i="7"/>
  <c r="G34" i="7"/>
  <c r="N33" i="7"/>
  <c r="L33" i="7"/>
  <c r="K33" i="7"/>
  <c r="J33" i="7"/>
  <c r="H33" i="7"/>
  <c r="G33" i="7"/>
  <c r="G13" i="7"/>
  <c r="K13" i="7" s="1"/>
  <c r="G14" i="7" s="1"/>
  <c r="K14" i="7" s="1"/>
  <c r="G15" i="7" s="1"/>
  <c r="K15" i="7" s="1"/>
  <c r="G16" i="7" s="1"/>
  <c r="K16" i="7" s="1"/>
  <c r="G17" i="7" s="1"/>
  <c r="K17" i="7" s="1"/>
  <c r="G18" i="7" s="1"/>
  <c r="K18" i="7" s="1"/>
  <c r="G19" i="7" s="1"/>
  <c r="K19" i="7" s="1"/>
  <c r="J12" i="7"/>
  <c r="N12" i="7" s="1"/>
  <c r="J13" i="7" s="1"/>
  <c r="N13" i="7" s="1"/>
  <c r="J14" i="7" s="1"/>
  <c r="N14" i="7" s="1"/>
  <c r="J15" i="7" s="1"/>
  <c r="N15" i="7" s="1"/>
  <c r="J16" i="7" s="1"/>
  <c r="N16" i="7" s="1"/>
  <c r="J17" i="7" s="1"/>
  <c r="N17" i="7" s="1"/>
  <c r="J18" i="7" s="1"/>
  <c r="N18" i="7" s="1"/>
  <c r="J19" i="7" s="1"/>
  <c r="N19" i="7" s="1"/>
  <c r="I12" i="7"/>
  <c r="M12" i="7" s="1"/>
  <c r="I13" i="7" s="1"/>
  <c r="M13" i="7" s="1"/>
  <c r="I14" i="7" s="1"/>
  <c r="M14" i="7" s="1"/>
  <c r="I15" i="7" s="1"/>
  <c r="M15" i="7" s="1"/>
  <c r="I16" i="7" s="1"/>
  <c r="M16" i="7" s="1"/>
  <c r="I17" i="7" s="1"/>
  <c r="M17" i="7" s="1"/>
  <c r="I18" i="7" s="1"/>
  <c r="M18" i="7" s="1"/>
  <c r="I19" i="7" s="1"/>
  <c r="M19" i="7" s="1"/>
  <c r="H12" i="7"/>
  <c r="L12" i="7" s="1"/>
  <c r="H13" i="7" s="1"/>
  <c r="L13" i="7" s="1"/>
  <c r="H14" i="7" s="1"/>
  <c r="L14" i="7" s="1"/>
  <c r="H15" i="7" s="1"/>
  <c r="L15" i="7" s="1"/>
  <c r="G12" i="7"/>
  <c r="H31" i="3"/>
  <c r="K31" i="3" s="1"/>
  <c r="H32" i="3" s="1"/>
  <c r="K32" i="3" s="1"/>
  <c r="H33" i="3" s="1"/>
  <c r="K33" i="3" s="1"/>
  <c r="H34" i="3" s="1"/>
  <c r="K34" i="3" s="1"/>
  <c r="G31" i="3"/>
  <c r="J31" i="3" s="1"/>
  <c r="G32" i="3" s="1"/>
  <c r="J32" i="3" s="1"/>
  <c r="G33" i="3" s="1"/>
  <c r="J33" i="3" s="1"/>
  <c r="G34" i="3" s="1"/>
  <c r="J34" i="3" s="1"/>
  <c r="F31" i="3"/>
  <c r="I31" i="3" s="1"/>
  <c r="F32" i="3" s="1"/>
  <c r="I32" i="3" s="1"/>
  <c r="F33" i="3" s="1"/>
  <c r="I33" i="3" s="1"/>
  <c r="F34" i="3" s="1"/>
  <c r="I34" i="3" s="1"/>
  <c r="K11" i="3"/>
  <c r="H12" i="3" s="1"/>
  <c r="K12" i="3" s="1"/>
  <c r="H13" i="3" s="1"/>
  <c r="K13" i="3" s="1"/>
  <c r="H14" i="3" s="1"/>
  <c r="K14" i="3" s="1"/>
  <c r="J11" i="3"/>
  <c r="G12" i="3" s="1"/>
  <c r="J12" i="3" s="1"/>
  <c r="G13" i="3" s="1"/>
  <c r="J13" i="3" s="1"/>
  <c r="G14" i="3" s="1"/>
  <c r="J14" i="3" s="1"/>
  <c r="G12" i="4" l="1"/>
  <c r="J12" i="4" s="1"/>
  <c r="G13" i="4" s="1"/>
  <c r="J13" i="4" s="1"/>
  <c r="G14" i="4" s="1"/>
  <c r="J14" i="4" s="1"/>
  <c r="K11" i="4"/>
  <c r="K12" i="4" s="1"/>
  <c r="H13" i="4" s="1"/>
  <c r="K13" i="4" s="1"/>
  <c r="L34" i="24"/>
  <c r="O34" i="24" s="1"/>
  <c r="F35" i="24" s="1"/>
  <c r="I35" i="24" s="1"/>
  <c r="J35" i="24" s="1"/>
  <c r="L91" i="28"/>
  <c r="M91" i="28" s="1"/>
  <c r="X91" i="28"/>
  <c r="Y91" i="28" s="1"/>
  <c r="S97" i="27"/>
  <c r="S104" i="27" s="1"/>
  <c r="S91" i="27" s="1"/>
  <c r="R97" i="27"/>
  <c r="R104" i="27" s="1"/>
  <c r="R91" i="27" s="1"/>
  <c r="Q97" i="27"/>
  <c r="Q104" i="27" s="1"/>
  <c r="Q91" i="27" s="1"/>
  <c r="T97" i="27"/>
  <c r="T104" i="27" s="1"/>
  <c r="T91" i="27" s="1"/>
  <c r="P97" i="27"/>
  <c r="P104" i="27" s="1"/>
  <c r="P91" i="27" s="1"/>
  <c r="W97" i="27"/>
  <c r="W104" i="27" s="1"/>
  <c r="W91" i="27" s="1"/>
  <c r="O97" i="27"/>
  <c r="O104" i="27" s="1"/>
  <c r="O91" i="27" s="1"/>
  <c r="V97" i="27"/>
  <c r="V104" i="27" s="1"/>
  <c r="V91" i="27" s="1"/>
  <c r="N97" i="27"/>
  <c r="N104" i="27" s="1"/>
  <c r="N91" i="27" s="1"/>
  <c r="U97" i="27"/>
  <c r="U104" i="27" s="1"/>
  <c r="U91" i="27" s="1"/>
  <c r="L91" i="27"/>
  <c r="M91" i="27" s="1"/>
  <c r="Q30" i="26"/>
  <c r="U30" i="26" s="1"/>
  <c r="J31" i="26" s="1"/>
  <c r="O30" i="26"/>
  <c r="S30" i="26" s="1"/>
  <c r="H31" i="26" s="1"/>
  <c r="N30" i="26"/>
  <c r="R30" i="26" s="1"/>
  <c r="G31" i="26" s="1"/>
  <c r="P30" i="26"/>
  <c r="T30" i="26" s="1"/>
  <c r="I31" i="26" s="1"/>
  <c r="M30" i="26"/>
  <c r="N30" i="25"/>
  <c r="R30" i="25" s="1"/>
  <c r="G31" i="25" s="1"/>
  <c r="O30" i="25"/>
  <c r="S30" i="25" s="1"/>
  <c r="H31" i="25" s="1"/>
  <c r="P30" i="25"/>
  <c r="T30" i="25" s="1"/>
  <c r="I31" i="25" s="1"/>
  <c r="Q30" i="25"/>
  <c r="U30" i="25" s="1"/>
  <c r="J31" i="25" s="1"/>
  <c r="M30" i="25"/>
  <c r="K15" i="16"/>
  <c r="L15" i="16" s="1"/>
  <c r="Q15" i="16" s="1"/>
  <c r="U15" i="16" s="1"/>
  <c r="J16" i="16" s="1"/>
  <c r="O17" i="6"/>
  <c r="P17" i="6" s="1"/>
  <c r="O13" i="6"/>
  <c r="P13" i="6" s="1"/>
  <c r="O16" i="6"/>
  <c r="P16" i="6" s="1"/>
  <c r="O15" i="6"/>
  <c r="P15" i="6" s="1"/>
  <c r="O18" i="6"/>
  <c r="P18" i="6" s="1"/>
  <c r="O14" i="6"/>
  <c r="P14" i="6" s="1"/>
  <c r="P12" i="6"/>
  <c r="O19" i="6"/>
  <c r="P19" i="6" s="1"/>
  <c r="O36" i="7"/>
  <c r="P36" i="7" s="1"/>
  <c r="O35" i="7"/>
  <c r="P35" i="7" s="1"/>
  <c r="O34" i="7"/>
  <c r="P34" i="7" s="1"/>
  <c r="O33" i="7"/>
  <c r="P33" i="7" s="1"/>
  <c r="H16" i="7"/>
  <c r="L16" i="7" s="1"/>
  <c r="H17" i="7" s="1"/>
  <c r="L17" i="7" s="1"/>
  <c r="H18" i="7" s="1"/>
  <c r="L18" i="7" s="1"/>
  <c r="H19" i="7" s="1"/>
  <c r="L19" i="7" s="1"/>
  <c r="L11" i="3"/>
  <c r="M11" i="3" s="1"/>
  <c r="L32" i="3"/>
  <c r="M32" i="3" s="1"/>
  <c r="L14" i="3"/>
  <c r="M14" i="3" s="1"/>
  <c r="L33" i="3"/>
  <c r="M33" i="3" s="1"/>
  <c r="L12" i="3"/>
  <c r="M12" i="3" s="1"/>
  <c r="L31" i="3"/>
  <c r="M31" i="3" s="1"/>
  <c r="L34" i="3"/>
  <c r="M34" i="3" s="1"/>
  <c r="L13" i="3"/>
  <c r="M13" i="3" s="1"/>
  <c r="F13" i="4"/>
  <c r="E98" i="28" l="1"/>
  <c r="E105" i="28" s="1"/>
  <c r="E121" i="28" s="1"/>
  <c r="D98" i="28"/>
  <c r="D105" i="28" s="1"/>
  <c r="D121" i="28" s="1"/>
  <c r="K98" i="28"/>
  <c r="K105" i="28" s="1"/>
  <c r="K121" i="28" s="1"/>
  <c r="C98" i="28"/>
  <c r="C105" i="28" s="1"/>
  <c r="C121" i="28" s="1"/>
  <c r="G98" i="28"/>
  <c r="G105" i="28" s="1"/>
  <c r="G121" i="28" s="1"/>
  <c r="Z91" i="28"/>
  <c r="B98" i="28"/>
  <c r="B105" i="28" s="1"/>
  <c r="B121" i="28" s="1"/>
  <c r="J98" i="28"/>
  <c r="J105" i="28" s="1"/>
  <c r="J121" i="28" s="1"/>
  <c r="H98" i="28"/>
  <c r="H105" i="28" s="1"/>
  <c r="H121" i="28" s="1"/>
  <c r="F98" i="28"/>
  <c r="F105" i="28" s="1"/>
  <c r="F121" i="28" s="1"/>
  <c r="I98" i="28"/>
  <c r="I105" i="28" s="1"/>
  <c r="I121" i="28" s="1"/>
  <c r="W98" i="28"/>
  <c r="W105" i="28" s="1"/>
  <c r="W121" i="28" s="1"/>
  <c r="O98" i="28"/>
  <c r="O105" i="28" s="1"/>
  <c r="O121" i="28" s="1"/>
  <c r="V98" i="28"/>
  <c r="V105" i="28" s="1"/>
  <c r="V121" i="28" s="1"/>
  <c r="N98" i="28"/>
  <c r="N105" i="28" s="1"/>
  <c r="N121" i="28" s="1"/>
  <c r="U98" i="28"/>
  <c r="U105" i="28" s="1"/>
  <c r="U121" i="28" s="1"/>
  <c r="T98" i="28"/>
  <c r="T105" i="28" s="1"/>
  <c r="T121" i="28" s="1"/>
  <c r="R98" i="28"/>
  <c r="R105" i="28" s="1"/>
  <c r="R121" i="28" s="1"/>
  <c r="Q98" i="28"/>
  <c r="Q105" i="28" s="1"/>
  <c r="Q121" i="28" s="1"/>
  <c r="S98" i="28"/>
  <c r="S105" i="28" s="1"/>
  <c r="S121" i="28" s="1"/>
  <c r="P98" i="28"/>
  <c r="P105" i="28" s="1"/>
  <c r="P121" i="28" s="1"/>
  <c r="X91" i="27"/>
  <c r="Y91" i="27" s="1"/>
  <c r="E98" i="27"/>
  <c r="E105" i="27" s="1"/>
  <c r="E121" i="27" s="1"/>
  <c r="D98" i="27"/>
  <c r="D105" i="27" s="1"/>
  <c r="D121" i="27" s="1"/>
  <c r="K98" i="27"/>
  <c r="K105" i="27" s="1"/>
  <c r="K121" i="27" s="1"/>
  <c r="C98" i="27"/>
  <c r="C105" i="27" s="1"/>
  <c r="C121" i="27" s="1"/>
  <c r="J98" i="27"/>
  <c r="J105" i="27" s="1"/>
  <c r="J121" i="27" s="1"/>
  <c r="B98" i="27"/>
  <c r="B105" i="27" s="1"/>
  <c r="B121" i="27" s="1"/>
  <c r="I98" i="27"/>
  <c r="I105" i="27" s="1"/>
  <c r="I121" i="27" s="1"/>
  <c r="H98" i="27"/>
  <c r="H105" i="27" s="1"/>
  <c r="H121" i="27" s="1"/>
  <c r="F98" i="27"/>
  <c r="F105" i="27" s="1"/>
  <c r="F121" i="27" s="1"/>
  <c r="G98" i="27"/>
  <c r="G105" i="27" s="1"/>
  <c r="G121" i="27" s="1"/>
  <c r="K31" i="26"/>
  <c r="L31" i="26" s="1"/>
  <c r="K31" i="25"/>
  <c r="L31" i="25" s="1"/>
  <c r="P15" i="16"/>
  <c r="T15" i="16" s="1"/>
  <c r="I16" i="16" s="1"/>
  <c r="M15" i="16"/>
  <c r="N15" i="16"/>
  <c r="R15" i="16" s="1"/>
  <c r="G16" i="16" s="1"/>
  <c r="O15" i="16"/>
  <c r="S15" i="16" s="1"/>
  <c r="H16" i="16" s="1"/>
  <c r="L35" i="24"/>
  <c r="O35" i="24" s="1"/>
  <c r="F36" i="24" s="1"/>
  <c r="N35" i="24"/>
  <c r="Q35" i="24" s="1"/>
  <c r="H36" i="24" s="1"/>
  <c r="M35" i="24"/>
  <c r="P35" i="24" s="1"/>
  <c r="G36" i="24" s="1"/>
  <c r="K35" i="24"/>
  <c r="O19" i="7"/>
  <c r="P19" i="7" s="1"/>
  <c r="O15" i="7"/>
  <c r="P15" i="7" s="1"/>
  <c r="O18" i="7"/>
  <c r="P18" i="7" s="1"/>
  <c r="O17" i="7"/>
  <c r="P17" i="7" s="1"/>
  <c r="O16" i="7"/>
  <c r="P16" i="7" s="1"/>
  <c r="O14" i="7"/>
  <c r="P14" i="7" s="1"/>
  <c r="O12" i="7"/>
  <c r="P12" i="7" s="1"/>
  <c r="O13" i="7"/>
  <c r="P13" i="7" s="1"/>
  <c r="H14" i="4"/>
  <c r="K14" i="4" s="1"/>
  <c r="F14" i="4"/>
  <c r="L13" i="4" l="1"/>
  <c r="M13" i="4" s="1"/>
  <c r="M12" i="4"/>
  <c r="L14" i="4"/>
  <c r="M14" i="4" s="1"/>
  <c r="X121" i="28"/>
  <c r="Y121" i="28" s="1"/>
  <c r="L121" i="28"/>
  <c r="M121" i="28" s="1"/>
  <c r="L121" i="27"/>
  <c r="M121" i="27" s="1"/>
  <c r="W98" i="27"/>
  <c r="W105" i="27" s="1"/>
  <c r="W121" i="27" s="1"/>
  <c r="O98" i="27"/>
  <c r="O105" i="27" s="1"/>
  <c r="O121" i="27" s="1"/>
  <c r="P98" i="27"/>
  <c r="P105" i="27" s="1"/>
  <c r="P121" i="27" s="1"/>
  <c r="V98" i="27"/>
  <c r="V105" i="27" s="1"/>
  <c r="V121" i="27" s="1"/>
  <c r="N98" i="27"/>
  <c r="N105" i="27" s="1"/>
  <c r="N121" i="27" s="1"/>
  <c r="U98" i="27"/>
  <c r="U105" i="27" s="1"/>
  <c r="U121" i="27" s="1"/>
  <c r="T98" i="27"/>
  <c r="T105" i="27" s="1"/>
  <c r="T121" i="27" s="1"/>
  <c r="S98" i="27"/>
  <c r="S105" i="27" s="1"/>
  <c r="S121" i="27" s="1"/>
  <c r="R98" i="27"/>
  <c r="R105" i="27" s="1"/>
  <c r="R121" i="27" s="1"/>
  <c r="Q98" i="27"/>
  <c r="Q105" i="27" s="1"/>
  <c r="Q121" i="27" s="1"/>
  <c r="Z91" i="27"/>
  <c r="Q31" i="26"/>
  <c r="U31" i="26" s="1"/>
  <c r="J32" i="26" s="1"/>
  <c r="P31" i="26"/>
  <c r="T31" i="26" s="1"/>
  <c r="I32" i="26" s="1"/>
  <c r="O31" i="26"/>
  <c r="S31" i="26" s="1"/>
  <c r="H32" i="26" s="1"/>
  <c r="N31" i="26"/>
  <c r="R31" i="26" s="1"/>
  <c r="G32" i="26" s="1"/>
  <c r="M31" i="26"/>
  <c r="N31" i="25"/>
  <c r="R31" i="25" s="1"/>
  <c r="G32" i="25" s="1"/>
  <c r="P31" i="25"/>
  <c r="T31" i="25" s="1"/>
  <c r="I32" i="25" s="1"/>
  <c r="O31" i="25"/>
  <c r="S31" i="25" s="1"/>
  <c r="H32" i="25" s="1"/>
  <c r="Q31" i="25"/>
  <c r="U31" i="25" s="1"/>
  <c r="J32" i="25" s="1"/>
  <c r="M31" i="25"/>
  <c r="K16" i="16"/>
  <c r="L16" i="16" s="1"/>
  <c r="M16" i="16" s="1"/>
  <c r="I36" i="24"/>
  <c r="J36" i="24" s="1"/>
  <c r="K36" i="24" s="1"/>
  <c r="E128" i="28" l="1"/>
  <c r="E135" i="28" s="1"/>
  <c r="E122" i="28" s="1"/>
  <c r="D128" i="28"/>
  <c r="D135" i="28" s="1"/>
  <c r="D122" i="28" s="1"/>
  <c r="K128" i="28"/>
  <c r="K135" i="28" s="1"/>
  <c r="K122" i="28" s="1"/>
  <c r="C128" i="28"/>
  <c r="C135" i="28" s="1"/>
  <c r="C122" i="28" s="1"/>
  <c r="J128" i="28"/>
  <c r="J135" i="28" s="1"/>
  <c r="J122" i="28" s="1"/>
  <c r="H128" i="28"/>
  <c r="H135" i="28" s="1"/>
  <c r="H122" i="28" s="1"/>
  <c r="G128" i="28"/>
  <c r="G135" i="28" s="1"/>
  <c r="G122" i="28" s="1"/>
  <c r="B128" i="28"/>
  <c r="B135" i="28" s="1"/>
  <c r="B122" i="28" s="1"/>
  <c r="Z121" i="28"/>
  <c r="F128" i="28"/>
  <c r="F135" i="28" s="1"/>
  <c r="F122" i="28" s="1"/>
  <c r="I128" i="28"/>
  <c r="I135" i="28" s="1"/>
  <c r="I122" i="28" s="1"/>
  <c r="W128" i="28"/>
  <c r="W135" i="28" s="1"/>
  <c r="W122" i="28" s="1"/>
  <c r="O128" i="28"/>
  <c r="O135" i="28" s="1"/>
  <c r="O122" i="28" s="1"/>
  <c r="V128" i="28"/>
  <c r="V135" i="28" s="1"/>
  <c r="V122" i="28" s="1"/>
  <c r="N128" i="28"/>
  <c r="N135" i="28" s="1"/>
  <c r="N122" i="28" s="1"/>
  <c r="U128" i="28"/>
  <c r="U135" i="28" s="1"/>
  <c r="U122" i="28" s="1"/>
  <c r="T128" i="28"/>
  <c r="T135" i="28" s="1"/>
  <c r="T122" i="28" s="1"/>
  <c r="R128" i="28"/>
  <c r="R135" i="28" s="1"/>
  <c r="R122" i="28" s="1"/>
  <c r="Q128" i="28"/>
  <c r="Q135" i="28" s="1"/>
  <c r="Q122" i="28" s="1"/>
  <c r="S128" i="28"/>
  <c r="S135" i="28" s="1"/>
  <c r="S122" i="28" s="1"/>
  <c r="P128" i="28"/>
  <c r="P135" i="28" s="1"/>
  <c r="P122" i="28" s="1"/>
  <c r="H128" i="27"/>
  <c r="H135" i="27" s="1"/>
  <c r="H122" i="27" s="1"/>
  <c r="G128" i="27"/>
  <c r="G135" i="27" s="1"/>
  <c r="G122" i="27" s="1"/>
  <c r="F128" i="27"/>
  <c r="F135" i="27" s="1"/>
  <c r="F122" i="27" s="1"/>
  <c r="E128" i="27"/>
  <c r="E135" i="27" s="1"/>
  <c r="E122" i="27" s="1"/>
  <c r="D128" i="27"/>
  <c r="D135" i="27" s="1"/>
  <c r="D122" i="27" s="1"/>
  <c r="K128" i="27"/>
  <c r="K135" i="27" s="1"/>
  <c r="K122" i="27" s="1"/>
  <c r="C128" i="27"/>
  <c r="C135" i="27" s="1"/>
  <c r="C122" i="27" s="1"/>
  <c r="I128" i="27"/>
  <c r="I135" i="27" s="1"/>
  <c r="I122" i="27" s="1"/>
  <c r="J128" i="27"/>
  <c r="J135" i="27" s="1"/>
  <c r="J122" i="27" s="1"/>
  <c r="B128" i="27"/>
  <c r="B135" i="27" s="1"/>
  <c r="B122" i="27" s="1"/>
  <c r="X121" i="27"/>
  <c r="Y121" i="27" s="1"/>
  <c r="Z121" i="27" s="1"/>
  <c r="K32" i="26"/>
  <c r="L32" i="26" s="1"/>
  <c r="K32" i="25"/>
  <c r="L32" i="25" s="1"/>
  <c r="Q16" i="16"/>
  <c r="U16" i="16" s="1"/>
  <c r="J17" i="16" s="1"/>
  <c r="N16" i="16"/>
  <c r="R16" i="16" s="1"/>
  <c r="G17" i="16" s="1"/>
  <c r="O16" i="16"/>
  <c r="S16" i="16" s="1"/>
  <c r="H17" i="16" s="1"/>
  <c r="P16" i="16"/>
  <c r="T16" i="16" s="1"/>
  <c r="I17" i="16" s="1"/>
  <c r="L36" i="24"/>
  <c r="O36" i="24" s="1"/>
  <c r="F43" i="24" s="1"/>
  <c r="M36" i="24"/>
  <c r="P36" i="24" s="1"/>
  <c r="G43" i="24" s="1"/>
  <c r="N36" i="24"/>
  <c r="Q36" i="24" s="1"/>
  <c r="H43" i="24" s="1"/>
  <c r="X122" i="28" l="1"/>
  <c r="Y122" i="28" s="1"/>
  <c r="L122" i="28"/>
  <c r="M122" i="28" s="1"/>
  <c r="L122" i="27"/>
  <c r="M122" i="27" s="1"/>
  <c r="R128" i="27"/>
  <c r="R135" i="27" s="1"/>
  <c r="R122" i="27" s="1"/>
  <c r="Q128" i="27"/>
  <c r="Q135" i="27" s="1"/>
  <c r="Q122" i="27" s="1"/>
  <c r="P128" i="27"/>
  <c r="P135" i="27" s="1"/>
  <c r="P122" i="27" s="1"/>
  <c r="N128" i="27"/>
  <c r="N135" i="27" s="1"/>
  <c r="N122" i="27" s="1"/>
  <c r="W128" i="27"/>
  <c r="W135" i="27" s="1"/>
  <c r="W122" i="27" s="1"/>
  <c r="O128" i="27"/>
  <c r="O135" i="27" s="1"/>
  <c r="O122" i="27" s="1"/>
  <c r="V128" i="27"/>
  <c r="V135" i="27" s="1"/>
  <c r="V122" i="27" s="1"/>
  <c r="U128" i="27"/>
  <c r="U135" i="27" s="1"/>
  <c r="U122" i="27" s="1"/>
  <c r="S128" i="27"/>
  <c r="S135" i="27" s="1"/>
  <c r="S122" i="27" s="1"/>
  <c r="T128" i="27"/>
  <c r="T135" i="27" s="1"/>
  <c r="T122" i="27" s="1"/>
  <c r="M32" i="26"/>
  <c r="N32" i="26"/>
  <c r="R32" i="26" s="1"/>
  <c r="G33" i="26" s="1"/>
  <c r="Q32" i="26"/>
  <c r="U32" i="26" s="1"/>
  <c r="J33" i="26" s="1"/>
  <c r="O32" i="26"/>
  <c r="S32" i="26" s="1"/>
  <c r="H33" i="26" s="1"/>
  <c r="P32" i="26"/>
  <c r="T32" i="26" s="1"/>
  <c r="I33" i="26" s="1"/>
  <c r="N32" i="25"/>
  <c r="R32" i="25" s="1"/>
  <c r="G33" i="25" s="1"/>
  <c r="O32" i="25"/>
  <c r="S32" i="25" s="1"/>
  <c r="H33" i="25" s="1"/>
  <c r="P32" i="25"/>
  <c r="T32" i="25" s="1"/>
  <c r="I33" i="25" s="1"/>
  <c r="M32" i="25"/>
  <c r="Q32" i="25"/>
  <c r="U32" i="25" s="1"/>
  <c r="J33" i="25" s="1"/>
  <c r="K17" i="16"/>
  <c r="L17" i="16" s="1"/>
  <c r="P17" i="16" s="1"/>
  <c r="T17" i="16" s="1"/>
  <c r="I18" i="16" s="1"/>
  <c r="N17" i="16"/>
  <c r="R17" i="16" s="1"/>
  <c r="G18" i="16" s="1"/>
  <c r="O17" i="16"/>
  <c r="S17" i="16" s="1"/>
  <c r="H18" i="16" s="1"/>
  <c r="M17" i="16"/>
  <c r="Q17" i="16"/>
  <c r="U17" i="16" s="1"/>
  <c r="J18" i="16" s="1"/>
  <c r="I43" i="24"/>
  <c r="J43" i="24" s="1"/>
  <c r="M43" i="24" s="1"/>
  <c r="P43" i="24" s="1"/>
  <c r="G44" i="24" s="1"/>
  <c r="S129" i="28" l="1"/>
  <c r="S136" i="28" s="1"/>
  <c r="S123" i="28" s="1"/>
  <c r="R129" i="28"/>
  <c r="R136" i="28" s="1"/>
  <c r="R123" i="28" s="1"/>
  <c r="Q129" i="28"/>
  <c r="Q136" i="28" s="1"/>
  <c r="Q123" i="28" s="1"/>
  <c r="T129" i="28"/>
  <c r="T136" i="28" s="1"/>
  <c r="T123" i="28" s="1"/>
  <c r="O129" i="28"/>
  <c r="O136" i="28" s="1"/>
  <c r="O123" i="28" s="1"/>
  <c r="N129" i="28"/>
  <c r="N136" i="28" s="1"/>
  <c r="N123" i="28" s="1"/>
  <c r="W129" i="28"/>
  <c r="W136" i="28" s="1"/>
  <c r="W123" i="28" s="1"/>
  <c r="V129" i="28"/>
  <c r="V136" i="28" s="1"/>
  <c r="V123" i="28" s="1"/>
  <c r="U129" i="28"/>
  <c r="U136" i="28" s="1"/>
  <c r="U123" i="28" s="1"/>
  <c r="P129" i="28"/>
  <c r="P136" i="28" s="1"/>
  <c r="P123" i="28" s="1"/>
  <c r="I129" i="28"/>
  <c r="I136" i="28" s="1"/>
  <c r="I123" i="28" s="1"/>
  <c r="H129" i="28"/>
  <c r="H136" i="28" s="1"/>
  <c r="H123" i="28" s="1"/>
  <c r="G129" i="28"/>
  <c r="G136" i="28" s="1"/>
  <c r="G123" i="28" s="1"/>
  <c r="D129" i="28"/>
  <c r="D136" i="28" s="1"/>
  <c r="D123" i="28" s="1"/>
  <c r="B129" i="28"/>
  <c r="B136" i="28" s="1"/>
  <c r="B123" i="28" s="1"/>
  <c r="J129" i="28"/>
  <c r="J136" i="28" s="1"/>
  <c r="J123" i="28" s="1"/>
  <c r="F129" i="28"/>
  <c r="F136" i="28" s="1"/>
  <c r="F123" i="28" s="1"/>
  <c r="Z122" i="28"/>
  <c r="C129" i="28"/>
  <c r="C136" i="28" s="1"/>
  <c r="C123" i="28" s="1"/>
  <c r="K129" i="28"/>
  <c r="K136" i="28" s="1"/>
  <c r="K123" i="28" s="1"/>
  <c r="E129" i="28"/>
  <c r="E136" i="28" s="1"/>
  <c r="E123" i="28" s="1"/>
  <c r="X122" i="27"/>
  <c r="Y122" i="27" s="1"/>
  <c r="D129" i="27"/>
  <c r="D136" i="27" s="1"/>
  <c r="D123" i="27" s="1"/>
  <c r="K129" i="27"/>
  <c r="K136" i="27" s="1"/>
  <c r="K123" i="27" s="1"/>
  <c r="C129" i="27"/>
  <c r="C136" i="27" s="1"/>
  <c r="C123" i="27" s="1"/>
  <c r="J129" i="27"/>
  <c r="J136" i="27" s="1"/>
  <c r="J123" i="27" s="1"/>
  <c r="B129" i="27"/>
  <c r="B136" i="27" s="1"/>
  <c r="B123" i="27" s="1"/>
  <c r="I129" i="27"/>
  <c r="I136" i="27" s="1"/>
  <c r="I123" i="27" s="1"/>
  <c r="G129" i="27"/>
  <c r="G136" i="27" s="1"/>
  <c r="G123" i="27" s="1"/>
  <c r="H129" i="27"/>
  <c r="H136" i="27" s="1"/>
  <c r="H123" i="27" s="1"/>
  <c r="F129" i="27"/>
  <c r="F136" i="27" s="1"/>
  <c r="F123" i="27" s="1"/>
  <c r="E129" i="27"/>
  <c r="E136" i="27" s="1"/>
  <c r="E123" i="27" s="1"/>
  <c r="K33" i="26"/>
  <c r="L33" i="26" s="1"/>
  <c r="K33" i="25"/>
  <c r="L33" i="25" s="1"/>
  <c r="K18" i="16"/>
  <c r="L18" i="16" s="1"/>
  <c r="Q18" i="16" s="1"/>
  <c r="U18" i="16" s="1"/>
  <c r="J19" i="16" s="1"/>
  <c r="K43" i="24"/>
  <c r="N43" i="24"/>
  <c r="Q43" i="24" s="1"/>
  <c r="H44" i="24" s="1"/>
  <c r="L43" i="24"/>
  <c r="O43" i="24" s="1"/>
  <c r="F44" i="24" s="1"/>
  <c r="X123" i="28" l="1"/>
  <c r="Y123" i="28" s="1"/>
  <c r="L123" i="28"/>
  <c r="M123" i="28" s="1"/>
  <c r="V129" i="27"/>
  <c r="V136" i="27" s="1"/>
  <c r="V123" i="27" s="1"/>
  <c r="N129" i="27"/>
  <c r="N136" i="27" s="1"/>
  <c r="N123" i="27" s="1"/>
  <c r="U129" i="27"/>
  <c r="U136" i="27" s="1"/>
  <c r="U123" i="27" s="1"/>
  <c r="T129" i="27"/>
  <c r="T136" i="27" s="1"/>
  <c r="T123" i="27" s="1"/>
  <c r="S129" i="27"/>
  <c r="S136" i="27" s="1"/>
  <c r="S123" i="27" s="1"/>
  <c r="Q129" i="27"/>
  <c r="Q136" i="27" s="1"/>
  <c r="Q123" i="27" s="1"/>
  <c r="W129" i="27"/>
  <c r="W136" i="27" s="1"/>
  <c r="W123" i="27" s="1"/>
  <c r="O129" i="27"/>
  <c r="O136" i="27" s="1"/>
  <c r="O123" i="27" s="1"/>
  <c r="P129" i="27"/>
  <c r="P136" i="27" s="1"/>
  <c r="P123" i="27" s="1"/>
  <c r="R129" i="27"/>
  <c r="R136" i="27" s="1"/>
  <c r="R123" i="27" s="1"/>
  <c r="Z122" i="27"/>
  <c r="L123" i="27"/>
  <c r="M123" i="27" s="1"/>
  <c r="N33" i="26"/>
  <c r="R33" i="26" s="1"/>
  <c r="G34" i="26" s="1"/>
  <c r="M33" i="26"/>
  <c r="P33" i="26"/>
  <c r="T33" i="26" s="1"/>
  <c r="I34" i="26" s="1"/>
  <c r="Q33" i="26"/>
  <c r="U33" i="26" s="1"/>
  <c r="J34" i="26" s="1"/>
  <c r="O33" i="26"/>
  <c r="S33" i="26" s="1"/>
  <c r="H34" i="26" s="1"/>
  <c r="O33" i="25"/>
  <c r="S33" i="25" s="1"/>
  <c r="H34" i="25" s="1"/>
  <c r="N33" i="25"/>
  <c r="R33" i="25" s="1"/>
  <c r="G34" i="25" s="1"/>
  <c r="P33" i="25"/>
  <c r="T33" i="25" s="1"/>
  <c r="I34" i="25" s="1"/>
  <c r="M33" i="25"/>
  <c r="Q33" i="25"/>
  <c r="U33" i="25" s="1"/>
  <c r="J34" i="25" s="1"/>
  <c r="O18" i="16"/>
  <c r="S18" i="16" s="1"/>
  <c r="H19" i="16" s="1"/>
  <c r="P18" i="16"/>
  <c r="T18" i="16" s="1"/>
  <c r="I19" i="16" s="1"/>
  <c r="N18" i="16"/>
  <c r="R18" i="16" s="1"/>
  <c r="G19" i="16" s="1"/>
  <c r="M18" i="16"/>
  <c r="I44" i="24"/>
  <c r="J44" i="24" s="1"/>
  <c r="N44" i="24" s="1"/>
  <c r="Q44" i="24" s="1"/>
  <c r="H45" i="24" s="1"/>
  <c r="W130" i="28" l="1"/>
  <c r="W137" i="28" s="1"/>
  <c r="W124" i="28" s="1"/>
  <c r="O130" i="28"/>
  <c r="O137" i="28" s="1"/>
  <c r="O124" i="28" s="1"/>
  <c r="V130" i="28"/>
  <c r="V137" i="28" s="1"/>
  <c r="V124" i="28" s="1"/>
  <c r="N130" i="28"/>
  <c r="N137" i="28" s="1"/>
  <c r="N124" i="28" s="1"/>
  <c r="U130" i="28"/>
  <c r="U137" i="28" s="1"/>
  <c r="U124" i="28" s="1"/>
  <c r="T130" i="28"/>
  <c r="T137" i="28" s="1"/>
  <c r="T124" i="28" s="1"/>
  <c r="S130" i="28"/>
  <c r="S137" i="28" s="1"/>
  <c r="S124" i="28" s="1"/>
  <c r="Q130" i="28"/>
  <c r="Q137" i="28" s="1"/>
  <c r="Q124" i="28" s="1"/>
  <c r="P130" i="28"/>
  <c r="P137" i="28" s="1"/>
  <c r="P124" i="28" s="1"/>
  <c r="R130" i="28"/>
  <c r="R137" i="28" s="1"/>
  <c r="R124" i="28" s="1"/>
  <c r="E130" i="28"/>
  <c r="E137" i="28" s="1"/>
  <c r="E124" i="28" s="1"/>
  <c r="D130" i="28"/>
  <c r="D137" i="28" s="1"/>
  <c r="D124" i="28" s="1"/>
  <c r="K130" i="28"/>
  <c r="K137" i="28" s="1"/>
  <c r="K124" i="28" s="1"/>
  <c r="C130" i="28"/>
  <c r="C137" i="28" s="1"/>
  <c r="C124" i="28" s="1"/>
  <c r="I130" i="28"/>
  <c r="I137" i="28" s="1"/>
  <c r="I124" i="28" s="1"/>
  <c r="G130" i="28"/>
  <c r="G137" i="28" s="1"/>
  <c r="G124" i="28" s="1"/>
  <c r="F130" i="28"/>
  <c r="F137" i="28" s="1"/>
  <c r="F124" i="28" s="1"/>
  <c r="Z123" i="28"/>
  <c r="J130" i="28"/>
  <c r="J137" i="28" s="1"/>
  <c r="J124" i="28" s="1"/>
  <c r="H130" i="28"/>
  <c r="H137" i="28" s="1"/>
  <c r="H124" i="28" s="1"/>
  <c r="B130" i="28"/>
  <c r="B137" i="28" s="1"/>
  <c r="B124" i="28" s="1"/>
  <c r="X123" i="27"/>
  <c r="Y123" i="27" s="1"/>
  <c r="Z123" i="27" s="1"/>
  <c r="H130" i="27"/>
  <c r="H137" i="27" s="1"/>
  <c r="H124" i="27" s="1"/>
  <c r="G130" i="27"/>
  <c r="G137" i="27" s="1"/>
  <c r="G124" i="27" s="1"/>
  <c r="F130" i="27"/>
  <c r="F137" i="27" s="1"/>
  <c r="F124" i="27" s="1"/>
  <c r="E130" i="27"/>
  <c r="E137" i="27" s="1"/>
  <c r="E124" i="27" s="1"/>
  <c r="D130" i="27"/>
  <c r="D137" i="27" s="1"/>
  <c r="D124" i="27" s="1"/>
  <c r="K130" i="27"/>
  <c r="K137" i="27" s="1"/>
  <c r="K124" i="27" s="1"/>
  <c r="C130" i="27"/>
  <c r="C137" i="27" s="1"/>
  <c r="C124" i="27" s="1"/>
  <c r="J130" i="27"/>
  <c r="J137" i="27" s="1"/>
  <c r="J124" i="27" s="1"/>
  <c r="B130" i="27"/>
  <c r="B137" i="27" s="1"/>
  <c r="B124" i="27" s="1"/>
  <c r="I130" i="27"/>
  <c r="I137" i="27" s="1"/>
  <c r="I124" i="27" s="1"/>
  <c r="K34" i="26"/>
  <c r="L34" i="26" s="1"/>
  <c r="K34" i="25"/>
  <c r="L34" i="25" s="1"/>
  <c r="K19" i="16"/>
  <c r="L19" i="16" s="1"/>
  <c r="Q19" i="16"/>
  <c r="U19" i="16" s="1"/>
  <c r="J20" i="16" s="1"/>
  <c r="P19" i="16"/>
  <c r="T19" i="16" s="1"/>
  <c r="I20" i="16" s="1"/>
  <c r="N19" i="16"/>
  <c r="R19" i="16" s="1"/>
  <c r="G20" i="16" s="1"/>
  <c r="M19" i="16"/>
  <c r="O19" i="16"/>
  <c r="S19" i="16" s="1"/>
  <c r="H20" i="16" s="1"/>
  <c r="K44" i="24"/>
  <c r="M44" i="24"/>
  <c r="P44" i="24" s="1"/>
  <c r="G45" i="24" s="1"/>
  <c r="L44" i="24"/>
  <c r="O44" i="24" s="1"/>
  <c r="F45" i="24" s="1"/>
  <c r="L124" i="28" l="1"/>
  <c r="M124" i="28" s="1"/>
  <c r="X124" i="28"/>
  <c r="Y124" i="28" s="1"/>
  <c r="L124" i="27"/>
  <c r="M124" i="27" s="1"/>
  <c r="R130" i="27"/>
  <c r="R137" i="27" s="1"/>
  <c r="R124" i="27" s="1"/>
  <c r="Q130" i="27"/>
  <c r="Q137" i="27" s="1"/>
  <c r="Q124" i="27" s="1"/>
  <c r="P130" i="27"/>
  <c r="P137" i="27" s="1"/>
  <c r="P124" i="27" s="1"/>
  <c r="W130" i="27"/>
  <c r="W137" i="27" s="1"/>
  <c r="W124" i="27" s="1"/>
  <c r="O130" i="27"/>
  <c r="O137" i="27" s="1"/>
  <c r="O124" i="27" s="1"/>
  <c r="V130" i="27"/>
  <c r="V137" i="27" s="1"/>
  <c r="V124" i="27" s="1"/>
  <c r="N130" i="27"/>
  <c r="N137" i="27" s="1"/>
  <c r="N124" i="27" s="1"/>
  <c r="U130" i="27"/>
  <c r="U137" i="27" s="1"/>
  <c r="U124" i="27" s="1"/>
  <c r="S130" i="27"/>
  <c r="S137" i="27" s="1"/>
  <c r="S124" i="27" s="1"/>
  <c r="T130" i="27"/>
  <c r="T137" i="27" s="1"/>
  <c r="T124" i="27" s="1"/>
  <c r="O34" i="26"/>
  <c r="S34" i="26" s="1"/>
  <c r="H35" i="26" s="1"/>
  <c r="N34" i="26"/>
  <c r="R34" i="26" s="1"/>
  <c r="G35" i="26" s="1"/>
  <c r="P34" i="26"/>
  <c r="T34" i="26" s="1"/>
  <c r="I35" i="26" s="1"/>
  <c r="M34" i="26"/>
  <c r="Q34" i="26"/>
  <c r="U34" i="26" s="1"/>
  <c r="J35" i="26" s="1"/>
  <c r="P34" i="25"/>
  <c r="T34" i="25" s="1"/>
  <c r="I35" i="25" s="1"/>
  <c r="O34" i="25"/>
  <c r="S34" i="25" s="1"/>
  <c r="H35" i="25" s="1"/>
  <c r="N34" i="25"/>
  <c r="R34" i="25" s="1"/>
  <c r="G35" i="25" s="1"/>
  <c r="M34" i="25"/>
  <c r="Q34" i="25"/>
  <c r="U34" i="25" s="1"/>
  <c r="J35" i="25" s="1"/>
  <c r="K20" i="16"/>
  <c r="L20" i="16" s="1"/>
  <c r="I45" i="24"/>
  <c r="J45" i="24" s="1"/>
  <c r="M45" i="24" s="1"/>
  <c r="P45" i="24" s="1"/>
  <c r="G46" i="24" s="1"/>
  <c r="I131" i="28" l="1"/>
  <c r="I138" i="28" s="1"/>
  <c r="I154" i="28" s="1"/>
  <c r="H131" i="28"/>
  <c r="H138" i="28" s="1"/>
  <c r="H154" i="28" s="1"/>
  <c r="G131" i="28"/>
  <c r="G138" i="28" s="1"/>
  <c r="G154" i="28" s="1"/>
  <c r="C131" i="28"/>
  <c r="C138" i="28" s="1"/>
  <c r="C154" i="28" s="1"/>
  <c r="K131" i="28"/>
  <c r="K138" i="28" s="1"/>
  <c r="K154" i="28" s="1"/>
  <c r="F131" i="28"/>
  <c r="F138" i="28" s="1"/>
  <c r="F154" i="28" s="1"/>
  <c r="E131" i="28"/>
  <c r="E138" i="28" s="1"/>
  <c r="E154" i="28" s="1"/>
  <c r="Z124" i="28"/>
  <c r="J131" i="28"/>
  <c r="J138" i="28" s="1"/>
  <c r="J154" i="28" s="1"/>
  <c r="D131" i="28"/>
  <c r="D138" i="28" s="1"/>
  <c r="D154" i="28" s="1"/>
  <c r="B131" i="28"/>
  <c r="B138" i="28" s="1"/>
  <c r="B154" i="28" s="1"/>
  <c r="S131" i="28"/>
  <c r="S138" i="28" s="1"/>
  <c r="S154" i="28" s="1"/>
  <c r="R131" i="28"/>
  <c r="R138" i="28" s="1"/>
  <c r="R154" i="28" s="1"/>
  <c r="Q131" i="28"/>
  <c r="Q138" i="28" s="1"/>
  <c r="Q154" i="28" s="1"/>
  <c r="P131" i="28"/>
  <c r="P138" i="28" s="1"/>
  <c r="P154" i="28" s="1"/>
  <c r="N131" i="28"/>
  <c r="N138" i="28" s="1"/>
  <c r="N154" i="28" s="1"/>
  <c r="V131" i="28"/>
  <c r="V138" i="28" s="1"/>
  <c r="V154" i="28" s="1"/>
  <c r="U131" i="28"/>
  <c r="U138" i="28" s="1"/>
  <c r="U154" i="28" s="1"/>
  <c r="W131" i="28"/>
  <c r="W138" i="28" s="1"/>
  <c r="W154" i="28" s="1"/>
  <c r="O131" i="28"/>
  <c r="O138" i="28" s="1"/>
  <c r="O154" i="28" s="1"/>
  <c r="T131" i="28"/>
  <c r="T138" i="28" s="1"/>
  <c r="T154" i="28" s="1"/>
  <c r="D131" i="27"/>
  <c r="D138" i="27" s="1"/>
  <c r="D154" i="27" s="1"/>
  <c r="B131" i="27"/>
  <c r="B138" i="27" s="1"/>
  <c r="B154" i="27" s="1"/>
  <c r="K131" i="27"/>
  <c r="K138" i="27" s="1"/>
  <c r="K154" i="27" s="1"/>
  <c r="C131" i="27"/>
  <c r="C138" i="27" s="1"/>
  <c r="C154" i="27" s="1"/>
  <c r="J131" i="27"/>
  <c r="J138" i="27" s="1"/>
  <c r="J154" i="27" s="1"/>
  <c r="I131" i="27"/>
  <c r="I138" i="27" s="1"/>
  <c r="I154" i="27" s="1"/>
  <c r="H131" i="27"/>
  <c r="H138" i="27" s="1"/>
  <c r="H154" i="27" s="1"/>
  <c r="G131" i="27"/>
  <c r="G138" i="27" s="1"/>
  <c r="G154" i="27" s="1"/>
  <c r="E131" i="27"/>
  <c r="E138" i="27" s="1"/>
  <c r="E154" i="27" s="1"/>
  <c r="F131" i="27"/>
  <c r="F138" i="27" s="1"/>
  <c r="F154" i="27" s="1"/>
  <c r="X124" i="27"/>
  <c r="Y124" i="27" s="1"/>
  <c r="Z124" i="27" s="1"/>
  <c r="K35" i="26"/>
  <c r="L35" i="26" s="1"/>
  <c r="K35" i="25"/>
  <c r="L35" i="25" s="1"/>
  <c r="M20" i="16"/>
  <c r="Q20" i="16"/>
  <c r="U20" i="16" s="1"/>
  <c r="J21" i="16" s="1"/>
  <c r="O20" i="16"/>
  <c r="S20" i="16" s="1"/>
  <c r="H21" i="16" s="1"/>
  <c r="N20" i="16"/>
  <c r="R20" i="16" s="1"/>
  <c r="G21" i="16" s="1"/>
  <c r="P20" i="16"/>
  <c r="T20" i="16" s="1"/>
  <c r="I21" i="16" s="1"/>
  <c r="L45" i="24"/>
  <c r="O45" i="24" s="1"/>
  <c r="F46" i="24" s="1"/>
  <c r="K45" i="24"/>
  <c r="N45" i="24"/>
  <c r="Q45" i="24" s="1"/>
  <c r="H46" i="24" s="1"/>
  <c r="I46" i="24" l="1"/>
  <c r="J46" i="24" s="1"/>
  <c r="N46" i="24" s="1"/>
  <c r="Q46" i="24" s="1"/>
  <c r="H53" i="24" s="1"/>
  <c r="L154" i="28"/>
  <c r="M154" i="28" s="1"/>
  <c r="X154" i="28"/>
  <c r="Y154" i="28" s="1"/>
  <c r="L154" i="27"/>
  <c r="M154" i="27" s="1"/>
  <c r="V131" i="27"/>
  <c r="V138" i="27" s="1"/>
  <c r="V154" i="27" s="1"/>
  <c r="N131" i="27"/>
  <c r="N138" i="27" s="1"/>
  <c r="N154" i="27" s="1"/>
  <c r="U131" i="27"/>
  <c r="U138" i="27" s="1"/>
  <c r="U154" i="27" s="1"/>
  <c r="T131" i="27"/>
  <c r="T138" i="27" s="1"/>
  <c r="T154" i="27" s="1"/>
  <c r="S131" i="27"/>
  <c r="S138" i="27" s="1"/>
  <c r="S154" i="27" s="1"/>
  <c r="R131" i="27"/>
  <c r="R138" i="27" s="1"/>
  <c r="R154" i="27" s="1"/>
  <c r="Q131" i="27"/>
  <c r="Q138" i="27" s="1"/>
  <c r="Q154" i="27" s="1"/>
  <c r="W131" i="27"/>
  <c r="W138" i="27" s="1"/>
  <c r="W154" i="27" s="1"/>
  <c r="P131" i="27"/>
  <c r="P138" i="27" s="1"/>
  <c r="P154" i="27" s="1"/>
  <c r="O131" i="27"/>
  <c r="O138" i="27" s="1"/>
  <c r="O154" i="27" s="1"/>
  <c r="P35" i="26"/>
  <c r="T35" i="26" s="1"/>
  <c r="I42" i="26" s="1"/>
  <c r="O35" i="26"/>
  <c r="S35" i="26" s="1"/>
  <c r="H42" i="26" s="1"/>
  <c r="N35" i="26"/>
  <c r="R35" i="26" s="1"/>
  <c r="G42" i="26" s="1"/>
  <c r="Q35" i="26"/>
  <c r="U35" i="26" s="1"/>
  <c r="J42" i="26" s="1"/>
  <c r="M35" i="26"/>
  <c r="N35" i="25"/>
  <c r="R35" i="25" s="1"/>
  <c r="G42" i="25" s="1"/>
  <c r="O35" i="25"/>
  <c r="S35" i="25" s="1"/>
  <c r="H42" i="25" s="1"/>
  <c r="P35" i="25"/>
  <c r="T35" i="25" s="1"/>
  <c r="I42" i="25" s="1"/>
  <c r="M35" i="25"/>
  <c r="Q35" i="25"/>
  <c r="U35" i="25" s="1"/>
  <c r="J42" i="25" s="1"/>
  <c r="K21" i="16"/>
  <c r="L21" i="16" s="1"/>
  <c r="K46" i="24" l="1"/>
  <c r="M46" i="24"/>
  <c r="P46" i="24" s="1"/>
  <c r="G53" i="24" s="1"/>
  <c r="L46" i="24"/>
  <c r="O46" i="24" s="1"/>
  <c r="F53" i="24" s="1"/>
  <c r="J161" i="28"/>
  <c r="J168" i="28" s="1"/>
  <c r="J155" i="28" s="1"/>
  <c r="B161" i="28"/>
  <c r="B168" i="28" s="1"/>
  <c r="B155" i="28" s="1"/>
  <c r="I161" i="28"/>
  <c r="I168" i="28" s="1"/>
  <c r="I155" i="28" s="1"/>
  <c r="H161" i="28"/>
  <c r="H168" i="28" s="1"/>
  <c r="H155" i="28" s="1"/>
  <c r="G161" i="28"/>
  <c r="G168" i="28" s="1"/>
  <c r="G155" i="28" s="1"/>
  <c r="E161" i="28"/>
  <c r="E168" i="28" s="1"/>
  <c r="E155" i="28" s="1"/>
  <c r="C161" i="28"/>
  <c r="C168" i="28" s="1"/>
  <c r="C155" i="28" s="1"/>
  <c r="K161" i="28"/>
  <c r="K168" i="28" s="1"/>
  <c r="K155" i="28" s="1"/>
  <c r="D161" i="28"/>
  <c r="D168" i="28" s="1"/>
  <c r="D155" i="28" s="1"/>
  <c r="F161" i="28"/>
  <c r="F168" i="28" s="1"/>
  <c r="F155" i="28" s="1"/>
  <c r="Z154" i="28"/>
  <c r="T161" i="28"/>
  <c r="T168" i="28" s="1"/>
  <c r="T155" i="28" s="1"/>
  <c r="S161" i="28"/>
  <c r="S168" i="28" s="1"/>
  <c r="S155" i="28" s="1"/>
  <c r="R161" i="28"/>
  <c r="R168" i="28" s="1"/>
  <c r="R155" i="28" s="1"/>
  <c r="Q161" i="28"/>
  <c r="Q168" i="28" s="1"/>
  <c r="Q155" i="28" s="1"/>
  <c r="W161" i="28"/>
  <c r="W168" i="28" s="1"/>
  <c r="W155" i="28" s="1"/>
  <c r="U161" i="28"/>
  <c r="U168" i="28" s="1"/>
  <c r="U155" i="28" s="1"/>
  <c r="P161" i="28"/>
  <c r="P168" i="28" s="1"/>
  <c r="P155" i="28" s="1"/>
  <c r="N161" i="28"/>
  <c r="N168" i="28" s="1"/>
  <c r="N155" i="28" s="1"/>
  <c r="V161" i="28"/>
  <c r="V168" i="28" s="1"/>
  <c r="V155" i="28" s="1"/>
  <c r="O161" i="28"/>
  <c r="O168" i="28" s="1"/>
  <c r="O155" i="28" s="1"/>
  <c r="G161" i="27"/>
  <c r="G168" i="27" s="1"/>
  <c r="G155" i="27" s="1"/>
  <c r="E161" i="27"/>
  <c r="E168" i="27" s="1"/>
  <c r="E155" i="27" s="1"/>
  <c r="F161" i="27"/>
  <c r="F168" i="27" s="1"/>
  <c r="F155" i="27" s="1"/>
  <c r="K161" i="27"/>
  <c r="K168" i="27" s="1"/>
  <c r="K155" i="27" s="1"/>
  <c r="C161" i="27"/>
  <c r="C168" i="27" s="1"/>
  <c r="C155" i="27" s="1"/>
  <c r="J161" i="27"/>
  <c r="J168" i="27" s="1"/>
  <c r="J155" i="27" s="1"/>
  <c r="B161" i="27"/>
  <c r="B168" i="27" s="1"/>
  <c r="B155" i="27" s="1"/>
  <c r="I161" i="27"/>
  <c r="I168" i="27" s="1"/>
  <c r="I155" i="27" s="1"/>
  <c r="H161" i="27"/>
  <c r="H168" i="27" s="1"/>
  <c r="H155" i="27" s="1"/>
  <c r="D161" i="27"/>
  <c r="D168" i="27" s="1"/>
  <c r="D155" i="27" s="1"/>
  <c r="X154" i="27"/>
  <c r="Y154" i="27" s="1"/>
  <c r="Z154" i="27" s="1"/>
  <c r="K42" i="26"/>
  <c r="L42" i="26" s="1"/>
  <c r="K42" i="25"/>
  <c r="L42" i="25" s="1"/>
  <c r="N21" i="16"/>
  <c r="R21" i="16" s="1"/>
  <c r="G28" i="16" s="1"/>
  <c r="P21" i="16"/>
  <c r="T21" i="16" s="1"/>
  <c r="I28" i="16" s="1"/>
  <c r="O21" i="16"/>
  <c r="S21" i="16" s="1"/>
  <c r="H28" i="16" s="1"/>
  <c r="Q21" i="16"/>
  <c r="U21" i="16" s="1"/>
  <c r="J28" i="16" s="1"/>
  <c r="M21" i="16"/>
  <c r="I53" i="24"/>
  <c r="J53" i="24" s="1"/>
  <c r="L155" i="28" l="1"/>
  <c r="M155" i="28" s="1"/>
  <c r="X155" i="28"/>
  <c r="Y155" i="28" s="1"/>
  <c r="L155" i="27"/>
  <c r="M155" i="27" s="1"/>
  <c r="Q161" i="27"/>
  <c r="Q168" i="27" s="1"/>
  <c r="Q155" i="27" s="1"/>
  <c r="W161" i="27"/>
  <c r="W168" i="27" s="1"/>
  <c r="W155" i="27" s="1"/>
  <c r="O161" i="27"/>
  <c r="O168" i="27" s="1"/>
  <c r="O155" i="27" s="1"/>
  <c r="P161" i="27"/>
  <c r="P168" i="27" s="1"/>
  <c r="P155" i="27" s="1"/>
  <c r="U161" i="27"/>
  <c r="U168" i="27" s="1"/>
  <c r="U155" i="27" s="1"/>
  <c r="T161" i="27"/>
  <c r="T168" i="27" s="1"/>
  <c r="T155" i="27" s="1"/>
  <c r="S161" i="27"/>
  <c r="S168" i="27" s="1"/>
  <c r="S155" i="27" s="1"/>
  <c r="N161" i="27"/>
  <c r="N168" i="27" s="1"/>
  <c r="N155" i="27" s="1"/>
  <c r="V161" i="27"/>
  <c r="V168" i="27" s="1"/>
  <c r="V155" i="27" s="1"/>
  <c r="R161" i="27"/>
  <c r="R168" i="27" s="1"/>
  <c r="R155" i="27" s="1"/>
  <c r="Q42" i="26"/>
  <c r="U42" i="26" s="1"/>
  <c r="J43" i="26" s="1"/>
  <c r="P42" i="26"/>
  <c r="T42" i="26" s="1"/>
  <c r="I43" i="26" s="1"/>
  <c r="O42" i="26"/>
  <c r="S42" i="26" s="1"/>
  <c r="H43" i="26" s="1"/>
  <c r="N42" i="26"/>
  <c r="R42" i="26" s="1"/>
  <c r="G43" i="26" s="1"/>
  <c r="M42" i="26"/>
  <c r="O42" i="25"/>
  <c r="S42" i="25" s="1"/>
  <c r="H43" i="25" s="1"/>
  <c r="P42" i="25"/>
  <c r="T42" i="25" s="1"/>
  <c r="I43" i="25" s="1"/>
  <c r="N42" i="25"/>
  <c r="R42" i="25" s="1"/>
  <c r="G43" i="25" s="1"/>
  <c r="Q42" i="25"/>
  <c r="U42" i="25" s="1"/>
  <c r="J43" i="25" s="1"/>
  <c r="M42" i="25"/>
  <c r="K28" i="16"/>
  <c r="L28" i="16" s="1"/>
  <c r="M53" i="24"/>
  <c r="P53" i="24" s="1"/>
  <c r="G54" i="24" s="1"/>
  <c r="L53" i="24"/>
  <c r="O53" i="24" s="1"/>
  <c r="F54" i="24" s="1"/>
  <c r="N53" i="24"/>
  <c r="Q53" i="24" s="1"/>
  <c r="H54" i="24" s="1"/>
  <c r="K53" i="24"/>
  <c r="P162" i="28" l="1"/>
  <c r="P169" i="28" s="1"/>
  <c r="P156" i="28" s="1"/>
  <c r="W162" i="28"/>
  <c r="W169" i="28" s="1"/>
  <c r="W156" i="28" s="1"/>
  <c r="O162" i="28"/>
  <c r="O169" i="28" s="1"/>
  <c r="O156" i="28" s="1"/>
  <c r="V162" i="28"/>
  <c r="V169" i="28" s="1"/>
  <c r="V156" i="28" s="1"/>
  <c r="N162" i="28"/>
  <c r="N169" i="28" s="1"/>
  <c r="N156" i="28" s="1"/>
  <c r="U162" i="28"/>
  <c r="U169" i="28" s="1"/>
  <c r="U156" i="28" s="1"/>
  <c r="S162" i="28"/>
  <c r="S169" i="28" s="1"/>
  <c r="S156" i="28" s="1"/>
  <c r="Q162" i="28"/>
  <c r="Q169" i="28" s="1"/>
  <c r="Q156" i="28" s="1"/>
  <c r="T162" i="28"/>
  <c r="T169" i="28" s="1"/>
  <c r="T156" i="28" s="1"/>
  <c r="R162" i="28"/>
  <c r="R169" i="28" s="1"/>
  <c r="R156" i="28" s="1"/>
  <c r="F162" i="28"/>
  <c r="F169" i="28" s="1"/>
  <c r="F156" i="28" s="1"/>
  <c r="E162" i="28"/>
  <c r="E169" i="28" s="1"/>
  <c r="E156" i="28" s="1"/>
  <c r="D162" i="28"/>
  <c r="D169" i="28" s="1"/>
  <c r="D156" i="28" s="1"/>
  <c r="K162" i="28"/>
  <c r="K169" i="28" s="1"/>
  <c r="K156" i="28" s="1"/>
  <c r="C162" i="28"/>
  <c r="C169" i="28" s="1"/>
  <c r="C156" i="28" s="1"/>
  <c r="Z155" i="28"/>
  <c r="J162" i="28"/>
  <c r="J169" i="28" s="1"/>
  <c r="J156" i="28" s="1"/>
  <c r="H162" i="28"/>
  <c r="H169" i="28" s="1"/>
  <c r="H156" i="28" s="1"/>
  <c r="G162" i="28"/>
  <c r="G169" i="28" s="1"/>
  <c r="G156" i="28" s="1"/>
  <c r="B162" i="28"/>
  <c r="B169" i="28" s="1"/>
  <c r="B156" i="28" s="1"/>
  <c r="I162" i="28"/>
  <c r="I169" i="28" s="1"/>
  <c r="I156" i="28" s="1"/>
  <c r="K162" i="27"/>
  <c r="K169" i="27" s="1"/>
  <c r="K156" i="27" s="1"/>
  <c r="C162" i="27"/>
  <c r="C169" i="27" s="1"/>
  <c r="C156" i="27" s="1"/>
  <c r="I162" i="27"/>
  <c r="I169" i="27" s="1"/>
  <c r="I156" i="27" s="1"/>
  <c r="J162" i="27"/>
  <c r="J169" i="27" s="1"/>
  <c r="J156" i="27" s="1"/>
  <c r="B162" i="27"/>
  <c r="B169" i="27" s="1"/>
  <c r="B156" i="27" s="1"/>
  <c r="G162" i="27"/>
  <c r="G169" i="27" s="1"/>
  <c r="G156" i="27" s="1"/>
  <c r="F162" i="27"/>
  <c r="F169" i="27" s="1"/>
  <c r="F156" i="27" s="1"/>
  <c r="E162" i="27"/>
  <c r="E169" i="27" s="1"/>
  <c r="E156" i="27" s="1"/>
  <c r="D162" i="27"/>
  <c r="D169" i="27" s="1"/>
  <c r="D156" i="27" s="1"/>
  <c r="H162" i="27"/>
  <c r="H169" i="27" s="1"/>
  <c r="H156" i="27" s="1"/>
  <c r="X155" i="27"/>
  <c r="Y155" i="27" s="1"/>
  <c r="Z155" i="27" s="1"/>
  <c r="K43" i="26"/>
  <c r="L43" i="26" s="1"/>
  <c r="K43" i="25"/>
  <c r="L43" i="25" s="1"/>
  <c r="O28" i="16"/>
  <c r="S28" i="16" s="1"/>
  <c r="H29" i="16" s="1"/>
  <c r="M28" i="16"/>
  <c r="Q28" i="16"/>
  <c r="U28" i="16" s="1"/>
  <c r="J29" i="16" s="1"/>
  <c r="P28" i="16"/>
  <c r="T28" i="16" s="1"/>
  <c r="I29" i="16" s="1"/>
  <c r="N28" i="16"/>
  <c r="R28" i="16" s="1"/>
  <c r="G29" i="16" s="1"/>
  <c r="I54" i="24"/>
  <c r="J54" i="24" s="1"/>
  <c r="L156" i="28" l="1"/>
  <c r="M156" i="28" s="1"/>
  <c r="X156" i="28"/>
  <c r="Y156" i="28" s="1"/>
  <c r="L156" i="27"/>
  <c r="M156" i="27" s="1"/>
  <c r="U162" i="27"/>
  <c r="U169" i="27" s="1"/>
  <c r="U156" i="27" s="1"/>
  <c r="S162" i="27"/>
  <c r="S169" i="27" s="1"/>
  <c r="S156" i="27" s="1"/>
  <c r="T162" i="27"/>
  <c r="T169" i="27" s="1"/>
  <c r="T156" i="27" s="1"/>
  <c r="Q162" i="27"/>
  <c r="Q169" i="27" s="1"/>
  <c r="Q156" i="27" s="1"/>
  <c r="P162" i="27"/>
  <c r="P169" i="27" s="1"/>
  <c r="P156" i="27" s="1"/>
  <c r="W162" i="27"/>
  <c r="W169" i="27" s="1"/>
  <c r="W156" i="27" s="1"/>
  <c r="O162" i="27"/>
  <c r="O169" i="27" s="1"/>
  <c r="O156" i="27" s="1"/>
  <c r="V162" i="27"/>
  <c r="V169" i="27" s="1"/>
  <c r="V156" i="27" s="1"/>
  <c r="R162" i="27"/>
  <c r="R169" i="27" s="1"/>
  <c r="R156" i="27" s="1"/>
  <c r="N162" i="27"/>
  <c r="N169" i="27" s="1"/>
  <c r="N156" i="27" s="1"/>
  <c r="Q43" i="26"/>
  <c r="U43" i="26" s="1"/>
  <c r="J44" i="26" s="1"/>
  <c r="M43" i="26"/>
  <c r="P43" i="26"/>
  <c r="T43" i="26" s="1"/>
  <c r="I44" i="26" s="1"/>
  <c r="O43" i="26"/>
  <c r="S43" i="26" s="1"/>
  <c r="H44" i="26" s="1"/>
  <c r="N43" i="26"/>
  <c r="R43" i="26" s="1"/>
  <c r="G44" i="26" s="1"/>
  <c r="P43" i="25"/>
  <c r="T43" i="25" s="1"/>
  <c r="I44" i="25" s="1"/>
  <c r="N43" i="25"/>
  <c r="R43" i="25" s="1"/>
  <c r="G44" i="25" s="1"/>
  <c r="O43" i="25"/>
  <c r="S43" i="25" s="1"/>
  <c r="H44" i="25" s="1"/>
  <c r="Q43" i="25"/>
  <c r="U43" i="25" s="1"/>
  <c r="J44" i="25" s="1"/>
  <c r="M43" i="25"/>
  <c r="K29" i="16"/>
  <c r="L29" i="16" s="1"/>
  <c r="L54" i="24"/>
  <c r="O54" i="24" s="1"/>
  <c r="F55" i="24" s="1"/>
  <c r="N54" i="24"/>
  <c r="Q54" i="24" s="1"/>
  <c r="H55" i="24" s="1"/>
  <c r="M54" i="24"/>
  <c r="P54" i="24" s="1"/>
  <c r="G55" i="24" s="1"/>
  <c r="K54" i="24"/>
  <c r="T163" i="28" l="1"/>
  <c r="T170" i="28" s="1"/>
  <c r="T157" i="28" s="1"/>
  <c r="S163" i="28"/>
  <c r="S170" i="28" s="1"/>
  <c r="S157" i="28" s="1"/>
  <c r="R163" i="28"/>
  <c r="R170" i="28" s="1"/>
  <c r="R157" i="28" s="1"/>
  <c r="Q163" i="28"/>
  <c r="Q170" i="28" s="1"/>
  <c r="Q157" i="28" s="1"/>
  <c r="O163" i="28"/>
  <c r="O170" i="28" s="1"/>
  <c r="O157" i="28" s="1"/>
  <c r="V163" i="28"/>
  <c r="V170" i="28" s="1"/>
  <c r="V157" i="28" s="1"/>
  <c r="U163" i="28"/>
  <c r="U170" i="28" s="1"/>
  <c r="U157" i="28" s="1"/>
  <c r="W163" i="28"/>
  <c r="W170" i="28" s="1"/>
  <c r="W157" i="28" s="1"/>
  <c r="N163" i="28"/>
  <c r="N170" i="28" s="1"/>
  <c r="N157" i="28" s="1"/>
  <c r="P163" i="28"/>
  <c r="P170" i="28" s="1"/>
  <c r="P157" i="28" s="1"/>
  <c r="J163" i="28"/>
  <c r="J170" i="28" s="1"/>
  <c r="J157" i="28" s="1"/>
  <c r="B163" i="28"/>
  <c r="B170" i="28" s="1"/>
  <c r="B157" i="28" s="1"/>
  <c r="I163" i="28"/>
  <c r="I170" i="28" s="1"/>
  <c r="I157" i="28" s="1"/>
  <c r="H163" i="28"/>
  <c r="H170" i="28" s="1"/>
  <c r="H157" i="28" s="1"/>
  <c r="Z156" i="28"/>
  <c r="G163" i="28"/>
  <c r="G170" i="28" s="1"/>
  <c r="G157" i="28" s="1"/>
  <c r="K163" i="28"/>
  <c r="K170" i="28" s="1"/>
  <c r="K157" i="28" s="1"/>
  <c r="F163" i="28"/>
  <c r="F170" i="28" s="1"/>
  <c r="F157" i="28" s="1"/>
  <c r="D163" i="28"/>
  <c r="D170" i="28" s="1"/>
  <c r="D157" i="28" s="1"/>
  <c r="C163" i="28"/>
  <c r="C170" i="28" s="1"/>
  <c r="C157" i="28" s="1"/>
  <c r="E163" i="28"/>
  <c r="E170" i="28" s="1"/>
  <c r="E157" i="28" s="1"/>
  <c r="X156" i="27"/>
  <c r="Y156" i="27" s="1"/>
  <c r="Z156" i="27" s="1"/>
  <c r="G163" i="27"/>
  <c r="G170" i="27" s="1"/>
  <c r="G157" i="27" s="1"/>
  <c r="E163" i="27"/>
  <c r="E170" i="27" s="1"/>
  <c r="E157" i="27" s="1"/>
  <c r="F163" i="27"/>
  <c r="F170" i="27" s="1"/>
  <c r="F157" i="27" s="1"/>
  <c r="K163" i="27"/>
  <c r="K170" i="27" s="1"/>
  <c r="K157" i="27" s="1"/>
  <c r="C163" i="27"/>
  <c r="C170" i="27" s="1"/>
  <c r="C157" i="27" s="1"/>
  <c r="J163" i="27"/>
  <c r="J170" i="27" s="1"/>
  <c r="J157" i="27" s="1"/>
  <c r="B163" i="27"/>
  <c r="B170" i="27" s="1"/>
  <c r="B157" i="27" s="1"/>
  <c r="I163" i="27"/>
  <c r="I170" i="27" s="1"/>
  <c r="I157" i="27" s="1"/>
  <c r="D163" i="27"/>
  <c r="D170" i="27" s="1"/>
  <c r="D157" i="27" s="1"/>
  <c r="H163" i="27"/>
  <c r="H170" i="27" s="1"/>
  <c r="H157" i="27" s="1"/>
  <c r="K44" i="26"/>
  <c r="L44" i="26" s="1"/>
  <c r="K44" i="25"/>
  <c r="L44" i="25" s="1"/>
  <c r="P29" i="16"/>
  <c r="T29" i="16" s="1"/>
  <c r="I30" i="16" s="1"/>
  <c r="N29" i="16"/>
  <c r="R29" i="16" s="1"/>
  <c r="G30" i="16" s="1"/>
  <c r="M29" i="16"/>
  <c r="Q29" i="16"/>
  <c r="U29" i="16" s="1"/>
  <c r="J30" i="16" s="1"/>
  <c r="O29" i="16"/>
  <c r="S29" i="16" s="1"/>
  <c r="H30" i="16" s="1"/>
  <c r="I55" i="24"/>
  <c r="J55" i="24" s="1"/>
  <c r="X157" i="28" l="1"/>
  <c r="Y157" i="28" s="1"/>
  <c r="L157" i="28"/>
  <c r="M157" i="28" s="1"/>
  <c r="L157" i="27"/>
  <c r="M157" i="27" s="1"/>
  <c r="Q163" i="27"/>
  <c r="Q170" i="27" s="1"/>
  <c r="Q157" i="27" s="1"/>
  <c r="W163" i="27"/>
  <c r="W170" i="27" s="1"/>
  <c r="W157" i="27" s="1"/>
  <c r="O163" i="27"/>
  <c r="O170" i="27" s="1"/>
  <c r="O157" i="27" s="1"/>
  <c r="V163" i="27"/>
  <c r="V170" i="27" s="1"/>
  <c r="V157" i="27" s="1"/>
  <c r="P163" i="27"/>
  <c r="P170" i="27" s="1"/>
  <c r="P157" i="27" s="1"/>
  <c r="U163" i="27"/>
  <c r="U170" i="27" s="1"/>
  <c r="U157" i="27" s="1"/>
  <c r="T163" i="27"/>
  <c r="T170" i="27" s="1"/>
  <c r="T157" i="27" s="1"/>
  <c r="S163" i="27"/>
  <c r="S170" i="27" s="1"/>
  <c r="S157" i="27" s="1"/>
  <c r="N163" i="27"/>
  <c r="N170" i="27" s="1"/>
  <c r="N157" i="27" s="1"/>
  <c r="R163" i="27"/>
  <c r="R170" i="27" s="1"/>
  <c r="R157" i="27" s="1"/>
  <c r="Q44" i="26"/>
  <c r="U44" i="26" s="1"/>
  <c r="J45" i="26" s="1"/>
  <c r="P44" i="26"/>
  <c r="T44" i="26" s="1"/>
  <c r="I45" i="26" s="1"/>
  <c r="O44" i="26"/>
  <c r="S44" i="26" s="1"/>
  <c r="H45" i="26" s="1"/>
  <c r="N44" i="26"/>
  <c r="R44" i="26" s="1"/>
  <c r="G45" i="26" s="1"/>
  <c r="M44" i="26"/>
  <c r="N44" i="25"/>
  <c r="R44" i="25" s="1"/>
  <c r="G45" i="25" s="1"/>
  <c r="O44" i="25"/>
  <c r="S44" i="25" s="1"/>
  <c r="H45" i="25" s="1"/>
  <c r="P44" i="25"/>
  <c r="T44" i="25" s="1"/>
  <c r="I45" i="25" s="1"/>
  <c r="Q44" i="25"/>
  <c r="U44" i="25" s="1"/>
  <c r="J45" i="25" s="1"/>
  <c r="M44" i="25"/>
  <c r="K30" i="16"/>
  <c r="L30" i="16" s="1"/>
  <c r="M55" i="24"/>
  <c r="P55" i="24" s="1"/>
  <c r="G56" i="24" s="1"/>
  <c r="N55" i="24"/>
  <c r="Q55" i="24" s="1"/>
  <c r="H56" i="24" s="1"/>
  <c r="L55" i="24"/>
  <c r="O55" i="24" s="1"/>
  <c r="F56" i="24" s="1"/>
  <c r="K55" i="24"/>
  <c r="F164" i="28" l="1"/>
  <c r="F171" i="28" s="1"/>
  <c r="E164" i="28"/>
  <c r="E171" i="28" s="1"/>
  <c r="Z157" i="28"/>
  <c r="D164" i="28"/>
  <c r="D171" i="28" s="1"/>
  <c r="K164" i="28"/>
  <c r="K171" i="28" s="1"/>
  <c r="C164" i="28"/>
  <c r="C171" i="28" s="1"/>
  <c r="I164" i="28"/>
  <c r="I171" i="28" s="1"/>
  <c r="G164" i="28"/>
  <c r="G171" i="28" s="1"/>
  <c r="B164" i="28"/>
  <c r="B171" i="28" s="1"/>
  <c r="H164" i="28"/>
  <c r="H171" i="28" s="1"/>
  <c r="J164" i="28"/>
  <c r="J171" i="28" s="1"/>
  <c r="P164" i="28"/>
  <c r="P171" i="28" s="1"/>
  <c r="W164" i="28"/>
  <c r="W171" i="28" s="1"/>
  <c r="O164" i="28"/>
  <c r="O171" i="28" s="1"/>
  <c r="V164" i="28"/>
  <c r="V171" i="28" s="1"/>
  <c r="N164" i="28"/>
  <c r="N171" i="28" s="1"/>
  <c r="U164" i="28"/>
  <c r="U171" i="28" s="1"/>
  <c r="T164" i="28"/>
  <c r="T171" i="28" s="1"/>
  <c r="R164" i="28"/>
  <c r="R171" i="28" s="1"/>
  <c r="Q164" i="28"/>
  <c r="Q171" i="28" s="1"/>
  <c r="S164" i="28"/>
  <c r="S171" i="28" s="1"/>
  <c r="X157" i="27"/>
  <c r="Y157" i="27" s="1"/>
  <c r="K164" i="27"/>
  <c r="K171" i="27" s="1"/>
  <c r="C164" i="27"/>
  <c r="C171" i="27" s="1"/>
  <c r="I164" i="27"/>
  <c r="I171" i="27" s="1"/>
  <c r="H164" i="27"/>
  <c r="H171" i="27" s="1"/>
  <c r="J164" i="27"/>
  <c r="J171" i="27" s="1"/>
  <c r="B164" i="27"/>
  <c r="B171" i="27" s="1"/>
  <c r="G164" i="27"/>
  <c r="G171" i="27" s="1"/>
  <c r="F164" i="27"/>
  <c r="F171" i="27" s="1"/>
  <c r="E164" i="27"/>
  <c r="E171" i="27" s="1"/>
  <c r="Z157" i="27"/>
  <c r="D164" i="27"/>
  <c r="D171" i="27" s="1"/>
  <c r="K45" i="26"/>
  <c r="L45" i="26" s="1"/>
  <c r="K45" i="25"/>
  <c r="L45" i="25" s="1"/>
  <c r="Q30" i="16"/>
  <c r="U30" i="16" s="1"/>
  <c r="J31" i="16" s="1"/>
  <c r="O30" i="16"/>
  <c r="S30" i="16" s="1"/>
  <c r="H31" i="16" s="1"/>
  <c r="N30" i="16"/>
  <c r="R30" i="16" s="1"/>
  <c r="G31" i="16" s="1"/>
  <c r="M30" i="16"/>
  <c r="P30" i="16"/>
  <c r="T30" i="16" s="1"/>
  <c r="I31" i="16" s="1"/>
  <c r="I56" i="24"/>
  <c r="J56" i="24" s="1"/>
  <c r="P183" i="28" l="1"/>
  <c r="Q183" i="28" s="1"/>
  <c r="P195" i="28"/>
  <c r="Q195" i="28" s="1"/>
  <c r="N195" i="28"/>
  <c r="O195" i="28" s="1"/>
  <c r="N183" i="28"/>
  <c r="O183" i="28" s="1"/>
  <c r="P186" i="28"/>
  <c r="Q186" i="28" s="1"/>
  <c r="P184" i="28"/>
  <c r="Q184" i="28" s="1"/>
  <c r="P185" i="28"/>
  <c r="Q185" i="28" s="1"/>
  <c r="N185" i="28"/>
  <c r="O185" i="28" s="1"/>
  <c r="N186" i="28"/>
  <c r="O186" i="28" s="1"/>
  <c r="N184" i="28"/>
  <c r="O184" i="28" s="1"/>
  <c r="N186" i="27"/>
  <c r="O186" i="27" s="1"/>
  <c r="N184" i="27"/>
  <c r="O184" i="27" s="1"/>
  <c r="N185" i="27"/>
  <c r="O185" i="27" s="1"/>
  <c r="N195" i="27"/>
  <c r="O195" i="27" s="1"/>
  <c r="N183" i="27"/>
  <c r="O183" i="27" s="1"/>
  <c r="U164" i="27"/>
  <c r="U171" i="27" s="1"/>
  <c r="S164" i="27"/>
  <c r="S171" i="27" s="1"/>
  <c r="T164" i="27"/>
  <c r="T171" i="27" s="1"/>
  <c r="R164" i="27"/>
  <c r="R171" i="27" s="1"/>
  <c r="Q164" i="27"/>
  <c r="Q171" i="27" s="1"/>
  <c r="P164" i="27"/>
  <c r="P171" i="27" s="1"/>
  <c r="W164" i="27"/>
  <c r="W171" i="27" s="1"/>
  <c r="O164" i="27"/>
  <c r="O171" i="27" s="1"/>
  <c r="V164" i="27"/>
  <c r="V171" i="27" s="1"/>
  <c r="N164" i="27"/>
  <c r="N171" i="27" s="1"/>
  <c r="O45" i="26"/>
  <c r="S45" i="26" s="1"/>
  <c r="H46" i="26" s="1"/>
  <c r="N45" i="26"/>
  <c r="R45" i="26" s="1"/>
  <c r="G46" i="26" s="1"/>
  <c r="M45" i="26"/>
  <c r="Q45" i="26"/>
  <c r="U45" i="26" s="1"/>
  <c r="J46" i="26" s="1"/>
  <c r="P45" i="26"/>
  <c r="T45" i="26" s="1"/>
  <c r="I46" i="26" s="1"/>
  <c r="P45" i="25"/>
  <c r="T45" i="25" s="1"/>
  <c r="I46" i="25" s="1"/>
  <c r="N45" i="25"/>
  <c r="R45" i="25" s="1"/>
  <c r="G46" i="25" s="1"/>
  <c r="O45" i="25"/>
  <c r="S45" i="25" s="1"/>
  <c r="H46" i="25" s="1"/>
  <c r="Q45" i="25"/>
  <c r="U45" i="25" s="1"/>
  <c r="J46" i="25" s="1"/>
  <c r="M45" i="25"/>
  <c r="K31" i="16"/>
  <c r="L31" i="16" s="1"/>
  <c r="N56" i="24"/>
  <c r="Q56" i="24" s="1"/>
  <c r="H63" i="24" s="1"/>
  <c r="L56" i="24"/>
  <c r="O56" i="24" s="1"/>
  <c r="F63" i="24" s="1"/>
  <c r="M56" i="24"/>
  <c r="P56" i="24" s="1"/>
  <c r="G63" i="24" s="1"/>
  <c r="K56" i="24"/>
  <c r="P184" i="27" l="1"/>
  <c r="Q184" i="27" s="1"/>
  <c r="P185" i="27"/>
  <c r="Q185" i="27" s="1"/>
  <c r="P186" i="27"/>
  <c r="Q186" i="27" s="1"/>
  <c r="P183" i="27"/>
  <c r="Q183" i="27" s="1"/>
  <c r="P195" i="27"/>
  <c r="Q195" i="27" s="1"/>
  <c r="K46" i="26"/>
  <c r="L46" i="26" s="1"/>
  <c r="K46" i="25"/>
  <c r="L46" i="25" s="1"/>
  <c r="P31" i="16"/>
  <c r="T31" i="16" s="1"/>
  <c r="I32" i="16" s="1"/>
  <c r="O31" i="16"/>
  <c r="S31" i="16" s="1"/>
  <c r="H32" i="16" s="1"/>
  <c r="N31" i="16"/>
  <c r="R31" i="16" s="1"/>
  <c r="G32" i="16" s="1"/>
  <c r="Q31" i="16"/>
  <c r="U31" i="16" s="1"/>
  <c r="J32" i="16" s="1"/>
  <c r="M31" i="16"/>
  <c r="I63" i="24"/>
  <c r="J63" i="24" s="1"/>
  <c r="P46" i="26" l="1"/>
  <c r="T46" i="26" s="1"/>
  <c r="I47" i="26" s="1"/>
  <c r="O46" i="26"/>
  <c r="S46" i="26" s="1"/>
  <c r="H47" i="26" s="1"/>
  <c r="Q46" i="26"/>
  <c r="U46" i="26" s="1"/>
  <c r="J47" i="26" s="1"/>
  <c r="N46" i="26"/>
  <c r="R46" i="26" s="1"/>
  <c r="G47" i="26" s="1"/>
  <c r="M46" i="26"/>
  <c r="N46" i="25"/>
  <c r="R46" i="25" s="1"/>
  <c r="G47" i="25" s="1"/>
  <c r="P46" i="25"/>
  <c r="T46" i="25" s="1"/>
  <c r="I47" i="25" s="1"/>
  <c r="O46" i="25"/>
  <c r="S46" i="25" s="1"/>
  <c r="H47" i="25" s="1"/>
  <c r="M46" i="25"/>
  <c r="Q46" i="25"/>
  <c r="U46" i="25" s="1"/>
  <c r="J47" i="25" s="1"/>
  <c r="K32" i="16"/>
  <c r="L32" i="16" s="1"/>
  <c r="M63" i="24"/>
  <c r="P63" i="24" s="1"/>
  <c r="G64" i="24" s="1"/>
  <c r="N63" i="24"/>
  <c r="Q63" i="24" s="1"/>
  <c r="H64" i="24" s="1"/>
  <c r="L63" i="24"/>
  <c r="O63" i="24" s="1"/>
  <c r="F64" i="24" s="1"/>
  <c r="K63" i="24"/>
  <c r="K47" i="26" l="1"/>
  <c r="L47" i="26" s="1"/>
  <c r="K47" i="25"/>
  <c r="L47" i="25" s="1"/>
  <c r="Q32" i="16"/>
  <c r="U32" i="16" s="1"/>
  <c r="J33" i="16" s="1"/>
  <c r="P32" i="16"/>
  <c r="T32" i="16" s="1"/>
  <c r="I33" i="16" s="1"/>
  <c r="O32" i="16"/>
  <c r="S32" i="16" s="1"/>
  <c r="H33" i="16" s="1"/>
  <c r="M32" i="16"/>
  <c r="N32" i="16"/>
  <c r="R32" i="16" s="1"/>
  <c r="G33" i="16" s="1"/>
  <c r="I64" i="24"/>
  <c r="J64" i="24" s="1"/>
  <c r="Q47" i="26" l="1"/>
  <c r="U47" i="26" s="1"/>
  <c r="J48" i="26" s="1"/>
  <c r="P47" i="26"/>
  <c r="T47" i="26" s="1"/>
  <c r="I48" i="26" s="1"/>
  <c r="O47" i="26"/>
  <c r="S47" i="26" s="1"/>
  <c r="H48" i="26" s="1"/>
  <c r="N47" i="26"/>
  <c r="R47" i="26" s="1"/>
  <c r="G48" i="26" s="1"/>
  <c r="M47" i="26"/>
  <c r="N47" i="25"/>
  <c r="R47" i="25" s="1"/>
  <c r="G48" i="25" s="1"/>
  <c r="O47" i="25"/>
  <c r="S47" i="25" s="1"/>
  <c r="H48" i="25" s="1"/>
  <c r="P47" i="25"/>
  <c r="T47" i="25" s="1"/>
  <c r="I48" i="25" s="1"/>
  <c r="M47" i="25"/>
  <c r="Q47" i="25"/>
  <c r="U47" i="25" s="1"/>
  <c r="J48" i="25" s="1"/>
  <c r="K33" i="16"/>
  <c r="L33" i="16" s="1"/>
  <c r="M64" i="24"/>
  <c r="P64" i="24" s="1"/>
  <c r="G65" i="24" s="1"/>
  <c r="L64" i="24"/>
  <c r="O64" i="24" s="1"/>
  <c r="F65" i="24" s="1"/>
  <c r="N64" i="24"/>
  <c r="Q64" i="24" s="1"/>
  <c r="H65" i="24" s="1"/>
  <c r="K64" i="24"/>
  <c r="K48" i="26" l="1"/>
  <c r="L48" i="26" s="1"/>
  <c r="K48" i="25"/>
  <c r="L48" i="25" s="1"/>
  <c r="Q33" i="16"/>
  <c r="U33" i="16" s="1"/>
  <c r="J34" i="16" s="1"/>
  <c r="P33" i="16"/>
  <c r="T33" i="16" s="1"/>
  <c r="I34" i="16" s="1"/>
  <c r="O33" i="16"/>
  <c r="S33" i="16" s="1"/>
  <c r="H34" i="16" s="1"/>
  <c r="N33" i="16"/>
  <c r="R33" i="16" s="1"/>
  <c r="G34" i="16" s="1"/>
  <c r="M33" i="16"/>
  <c r="I65" i="24"/>
  <c r="J65" i="24" s="1"/>
  <c r="Q48" i="26" l="1"/>
  <c r="U48" i="26" s="1"/>
  <c r="J49" i="26" s="1"/>
  <c r="O48" i="26"/>
  <c r="S48" i="26" s="1"/>
  <c r="H49" i="26" s="1"/>
  <c r="N48" i="26"/>
  <c r="R48" i="26" s="1"/>
  <c r="G49" i="26" s="1"/>
  <c r="M48" i="26"/>
  <c r="P48" i="26"/>
  <c r="T48" i="26" s="1"/>
  <c r="I49" i="26" s="1"/>
  <c r="P48" i="25"/>
  <c r="T48" i="25" s="1"/>
  <c r="I49" i="25" s="1"/>
  <c r="N48" i="25"/>
  <c r="R48" i="25" s="1"/>
  <c r="G49" i="25" s="1"/>
  <c r="O48" i="25"/>
  <c r="S48" i="25" s="1"/>
  <c r="H49" i="25" s="1"/>
  <c r="Q48" i="25"/>
  <c r="U48" i="25" s="1"/>
  <c r="J49" i="25" s="1"/>
  <c r="M48" i="25"/>
  <c r="K34" i="16"/>
  <c r="L34" i="16" s="1"/>
  <c r="L65" i="24"/>
  <c r="O65" i="24" s="1"/>
  <c r="F66" i="24" s="1"/>
  <c r="M65" i="24"/>
  <c r="P65" i="24" s="1"/>
  <c r="G66" i="24" s="1"/>
  <c r="N65" i="24"/>
  <c r="Q65" i="24" s="1"/>
  <c r="H66" i="24" s="1"/>
  <c r="K65" i="24"/>
  <c r="K49" i="26" l="1"/>
  <c r="L49" i="26" s="1"/>
  <c r="K49" i="25"/>
  <c r="L49" i="25" s="1"/>
  <c r="M34" i="16"/>
  <c r="Q34" i="16"/>
  <c r="U34" i="16" s="1"/>
  <c r="J35" i="16" s="1"/>
  <c r="P34" i="16"/>
  <c r="T34" i="16" s="1"/>
  <c r="I35" i="16" s="1"/>
  <c r="O34" i="16"/>
  <c r="S34" i="16" s="1"/>
  <c r="H35" i="16" s="1"/>
  <c r="N34" i="16"/>
  <c r="R34" i="16" s="1"/>
  <c r="G35" i="16" s="1"/>
  <c r="I66" i="24"/>
  <c r="J66" i="24" s="1"/>
  <c r="Q49" i="26" l="1"/>
  <c r="U49" i="26" s="1"/>
  <c r="J56" i="26" s="1"/>
  <c r="P49" i="26"/>
  <c r="T49" i="26" s="1"/>
  <c r="I56" i="26" s="1"/>
  <c r="N49" i="26"/>
  <c r="R49" i="26" s="1"/>
  <c r="G56" i="26" s="1"/>
  <c r="M49" i="26"/>
  <c r="O49" i="26"/>
  <c r="S49" i="26" s="1"/>
  <c r="H56" i="26" s="1"/>
  <c r="O49" i="25"/>
  <c r="S49" i="25" s="1"/>
  <c r="H56" i="25" s="1"/>
  <c r="P49" i="25"/>
  <c r="T49" i="25" s="1"/>
  <c r="I56" i="25" s="1"/>
  <c r="N49" i="25"/>
  <c r="R49" i="25" s="1"/>
  <c r="G56" i="25" s="1"/>
  <c r="M49" i="25"/>
  <c r="Q49" i="25"/>
  <c r="U49" i="25" s="1"/>
  <c r="J56" i="25" s="1"/>
  <c r="K35" i="16"/>
  <c r="L35" i="16" s="1"/>
  <c r="N66" i="24"/>
  <c r="Q66" i="24" s="1"/>
  <c r="M66" i="24"/>
  <c r="P66" i="24" s="1"/>
  <c r="L66" i="24"/>
  <c r="O66" i="24" s="1"/>
  <c r="K66" i="24"/>
  <c r="K56" i="26" l="1"/>
  <c r="L56" i="26" s="1"/>
  <c r="K56" i="25"/>
  <c r="L56" i="25" s="1"/>
  <c r="N35" i="16"/>
  <c r="R35" i="16" s="1"/>
  <c r="G42" i="16" s="1"/>
  <c r="Q35" i="16"/>
  <c r="U35" i="16" s="1"/>
  <c r="J42" i="16" s="1"/>
  <c r="P35" i="16"/>
  <c r="T35" i="16" s="1"/>
  <c r="I42" i="16" s="1"/>
  <c r="O35" i="16"/>
  <c r="S35" i="16" s="1"/>
  <c r="H42" i="16" s="1"/>
  <c r="M35" i="16"/>
  <c r="G80" i="24"/>
  <c r="G81" i="24"/>
  <c r="G78" i="24"/>
  <c r="G79" i="24"/>
  <c r="H80" i="24"/>
  <c r="H81" i="24"/>
  <c r="H79" i="24"/>
  <c r="F80" i="24"/>
  <c r="F79" i="24"/>
  <c r="F78" i="24"/>
  <c r="F81" i="24"/>
  <c r="H78" i="24"/>
  <c r="N56" i="26" l="1"/>
  <c r="R56" i="26" s="1"/>
  <c r="G57" i="26" s="1"/>
  <c r="M56" i="26"/>
  <c r="O56" i="26"/>
  <c r="S56" i="26" s="1"/>
  <c r="H57" i="26" s="1"/>
  <c r="Q56" i="26"/>
  <c r="U56" i="26" s="1"/>
  <c r="J57" i="26" s="1"/>
  <c r="P56" i="26"/>
  <c r="T56" i="26" s="1"/>
  <c r="I57" i="26" s="1"/>
  <c r="P56" i="25"/>
  <c r="T56" i="25" s="1"/>
  <c r="I57" i="25" s="1"/>
  <c r="O56" i="25"/>
  <c r="S56" i="25" s="1"/>
  <c r="H57" i="25" s="1"/>
  <c r="N56" i="25"/>
  <c r="R56" i="25" s="1"/>
  <c r="G57" i="25" s="1"/>
  <c r="Q56" i="25"/>
  <c r="U56" i="25" s="1"/>
  <c r="J57" i="25" s="1"/>
  <c r="M56" i="25"/>
  <c r="K42" i="16"/>
  <c r="L42" i="16" s="1"/>
  <c r="I80" i="24"/>
  <c r="J80" i="24" s="1"/>
  <c r="I79" i="24"/>
  <c r="J79" i="24" s="1"/>
  <c r="I78" i="24"/>
  <c r="J78" i="24" s="1"/>
  <c r="I81" i="24"/>
  <c r="J81" i="24" s="1"/>
  <c r="K57" i="26" l="1"/>
  <c r="L57" i="26" s="1"/>
  <c r="K57" i="25"/>
  <c r="L57" i="25" s="1"/>
  <c r="O42" i="16"/>
  <c r="S42" i="16" s="1"/>
  <c r="H43" i="16" s="1"/>
  <c r="M42" i="16"/>
  <c r="Q42" i="16"/>
  <c r="U42" i="16" s="1"/>
  <c r="J43" i="16" s="1"/>
  <c r="P42" i="16"/>
  <c r="T42" i="16" s="1"/>
  <c r="I43" i="16" s="1"/>
  <c r="N42" i="16"/>
  <c r="R42" i="16" s="1"/>
  <c r="G43" i="16" s="1"/>
  <c r="M57" i="26" l="1"/>
  <c r="N57" i="26"/>
  <c r="R57" i="26" s="1"/>
  <c r="G58" i="26" s="1"/>
  <c r="Q57" i="26"/>
  <c r="U57" i="26" s="1"/>
  <c r="J58" i="26" s="1"/>
  <c r="P57" i="26"/>
  <c r="T57" i="26" s="1"/>
  <c r="I58" i="26" s="1"/>
  <c r="O57" i="26"/>
  <c r="S57" i="26" s="1"/>
  <c r="H58" i="26" s="1"/>
  <c r="O57" i="25"/>
  <c r="S57" i="25" s="1"/>
  <c r="H58" i="25" s="1"/>
  <c r="P57" i="25"/>
  <c r="T57" i="25" s="1"/>
  <c r="I58" i="25" s="1"/>
  <c r="N57" i="25"/>
  <c r="R57" i="25" s="1"/>
  <c r="G58" i="25" s="1"/>
  <c r="Q57" i="25"/>
  <c r="U57" i="25" s="1"/>
  <c r="J58" i="25" s="1"/>
  <c r="M57" i="25"/>
  <c r="K43" i="16"/>
  <c r="L43" i="16" s="1"/>
  <c r="K58" i="26" l="1"/>
  <c r="L58" i="26" s="1"/>
  <c r="K58" i="25"/>
  <c r="L58" i="25" s="1"/>
  <c r="P43" i="16"/>
  <c r="T43" i="16" s="1"/>
  <c r="I44" i="16" s="1"/>
  <c r="N43" i="16"/>
  <c r="R43" i="16" s="1"/>
  <c r="G44" i="16" s="1"/>
  <c r="M43" i="16"/>
  <c r="Q43" i="16"/>
  <c r="U43" i="16" s="1"/>
  <c r="J44" i="16" s="1"/>
  <c r="O43" i="16"/>
  <c r="S43" i="16" s="1"/>
  <c r="H44" i="16" s="1"/>
  <c r="N58" i="26" l="1"/>
  <c r="R58" i="26" s="1"/>
  <c r="G59" i="26" s="1"/>
  <c r="M58" i="26"/>
  <c r="P58" i="26"/>
  <c r="T58" i="26" s="1"/>
  <c r="I59" i="26" s="1"/>
  <c r="O58" i="26"/>
  <c r="S58" i="26" s="1"/>
  <c r="H59" i="26" s="1"/>
  <c r="Q58" i="26"/>
  <c r="U58" i="26" s="1"/>
  <c r="J59" i="26" s="1"/>
  <c r="N58" i="25"/>
  <c r="R58" i="25" s="1"/>
  <c r="G59" i="25" s="1"/>
  <c r="O58" i="25"/>
  <c r="S58" i="25" s="1"/>
  <c r="H59" i="25" s="1"/>
  <c r="P58" i="25"/>
  <c r="T58" i="25" s="1"/>
  <c r="I59" i="25" s="1"/>
  <c r="M58" i="25"/>
  <c r="Q58" i="25"/>
  <c r="U58" i="25" s="1"/>
  <c r="J59" i="25" s="1"/>
  <c r="K44" i="16"/>
  <c r="L44" i="16" s="1"/>
  <c r="K59" i="26" l="1"/>
  <c r="L59" i="26" s="1"/>
  <c r="K59" i="25"/>
  <c r="L59" i="25" s="1"/>
  <c r="Q44" i="16"/>
  <c r="U44" i="16" s="1"/>
  <c r="J45" i="16" s="1"/>
  <c r="O44" i="16"/>
  <c r="S44" i="16" s="1"/>
  <c r="H45" i="16" s="1"/>
  <c r="N44" i="16"/>
  <c r="R44" i="16" s="1"/>
  <c r="G45" i="16" s="1"/>
  <c r="M44" i="16"/>
  <c r="P44" i="16"/>
  <c r="T44" i="16" s="1"/>
  <c r="I45" i="16" s="1"/>
  <c r="O59" i="26" l="1"/>
  <c r="S59" i="26" s="1"/>
  <c r="H60" i="26" s="1"/>
  <c r="N59" i="26"/>
  <c r="R59" i="26" s="1"/>
  <c r="G60" i="26" s="1"/>
  <c r="P59" i="26"/>
  <c r="T59" i="26" s="1"/>
  <c r="I60" i="26" s="1"/>
  <c r="Q59" i="26"/>
  <c r="U59" i="26" s="1"/>
  <c r="J60" i="26" s="1"/>
  <c r="M59" i="26"/>
  <c r="P59" i="25"/>
  <c r="T59" i="25" s="1"/>
  <c r="I60" i="25" s="1"/>
  <c r="N59" i="25"/>
  <c r="R59" i="25" s="1"/>
  <c r="G60" i="25" s="1"/>
  <c r="O59" i="25"/>
  <c r="S59" i="25" s="1"/>
  <c r="H60" i="25" s="1"/>
  <c r="Q59" i="25"/>
  <c r="U59" i="25" s="1"/>
  <c r="J60" i="25" s="1"/>
  <c r="M59" i="25"/>
  <c r="K45" i="16"/>
  <c r="L45" i="16" s="1"/>
  <c r="K60" i="26" l="1"/>
  <c r="L60" i="26" s="1"/>
  <c r="K60" i="25"/>
  <c r="L60" i="25" s="1"/>
  <c r="P45" i="16"/>
  <c r="T45" i="16" s="1"/>
  <c r="I46" i="16" s="1"/>
  <c r="O45" i="16"/>
  <c r="S45" i="16" s="1"/>
  <c r="H46" i="16" s="1"/>
  <c r="N45" i="16"/>
  <c r="R45" i="16" s="1"/>
  <c r="G46" i="16" s="1"/>
  <c r="M45" i="16"/>
  <c r="Q45" i="16"/>
  <c r="U45" i="16" s="1"/>
  <c r="J46" i="16" s="1"/>
  <c r="P60" i="26" l="1"/>
  <c r="T60" i="26" s="1"/>
  <c r="I61" i="26" s="1"/>
  <c r="O60" i="26"/>
  <c r="S60" i="26" s="1"/>
  <c r="H61" i="26" s="1"/>
  <c r="Q60" i="26"/>
  <c r="U60" i="26" s="1"/>
  <c r="J61" i="26" s="1"/>
  <c r="M60" i="26"/>
  <c r="N60" i="26"/>
  <c r="R60" i="26" s="1"/>
  <c r="G61" i="26" s="1"/>
  <c r="N60" i="25"/>
  <c r="R60" i="25" s="1"/>
  <c r="G61" i="25" s="1"/>
  <c r="O60" i="25"/>
  <c r="S60" i="25" s="1"/>
  <c r="H61" i="25" s="1"/>
  <c r="P60" i="25"/>
  <c r="T60" i="25" s="1"/>
  <c r="I61" i="25" s="1"/>
  <c r="Q60" i="25"/>
  <c r="U60" i="25" s="1"/>
  <c r="J61" i="25" s="1"/>
  <c r="M60" i="25"/>
  <c r="K46" i="16"/>
  <c r="L46" i="16" s="1"/>
  <c r="K61" i="26" l="1"/>
  <c r="L61" i="26" s="1"/>
  <c r="K61" i="25"/>
  <c r="L61" i="25" s="1"/>
  <c r="Q46" i="16"/>
  <c r="U46" i="16" s="1"/>
  <c r="J47" i="16" s="1"/>
  <c r="P46" i="16"/>
  <c r="T46" i="16" s="1"/>
  <c r="I47" i="16" s="1"/>
  <c r="O46" i="16"/>
  <c r="S46" i="16" s="1"/>
  <c r="H47" i="16" s="1"/>
  <c r="N46" i="16"/>
  <c r="R46" i="16" s="1"/>
  <c r="G47" i="16" s="1"/>
  <c r="M46" i="16"/>
  <c r="Q61" i="26" l="1"/>
  <c r="U61" i="26" s="1"/>
  <c r="J62" i="26" s="1"/>
  <c r="P61" i="26"/>
  <c r="T61" i="26" s="1"/>
  <c r="I62" i="26" s="1"/>
  <c r="M61" i="26"/>
  <c r="O61" i="26"/>
  <c r="S61" i="26" s="1"/>
  <c r="H62" i="26" s="1"/>
  <c r="N61" i="26"/>
  <c r="R61" i="26" s="1"/>
  <c r="G62" i="26" s="1"/>
  <c r="O61" i="25"/>
  <c r="S61" i="25" s="1"/>
  <c r="H62" i="25" s="1"/>
  <c r="N61" i="25"/>
  <c r="R61" i="25" s="1"/>
  <c r="G62" i="25" s="1"/>
  <c r="P61" i="25"/>
  <c r="T61" i="25" s="1"/>
  <c r="I62" i="25" s="1"/>
  <c r="Q61" i="25"/>
  <c r="U61" i="25" s="1"/>
  <c r="J62" i="25" s="1"/>
  <c r="M61" i="25"/>
  <c r="K47" i="16"/>
  <c r="L47" i="16" s="1"/>
  <c r="K62" i="26" l="1"/>
  <c r="L62" i="26" s="1"/>
  <c r="K62" i="25"/>
  <c r="L62" i="25" s="1"/>
  <c r="Q47" i="16"/>
  <c r="U47" i="16" s="1"/>
  <c r="J48" i="16" s="1"/>
  <c r="P47" i="16"/>
  <c r="T47" i="16" s="1"/>
  <c r="I48" i="16" s="1"/>
  <c r="O47" i="16"/>
  <c r="S47" i="16" s="1"/>
  <c r="H48" i="16" s="1"/>
  <c r="N47" i="16"/>
  <c r="R47" i="16" s="1"/>
  <c r="G48" i="16" s="1"/>
  <c r="M47" i="16"/>
  <c r="Q62" i="26" l="1"/>
  <c r="U62" i="26" s="1"/>
  <c r="J63" i="26" s="1"/>
  <c r="N62" i="26"/>
  <c r="R62" i="26" s="1"/>
  <c r="G63" i="26" s="1"/>
  <c r="P62" i="26"/>
  <c r="T62" i="26" s="1"/>
  <c r="I63" i="26" s="1"/>
  <c r="O62" i="26"/>
  <c r="S62" i="26" s="1"/>
  <c r="H63" i="26" s="1"/>
  <c r="M62" i="26"/>
  <c r="O62" i="25"/>
  <c r="S62" i="25" s="1"/>
  <c r="H63" i="25" s="1"/>
  <c r="P62" i="25"/>
  <c r="T62" i="25" s="1"/>
  <c r="I63" i="25" s="1"/>
  <c r="N62" i="25"/>
  <c r="R62" i="25" s="1"/>
  <c r="G63" i="25" s="1"/>
  <c r="Q62" i="25"/>
  <c r="U62" i="25" s="1"/>
  <c r="J63" i="25" s="1"/>
  <c r="M62" i="25"/>
  <c r="K48" i="16"/>
  <c r="L48" i="16" s="1"/>
  <c r="K63" i="26" l="1"/>
  <c r="L63" i="26" s="1"/>
  <c r="K63" i="25"/>
  <c r="L63" i="25" s="1"/>
  <c r="N63" i="25" s="1"/>
  <c r="M48" i="16"/>
  <c r="Q48" i="16"/>
  <c r="U48" i="16" s="1"/>
  <c r="J49" i="16" s="1"/>
  <c r="P48" i="16"/>
  <c r="T48" i="16" s="1"/>
  <c r="I49" i="16" s="1"/>
  <c r="O48" i="16"/>
  <c r="S48" i="16" s="1"/>
  <c r="H49" i="16" s="1"/>
  <c r="N48" i="16"/>
  <c r="R48" i="16" s="1"/>
  <c r="G49" i="16" s="1"/>
  <c r="O63" i="26" l="1"/>
  <c r="S63" i="26" s="1"/>
  <c r="H70" i="26" s="1"/>
  <c r="N63" i="26"/>
  <c r="R63" i="26" s="1"/>
  <c r="G70" i="26" s="1"/>
  <c r="Q63" i="26"/>
  <c r="U63" i="26" s="1"/>
  <c r="J70" i="26" s="1"/>
  <c r="P63" i="26"/>
  <c r="T63" i="26" s="1"/>
  <c r="I70" i="26" s="1"/>
  <c r="M63" i="26"/>
  <c r="O63" i="25"/>
  <c r="S63" i="25" s="1"/>
  <c r="H70" i="25" s="1"/>
  <c r="P63" i="25"/>
  <c r="T63" i="25" s="1"/>
  <c r="I70" i="25" s="1"/>
  <c r="M63" i="25"/>
  <c r="Q63" i="25"/>
  <c r="U63" i="25" s="1"/>
  <c r="J70" i="25" s="1"/>
  <c r="R63" i="25"/>
  <c r="G70" i="25" s="1"/>
  <c r="K49" i="16"/>
  <c r="L49" i="16" s="1"/>
  <c r="K70" i="26" l="1"/>
  <c r="L70" i="26" s="1"/>
  <c r="K70" i="25"/>
  <c r="L70" i="25" s="1"/>
  <c r="N49" i="16"/>
  <c r="R49" i="16" s="1"/>
  <c r="G56" i="16" s="1"/>
  <c r="M49" i="16"/>
  <c r="Q49" i="16"/>
  <c r="U49" i="16" s="1"/>
  <c r="J56" i="16" s="1"/>
  <c r="P49" i="16"/>
  <c r="T49" i="16" s="1"/>
  <c r="I56" i="16" s="1"/>
  <c r="O49" i="16"/>
  <c r="S49" i="16" s="1"/>
  <c r="H56" i="16" s="1"/>
  <c r="Q70" i="26" l="1"/>
  <c r="U70" i="26" s="1"/>
  <c r="J71" i="26" s="1"/>
  <c r="O70" i="26"/>
  <c r="S70" i="26" s="1"/>
  <c r="H71" i="26" s="1"/>
  <c r="M70" i="26"/>
  <c r="P70" i="26"/>
  <c r="T70" i="26" s="1"/>
  <c r="I71" i="26" s="1"/>
  <c r="N70" i="26"/>
  <c r="R70" i="26" s="1"/>
  <c r="G71" i="26" s="1"/>
  <c r="N70" i="25"/>
  <c r="R70" i="25" s="1"/>
  <c r="G71" i="25" s="1"/>
  <c r="P70" i="25"/>
  <c r="T70" i="25" s="1"/>
  <c r="I71" i="25" s="1"/>
  <c r="O70" i="25"/>
  <c r="S70" i="25" s="1"/>
  <c r="H71" i="25" s="1"/>
  <c r="M70" i="25"/>
  <c r="Q70" i="25"/>
  <c r="U70" i="25" s="1"/>
  <c r="J71" i="25" s="1"/>
  <c r="K56" i="16"/>
  <c r="L56" i="16" s="1"/>
  <c r="K71" i="26" l="1"/>
  <c r="L71" i="26" s="1"/>
  <c r="K71" i="25"/>
  <c r="L71" i="25" s="1"/>
  <c r="O56" i="16"/>
  <c r="S56" i="16" s="1"/>
  <c r="H57" i="16" s="1"/>
  <c r="N56" i="16"/>
  <c r="R56" i="16" s="1"/>
  <c r="G57" i="16" s="1"/>
  <c r="M56" i="16"/>
  <c r="Q56" i="16"/>
  <c r="U56" i="16" s="1"/>
  <c r="J57" i="16" s="1"/>
  <c r="P56" i="16"/>
  <c r="T56" i="16" s="1"/>
  <c r="I57" i="16" s="1"/>
  <c r="M71" i="26" l="1"/>
  <c r="Q71" i="26"/>
  <c r="U71" i="26" s="1"/>
  <c r="J72" i="26" s="1"/>
  <c r="P71" i="26"/>
  <c r="T71" i="26" s="1"/>
  <c r="I72" i="26" s="1"/>
  <c r="N71" i="26"/>
  <c r="R71" i="26" s="1"/>
  <c r="G72" i="26" s="1"/>
  <c r="O71" i="26"/>
  <c r="S71" i="26" s="1"/>
  <c r="H72" i="26" s="1"/>
  <c r="N71" i="25"/>
  <c r="R71" i="25" s="1"/>
  <c r="G72" i="25" s="1"/>
  <c r="O71" i="25"/>
  <c r="S71" i="25" s="1"/>
  <c r="H72" i="25" s="1"/>
  <c r="P71" i="25"/>
  <c r="T71" i="25" s="1"/>
  <c r="I72" i="25" s="1"/>
  <c r="M71" i="25"/>
  <c r="Q71" i="25"/>
  <c r="U71" i="25" s="1"/>
  <c r="J72" i="25" s="1"/>
  <c r="K57" i="16"/>
  <c r="L57" i="16" s="1"/>
  <c r="K72" i="26" l="1"/>
  <c r="L72" i="26" s="1"/>
  <c r="K72" i="25"/>
  <c r="L72" i="25" s="1"/>
  <c r="P57" i="16"/>
  <c r="T57" i="16" s="1"/>
  <c r="I58" i="16" s="1"/>
  <c r="O57" i="16"/>
  <c r="S57" i="16" s="1"/>
  <c r="H58" i="16" s="1"/>
  <c r="N57" i="16"/>
  <c r="R57" i="16" s="1"/>
  <c r="G58" i="16" s="1"/>
  <c r="M57" i="16"/>
  <c r="Q57" i="16"/>
  <c r="U57" i="16" s="1"/>
  <c r="J58" i="16" s="1"/>
  <c r="N72" i="26" l="1"/>
  <c r="R72" i="26" s="1"/>
  <c r="G73" i="26" s="1"/>
  <c r="M72" i="26"/>
  <c r="Q72" i="26"/>
  <c r="U72" i="26" s="1"/>
  <c r="J73" i="26" s="1"/>
  <c r="P72" i="26"/>
  <c r="T72" i="26" s="1"/>
  <c r="I73" i="26" s="1"/>
  <c r="O72" i="26"/>
  <c r="S72" i="26" s="1"/>
  <c r="H73" i="26" s="1"/>
  <c r="N72" i="25"/>
  <c r="R72" i="25" s="1"/>
  <c r="G73" i="25" s="1"/>
  <c r="O72" i="25"/>
  <c r="S72" i="25" s="1"/>
  <c r="H73" i="25" s="1"/>
  <c r="P72" i="25"/>
  <c r="T72" i="25" s="1"/>
  <c r="I73" i="25" s="1"/>
  <c r="M72" i="25"/>
  <c r="Q72" i="25"/>
  <c r="U72" i="25" s="1"/>
  <c r="J73" i="25" s="1"/>
  <c r="K58" i="16"/>
  <c r="L58" i="16" s="1"/>
  <c r="K73" i="26" l="1"/>
  <c r="L73" i="26" s="1"/>
  <c r="K73" i="25"/>
  <c r="L73" i="25" s="1"/>
  <c r="Q58" i="16"/>
  <c r="U58" i="16" s="1"/>
  <c r="J59" i="16" s="1"/>
  <c r="P58" i="16"/>
  <c r="T58" i="16" s="1"/>
  <c r="I59" i="16" s="1"/>
  <c r="O58" i="16"/>
  <c r="S58" i="16" s="1"/>
  <c r="H59" i="16" s="1"/>
  <c r="N58" i="16"/>
  <c r="R58" i="16" s="1"/>
  <c r="G59" i="16" s="1"/>
  <c r="M58" i="16"/>
  <c r="O73" i="26" l="1"/>
  <c r="S73" i="26" s="1"/>
  <c r="H74" i="26" s="1"/>
  <c r="N73" i="26"/>
  <c r="R73" i="26" s="1"/>
  <c r="G74" i="26" s="1"/>
  <c r="Q73" i="26"/>
  <c r="U73" i="26" s="1"/>
  <c r="J74" i="26" s="1"/>
  <c r="P73" i="26"/>
  <c r="T73" i="26" s="1"/>
  <c r="I74" i="26" s="1"/>
  <c r="M73" i="26"/>
  <c r="P73" i="25"/>
  <c r="T73" i="25" s="1"/>
  <c r="I74" i="25" s="1"/>
  <c r="N73" i="25"/>
  <c r="R73" i="25" s="1"/>
  <c r="G74" i="25" s="1"/>
  <c r="O73" i="25"/>
  <c r="S73" i="25" s="1"/>
  <c r="H74" i="25" s="1"/>
  <c r="Q73" i="25"/>
  <c r="U73" i="25" s="1"/>
  <c r="J74" i="25" s="1"/>
  <c r="M73" i="25"/>
  <c r="K59" i="16"/>
  <c r="L59" i="16" s="1"/>
  <c r="K74" i="26" l="1"/>
  <c r="L74" i="26" s="1"/>
  <c r="K74" i="25"/>
  <c r="L74" i="25" s="1"/>
  <c r="Q59" i="16"/>
  <c r="U59" i="16" s="1"/>
  <c r="J60" i="16" s="1"/>
  <c r="P59" i="16"/>
  <c r="T59" i="16" s="1"/>
  <c r="I60" i="16" s="1"/>
  <c r="O59" i="16"/>
  <c r="S59" i="16" s="1"/>
  <c r="H60" i="16" s="1"/>
  <c r="N59" i="16"/>
  <c r="R59" i="16" s="1"/>
  <c r="G60" i="16" s="1"/>
  <c r="M59" i="16"/>
  <c r="P74" i="26" l="1"/>
  <c r="T74" i="26" s="1"/>
  <c r="I75" i="26" s="1"/>
  <c r="O74" i="26"/>
  <c r="S74" i="26" s="1"/>
  <c r="H75" i="26" s="1"/>
  <c r="N74" i="26"/>
  <c r="R74" i="26" s="1"/>
  <c r="G75" i="26" s="1"/>
  <c r="M74" i="26"/>
  <c r="Q74" i="26"/>
  <c r="U74" i="26" s="1"/>
  <c r="J75" i="26" s="1"/>
  <c r="N74" i="25"/>
  <c r="R74" i="25" s="1"/>
  <c r="G75" i="25" s="1"/>
  <c r="O74" i="25"/>
  <c r="S74" i="25" s="1"/>
  <c r="H75" i="25" s="1"/>
  <c r="P74" i="25"/>
  <c r="T74" i="25" s="1"/>
  <c r="I75" i="25" s="1"/>
  <c r="Q74" i="25"/>
  <c r="U74" i="25" s="1"/>
  <c r="J75" i="25" s="1"/>
  <c r="M74" i="25"/>
  <c r="K60" i="16"/>
  <c r="L60" i="16" s="1"/>
  <c r="K75" i="26" l="1"/>
  <c r="L75" i="26" s="1"/>
  <c r="K75" i="25"/>
  <c r="L75" i="25" s="1"/>
  <c r="Q60" i="16"/>
  <c r="U60" i="16" s="1"/>
  <c r="J61" i="16" s="1"/>
  <c r="P60" i="16"/>
  <c r="T60" i="16" s="1"/>
  <c r="I61" i="16" s="1"/>
  <c r="O60" i="16"/>
  <c r="S60" i="16" s="1"/>
  <c r="H61" i="16" s="1"/>
  <c r="N60" i="16"/>
  <c r="R60" i="16" s="1"/>
  <c r="G61" i="16" s="1"/>
  <c r="M60" i="16"/>
  <c r="Q75" i="26" l="1"/>
  <c r="U75" i="26" s="1"/>
  <c r="J76" i="26" s="1"/>
  <c r="P75" i="26"/>
  <c r="T75" i="26" s="1"/>
  <c r="I76" i="26" s="1"/>
  <c r="O75" i="26"/>
  <c r="S75" i="26" s="1"/>
  <c r="H76" i="26" s="1"/>
  <c r="N75" i="26"/>
  <c r="R75" i="26" s="1"/>
  <c r="G76" i="26" s="1"/>
  <c r="M75" i="26"/>
  <c r="O75" i="25"/>
  <c r="S75" i="25" s="1"/>
  <c r="H76" i="25" s="1"/>
  <c r="N75" i="25"/>
  <c r="R75" i="25" s="1"/>
  <c r="G76" i="25" s="1"/>
  <c r="P75" i="25"/>
  <c r="T75" i="25" s="1"/>
  <c r="I76" i="25" s="1"/>
  <c r="Q75" i="25"/>
  <c r="U75" i="25" s="1"/>
  <c r="J76" i="25" s="1"/>
  <c r="M75" i="25"/>
  <c r="K61" i="16"/>
  <c r="L61" i="16" s="1"/>
  <c r="K76" i="26" l="1"/>
  <c r="L76" i="26" s="1"/>
  <c r="K76" i="25"/>
  <c r="L76" i="25" s="1"/>
  <c r="Q61" i="16"/>
  <c r="U61" i="16" s="1"/>
  <c r="J62" i="16" s="1"/>
  <c r="P61" i="16"/>
  <c r="T61" i="16" s="1"/>
  <c r="I62" i="16" s="1"/>
  <c r="O61" i="16"/>
  <c r="S61" i="16" s="1"/>
  <c r="H62" i="16" s="1"/>
  <c r="N61" i="16"/>
  <c r="R61" i="16" s="1"/>
  <c r="G62" i="16" s="1"/>
  <c r="M61" i="16"/>
  <c r="Q76" i="26" l="1"/>
  <c r="U76" i="26" s="1"/>
  <c r="J77" i="26" s="1"/>
  <c r="P76" i="26"/>
  <c r="T76" i="26" s="1"/>
  <c r="I77" i="26" s="1"/>
  <c r="O76" i="26"/>
  <c r="S76" i="26" s="1"/>
  <c r="H77" i="26" s="1"/>
  <c r="N76" i="26"/>
  <c r="R76" i="26" s="1"/>
  <c r="G77" i="26" s="1"/>
  <c r="M76" i="26"/>
  <c r="O76" i="25"/>
  <c r="S76" i="25" s="1"/>
  <c r="H77" i="25" s="1"/>
  <c r="P76" i="25"/>
  <c r="T76" i="25" s="1"/>
  <c r="I77" i="25" s="1"/>
  <c r="N76" i="25"/>
  <c r="R76" i="25" s="1"/>
  <c r="G77" i="25" s="1"/>
  <c r="M76" i="25"/>
  <c r="Q76" i="25"/>
  <c r="U76" i="25" s="1"/>
  <c r="J77" i="25" s="1"/>
  <c r="K62" i="16"/>
  <c r="L62" i="16" s="1"/>
  <c r="K77" i="26" l="1"/>
  <c r="L77" i="26" s="1"/>
  <c r="K77" i="25"/>
  <c r="L77" i="25" s="1"/>
  <c r="M62" i="16"/>
  <c r="Q62" i="16"/>
  <c r="U62" i="16" s="1"/>
  <c r="J63" i="16" s="1"/>
  <c r="P62" i="16"/>
  <c r="T62" i="16" s="1"/>
  <c r="I63" i="16" s="1"/>
  <c r="O62" i="16"/>
  <c r="S62" i="16" s="1"/>
  <c r="H63" i="16" s="1"/>
  <c r="N62" i="16"/>
  <c r="R62" i="16" s="1"/>
  <c r="G63" i="16" s="1"/>
  <c r="M77" i="26" l="1"/>
  <c r="Q77" i="26"/>
  <c r="U77" i="26" s="1"/>
  <c r="J83" i="26" s="1"/>
  <c r="P77" i="26"/>
  <c r="T77" i="26" s="1"/>
  <c r="I83" i="26" s="1"/>
  <c r="O77" i="26"/>
  <c r="S77" i="26" s="1"/>
  <c r="H83" i="26" s="1"/>
  <c r="N77" i="26"/>
  <c r="R77" i="26" s="1"/>
  <c r="G83" i="26" s="1"/>
  <c r="N77" i="25"/>
  <c r="R77" i="25" s="1"/>
  <c r="G83" i="25" s="1"/>
  <c r="O77" i="25"/>
  <c r="S77" i="25" s="1"/>
  <c r="H83" i="25" s="1"/>
  <c r="P77" i="25"/>
  <c r="T77" i="25" s="1"/>
  <c r="I83" i="25" s="1"/>
  <c r="M77" i="25"/>
  <c r="Q77" i="25"/>
  <c r="U77" i="25" s="1"/>
  <c r="J83" i="25" s="1"/>
  <c r="K63" i="16"/>
  <c r="L63" i="16" s="1"/>
  <c r="K83" i="26" l="1"/>
  <c r="L83" i="26" s="1"/>
  <c r="K83" i="25"/>
  <c r="L83" i="25" s="1"/>
  <c r="N63" i="16"/>
  <c r="R63" i="16" s="1"/>
  <c r="G70" i="16" s="1"/>
  <c r="M63" i="16"/>
  <c r="Q63" i="16"/>
  <c r="U63" i="16" s="1"/>
  <c r="J70" i="16" s="1"/>
  <c r="P63" i="16"/>
  <c r="T63" i="16" s="1"/>
  <c r="I70" i="16" s="1"/>
  <c r="O63" i="16"/>
  <c r="S63" i="16" s="1"/>
  <c r="H70" i="16" s="1"/>
  <c r="Q83" i="26" l="1"/>
  <c r="U83" i="26" s="1"/>
  <c r="J84" i="26" s="1"/>
  <c r="P83" i="26"/>
  <c r="T83" i="26" s="1"/>
  <c r="I84" i="26" s="1"/>
  <c r="O83" i="26"/>
  <c r="S83" i="26" s="1"/>
  <c r="H84" i="26" s="1"/>
  <c r="N83" i="26"/>
  <c r="R83" i="26" s="1"/>
  <c r="G84" i="26" s="1"/>
  <c r="M83" i="26"/>
  <c r="P83" i="25"/>
  <c r="T83" i="25" s="1"/>
  <c r="I84" i="25" s="1"/>
  <c r="O83" i="25"/>
  <c r="S83" i="25" s="1"/>
  <c r="H84" i="25" s="1"/>
  <c r="N83" i="25"/>
  <c r="R83" i="25" s="1"/>
  <c r="G84" i="25" s="1"/>
  <c r="M83" i="25"/>
  <c r="Q83" i="25"/>
  <c r="U83" i="25" s="1"/>
  <c r="J84" i="25" s="1"/>
  <c r="K70" i="16"/>
  <c r="L70" i="16" s="1"/>
  <c r="K84" i="26" l="1"/>
  <c r="L84" i="26" s="1"/>
  <c r="K84" i="25"/>
  <c r="L84" i="25" s="1"/>
  <c r="O70" i="16"/>
  <c r="S70" i="16" s="1"/>
  <c r="H71" i="16" s="1"/>
  <c r="N70" i="16"/>
  <c r="R70" i="16" s="1"/>
  <c r="G71" i="16" s="1"/>
  <c r="M70" i="16"/>
  <c r="Q70" i="16"/>
  <c r="U70" i="16" s="1"/>
  <c r="J71" i="16" s="1"/>
  <c r="P70" i="16"/>
  <c r="T70" i="16" s="1"/>
  <c r="I71" i="16" s="1"/>
  <c r="M84" i="26" l="1"/>
  <c r="O84" i="26"/>
  <c r="S84" i="26" s="1"/>
  <c r="H85" i="26" s="1"/>
  <c r="N84" i="26"/>
  <c r="R84" i="26" s="1"/>
  <c r="G85" i="26" s="1"/>
  <c r="Q84" i="26"/>
  <c r="U84" i="26" s="1"/>
  <c r="J85" i="26" s="1"/>
  <c r="P84" i="26"/>
  <c r="T84" i="26" s="1"/>
  <c r="I85" i="26" s="1"/>
  <c r="P84" i="25"/>
  <c r="T84" i="25" s="1"/>
  <c r="I85" i="25" s="1"/>
  <c r="N84" i="25"/>
  <c r="R84" i="25" s="1"/>
  <c r="G85" i="25" s="1"/>
  <c r="O84" i="25"/>
  <c r="S84" i="25" s="1"/>
  <c r="H85" i="25" s="1"/>
  <c r="M84" i="25"/>
  <c r="Q84" i="25"/>
  <c r="U84" i="25" s="1"/>
  <c r="J85" i="25" s="1"/>
  <c r="K71" i="16"/>
  <c r="L71" i="16" s="1"/>
  <c r="K85" i="26" l="1"/>
  <c r="L85" i="26" s="1"/>
  <c r="K85" i="25"/>
  <c r="L85" i="25" s="1"/>
  <c r="P71" i="16"/>
  <c r="T71" i="16" s="1"/>
  <c r="I72" i="16" s="1"/>
  <c r="O71" i="16"/>
  <c r="S71" i="16" s="1"/>
  <c r="H72" i="16" s="1"/>
  <c r="N71" i="16"/>
  <c r="R71" i="16" s="1"/>
  <c r="G72" i="16" s="1"/>
  <c r="M71" i="16"/>
  <c r="Q71" i="16"/>
  <c r="U71" i="16" s="1"/>
  <c r="J72" i="16" s="1"/>
  <c r="N85" i="26" l="1"/>
  <c r="R85" i="26" s="1"/>
  <c r="G86" i="26" s="1"/>
  <c r="M85" i="26"/>
  <c r="P85" i="26"/>
  <c r="T85" i="26" s="1"/>
  <c r="I86" i="26" s="1"/>
  <c r="O85" i="26"/>
  <c r="S85" i="26" s="1"/>
  <c r="H86" i="26" s="1"/>
  <c r="Q85" i="26"/>
  <c r="U85" i="26" s="1"/>
  <c r="J86" i="26" s="1"/>
  <c r="N85" i="25"/>
  <c r="R85" i="25" s="1"/>
  <c r="G86" i="25" s="1"/>
  <c r="O85" i="25"/>
  <c r="S85" i="25" s="1"/>
  <c r="H86" i="25" s="1"/>
  <c r="P85" i="25"/>
  <c r="T85" i="25" s="1"/>
  <c r="I86" i="25" s="1"/>
  <c r="Q85" i="25"/>
  <c r="U85" i="25" s="1"/>
  <c r="J86" i="25" s="1"/>
  <c r="M85" i="25"/>
  <c r="K72" i="16"/>
  <c r="L72" i="16" s="1"/>
  <c r="K86" i="26" l="1"/>
  <c r="L86" i="26" s="1"/>
  <c r="K86" i="25"/>
  <c r="L86" i="25" s="1"/>
  <c r="Q72" i="16"/>
  <c r="U72" i="16" s="1"/>
  <c r="J73" i="16" s="1"/>
  <c r="P72" i="16"/>
  <c r="T72" i="16" s="1"/>
  <c r="I73" i="16" s="1"/>
  <c r="O72" i="16"/>
  <c r="S72" i="16" s="1"/>
  <c r="H73" i="16" s="1"/>
  <c r="N72" i="16"/>
  <c r="R72" i="16" s="1"/>
  <c r="G73" i="16" s="1"/>
  <c r="M72" i="16"/>
  <c r="O86" i="26" l="1"/>
  <c r="S86" i="26" s="1"/>
  <c r="H87" i="26" s="1"/>
  <c r="N86" i="26"/>
  <c r="R86" i="26" s="1"/>
  <c r="G87" i="26" s="1"/>
  <c r="Q86" i="26"/>
  <c r="U86" i="26" s="1"/>
  <c r="J87" i="26" s="1"/>
  <c r="P86" i="26"/>
  <c r="T86" i="26" s="1"/>
  <c r="I87" i="26" s="1"/>
  <c r="M86" i="26"/>
  <c r="P86" i="25"/>
  <c r="T86" i="25" s="1"/>
  <c r="I87" i="25" s="1"/>
  <c r="N86" i="25"/>
  <c r="R86" i="25" s="1"/>
  <c r="G87" i="25" s="1"/>
  <c r="O86" i="25"/>
  <c r="S86" i="25" s="1"/>
  <c r="H87" i="25" s="1"/>
  <c r="Q86" i="25"/>
  <c r="U86" i="25" s="1"/>
  <c r="J87" i="25" s="1"/>
  <c r="M86" i="25"/>
  <c r="K73" i="16"/>
  <c r="L73" i="16" s="1"/>
  <c r="K87" i="26" l="1"/>
  <c r="L87" i="26" s="1"/>
  <c r="K87" i="25"/>
  <c r="L87" i="25" s="1"/>
  <c r="Q73" i="16"/>
  <c r="U73" i="16" s="1"/>
  <c r="J74" i="16" s="1"/>
  <c r="P73" i="16"/>
  <c r="T73" i="16" s="1"/>
  <c r="I74" i="16" s="1"/>
  <c r="O73" i="16"/>
  <c r="S73" i="16" s="1"/>
  <c r="H74" i="16" s="1"/>
  <c r="N73" i="16"/>
  <c r="R73" i="16" s="1"/>
  <c r="G74" i="16" s="1"/>
  <c r="M73" i="16"/>
  <c r="P87" i="26" l="1"/>
  <c r="T87" i="26" s="1"/>
  <c r="I88" i="26" s="1"/>
  <c r="O87" i="26"/>
  <c r="S87" i="26" s="1"/>
  <c r="H88" i="26" s="1"/>
  <c r="N87" i="26"/>
  <c r="R87" i="26" s="1"/>
  <c r="G88" i="26" s="1"/>
  <c r="M87" i="26"/>
  <c r="Q87" i="26"/>
  <c r="U87" i="26" s="1"/>
  <c r="J88" i="26" s="1"/>
  <c r="P87" i="25"/>
  <c r="T87" i="25" s="1"/>
  <c r="I88" i="25" s="1"/>
  <c r="N87" i="25"/>
  <c r="R87" i="25" s="1"/>
  <c r="G88" i="25" s="1"/>
  <c r="O87" i="25"/>
  <c r="S87" i="25" s="1"/>
  <c r="H88" i="25" s="1"/>
  <c r="Q87" i="25"/>
  <c r="U87" i="25" s="1"/>
  <c r="J88" i="25" s="1"/>
  <c r="M87" i="25"/>
  <c r="K74" i="16"/>
  <c r="L74" i="16" s="1"/>
  <c r="K88" i="26" l="1"/>
  <c r="L88" i="26" s="1"/>
  <c r="K88" i="25"/>
  <c r="L88" i="25" s="1"/>
  <c r="Q74" i="16"/>
  <c r="U74" i="16" s="1"/>
  <c r="J75" i="16" s="1"/>
  <c r="P74" i="16"/>
  <c r="T74" i="16" s="1"/>
  <c r="I75" i="16" s="1"/>
  <c r="O74" i="16"/>
  <c r="S74" i="16" s="1"/>
  <c r="H75" i="16" s="1"/>
  <c r="N74" i="16"/>
  <c r="R74" i="16" s="1"/>
  <c r="G75" i="16" s="1"/>
  <c r="M74" i="16"/>
  <c r="Q88" i="26" l="1"/>
  <c r="U88" i="26" s="1"/>
  <c r="J89" i="26" s="1"/>
  <c r="P88" i="26"/>
  <c r="T88" i="26" s="1"/>
  <c r="I89" i="26" s="1"/>
  <c r="M88" i="26"/>
  <c r="N88" i="26"/>
  <c r="R88" i="26" s="1"/>
  <c r="G89" i="26" s="1"/>
  <c r="O88" i="26"/>
  <c r="S88" i="26" s="1"/>
  <c r="H89" i="26" s="1"/>
  <c r="O88" i="25"/>
  <c r="S88" i="25" s="1"/>
  <c r="H89" i="25" s="1"/>
  <c r="N88" i="25"/>
  <c r="R88" i="25" s="1"/>
  <c r="G89" i="25" s="1"/>
  <c r="P88" i="25"/>
  <c r="T88" i="25" s="1"/>
  <c r="I89" i="25" s="1"/>
  <c r="Q88" i="25"/>
  <c r="U88" i="25" s="1"/>
  <c r="J89" i="25" s="1"/>
  <c r="M88" i="25"/>
  <c r="K75" i="16"/>
  <c r="L75" i="16" s="1"/>
  <c r="K89" i="26" l="1"/>
  <c r="L89" i="26" s="1"/>
  <c r="K89" i="25"/>
  <c r="L89" i="25" s="1"/>
  <c r="Q75" i="16"/>
  <c r="U75" i="16" s="1"/>
  <c r="J76" i="16" s="1"/>
  <c r="P75" i="16"/>
  <c r="T75" i="16" s="1"/>
  <c r="I76" i="16" s="1"/>
  <c r="O75" i="16"/>
  <c r="S75" i="16" s="1"/>
  <c r="H76" i="16" s="1"/>
  <c r="N75" i="16"/>
  <c r="R75" i="16" s="1"/>
  <c r="G76" i="16" s="1"/>
  <c r="M75" i="16"/>
  <c r="Q89" i="26" l="1"/>
  <c r="U89" i="26" s="1"/>
  <c r="J90" i="26" s="1"/>
  <c r="N89" i="26"/>
  <c r="R89" i="26" s="1"/>
  <c r="G90" i="26" s="1"/>
  <c r="M89" i="26"/>
  <c r="O89" i="26"/>
  <c r="S89" i="26" s="1"/>
  <c r="H90" i="26" s="1"/>
  <c r="P89" i="26"/>
  <c r="T89" i="26" s="1"/>
  <c r="I90" i="26" s="1"/>
  <c r="O89" i="25"/>
  <c r="S89" i="25" s="1"/>
  <c r="H90" i="25" s="1"/>
  <c r="P89" i="25"/>
  <c r="T89" i="25" s="1"/>
  <c r="I90" i="25" s="1"/>
  <c r="N89" i="25"/>
  <c r="R89" i="25" s="1"/>
  <c r="G90" i="25" s="1"/>
  <c r="Q89" i="25"/>
  <c r="U89" i="25" s="1"/>
  <c r="J90" i="25" s="1"/>
  <c r="M89" i="25"/>
  <c r="K76" i="16"/>
  <c r="L76" i="16" s="1"/>
  <c r="K90" i="26" l="1"/>
  <c r="L90" i="26" s="1"/>
  <c r="K90" i="25"/>
  <c r="L90" i="25" s="1"/>
  <c r="M76" i="16"/>
  <c r="Q76" i="16"/>
  <c r="U76" i="16" s="1"/>
  <c r="J77" i="16" s="1"/>
  <c r="P76" i="16"/>
  <c r="T76" i="16" s="1"/>
  <c r="I77" i="16" s="1"/>
  <c r="O76" i="16"/>
  <c r="S76" i="16" s="1"/>
  <c r="H77" i="16" s="1"/>
  <c r="N76" i="16"/>
  <c r="R76" i="16" s="1"/>
  <c r="G77" i="16" s="1"/>
  <c r="M90" i="26" l="1"/>
  <c r="N90" i="26"/>
  <c r="R90" i="26" s="1"/>
  <c r="G96" i="26" s="1"/>
  <c r="P90" i="26"/>
  <c r="T90" i="26" s="1"/>
  <c r="I96" i="26" s="1"/>
  <c r="O90" i="26"/>
  <c r="S90" i="26" s="1"/>
  <c r="H96" i="26" s="1"/>
  <c r="Q90" i="26"/>
  <c r="U90" i="26" s="1"/>
  <c r="J96" i="26" s="1"/>
  <c r="O90" i="25"/>
  <c r="S90" i="25" s="1"/>
  <c r="H96" i="25" s="1"/>
  <c r="P90" i="25"/>
  <c r="T90" i="25" s="1"/>
  <c r="I96" i="25" s="1"/>
  <c r="N90" i="25"/>
  <c r="R90" i="25" s="1"/>
  <c r="G96" i="25" s="1"/>
  <c r="M90" i="25"/>
  <c r="Q90" i="25"/>
  <c r="U90" i="25" s="1"/>
  <c r="J96" i="25" s="1"/>
  <c r="K77" i="16"/>
  <c r="L77" i="16" s="1"/>
  <c r="K96" i="26" l="1"/>
  <c r="L96" i="26" s="1"/>
  <c r="K96" i="25"/>
  <c r="L96" i="25" s="1"/>
  <c r="N77" i="16"/>
  <c r="R77" i="16" s="1"/>
  <c r="G83" i="16" s="1"/>
  <c r="M77" i="16"/>
  <c r="Q77" i="16"/>
  <c r="U77" i="16" s="1"/>
  <c r="J83" i="16" s="1"/>
  <c r="P77" i="16"/>
  <c r="T77" i="16" s="1"/>
  <c r="I83" i="16" s="1"/>
  <c r="O77" i="16"/>
  <c r="S77" i="16" s="1"/>
  <c r="H83" i="16" s="1"/>
  <c r="P96" i="26" l="1"/>
  <c r="T96" i="26" s="1"/>
  <c r="I97" i="26" s="1"/>
  <c r="O96" i="26"/>
  <c r="S96" i="26" s="1"/>
  <c r="H97" i="26" s="1"/>
  <c r="N96" i="26"/>
  <c r="R96" i="26" s="1"/>
  <c r="G97" i="26" s="1"/>
  <c r="Q96" i="26"/>
  <c r="U96" i="26" s="1"/>
  <c r="J97" i="26" s="1"/>
  <c r="M96" i="26"/>
  <c r="P96" i="25"/>
  <c r="T96" i="25" s="1"/>
  <c r="I97" i="25" s="1"/>
  <c r="O96" i="25"/>
  <c r="S96" i="25" s="1"/>
  <c r="H97" i="25" s="1"/>
  <c r="N96" i="25"/>
  <c r="R96" i="25" s="1"/>
  <c r="G97" i="25" s="1"/>
  <c r="M96" i="25"/>
  <c r="Q96" i="25"/>
  <c r="U96" i="25" s="1"/>
  <c r="J97" i="25" s="1"/>
  <c r="K83" i="16"/>
  <c r="L83" i="16" s="1"/>
  <c r="K97" i="26" l="1"/>
  <c r="L97" i="26" s="1"/>
  <c r="K97" i="25"/>
  <c r="L97" i="25" s="1"/>
  <c r="O83" i="16"/>
  <c r="S83" i="16" s="1"/>
  <c r="H84" i="16" s="1"/>
  <c r="N83" i="16"/>
  <c r="R83" i="16" s="1"/>
  <c r="G84" i="16" s="1"/>
  <c r="M83" i="16"/>
  <c r="Q83" i="16"/>
  <c r="U83" i="16" s="1"/>
  <c r="J84" i="16" s="1"/>
  <c r="P83" i="16"/>
  <c r="T83" i="16" s="1"/>
  <c r="I84" i="16" s="1"/>
  <c r="M97" i="26" l="1"/>
  <c r="N97" i="26"/>
  <c r="R97" i="26" s="1"/>
  <c r="G98" i="26" s="1"/>
  <c r="Q97" i="26"/>
  <c r="U97" i="26" s="1"/>
  <c r="J98" i="26" s="1"/>
  <c r="P97" i="26"/>
  <c r="T97" i="26" s="1"/>
  <c r="I98" i="26" s="1"/>
  <c r="O97" i="26"/>
  <c r="S97" i="26" s="1"/>
  <c r="H98" i="26" s="1"/>
  <c r="N97" i="25"/>
  <c r="R97" i="25" s="1"/>
  <c r="G98" i="25" s="1"/>
  <c r="O97" i="25"/>
  <c r="S97" i="25" s="1"/>
  <c r="H98" i="25" s="1"/>
  <c r="P97" i="25"/>
  <c r="T97" i="25" s="1"/>
  <c r="I98" i="25" s="1"/>
  <c r="M97" i="25"/>
  <c r="Q97" i="25"/>
  <c r="U97" i="25" s="1"/>
  <c r="J98" i="25" s="1"/>
  <c r="K84" i="16"/>
  <c r="L84" i="16" s="1"/>
  <c r="K98" i="26" l="1"/>
  <c r="L98" i="26" s="1"/>
  <c r="K98" i="25"/>
  <c r="L98" i="25" s="1"/>
  <c r="P84" i="16"/>
  <c r="T84" i="16" s="1"/>
  <c r="I85" i="16" s="1"/>
  <c r="O84" i="16"/>
  <c r="S84" i="16" s="1"/>
  <c r="H85" i="16" s="1"/>
  <c r="N84" i="16"/>
  <c r="R84" i="16" s="1"/>
  <c r="G85" i="16" s="1"/>
  <c r="M84" i="16"/>
  <c r="Q84" i="16"/>
  <c r="U84" i="16" s="1"/>
  <c r="J85" i="16" s="1"/>
  <c r="N98" i="26" l="1"/>
  <c r="R98" i="26" s="1"/>
  <c r="G99" i="26" s="1"/>
  <c r="M98" i="26"/>
  <c r="Q98" i="26"/>
  <c r="U98" i="26" s="1"/>
  <c r="J99" i="26" s="1"/>
  <c r="O98" i="26"/>
  <c r="S98" i="26" s="1"/>
  <c r="H99" i="26" s="1"/>
  <c r="P98" i="26"/>
  <c r="T98" i="26" s="1"/>
  <c r="I99" i="26" s="1"/>
  <c r="N98" i="25"/>
  <c r="R98" i="25" s="1"/>
  <c r="G99" i="25" s="1"/>
  <c r="O98" i="25"/>
  <c r="S98" i="25" s="1"/>
  <c r="H99" i="25" s="1"/>
  <c r="P98" i="25"/>
  <c r="T98" i="25" s="1"/>
  <c r="I99" i="25" s="1"/>
  <c r="M98" i="25"/>
  <c r="Q98" i="25"/>
  <c r="U98" i="25" s="1"/>
  <c r="J99" i="25" s="1"/>
  <c r="K85" i="16"/>
  <c r="L85" i="16" s="1"/>
  <c r="K99" i="26" l="1"/>
  <c r="L99" i="26" s="1"/>
  <c r="K99" i="25"/>
  <c r="L99" i="25" s="1"/>
  <c r="Q85" i="16"/>
  <c r="U85" i="16" s="1"/>
  <c r="J86" i="16" s="1"/>
  <c r="P85" i="16"/>
  <c r="T85" i="16" s="1"/>
  <c r="I86" i="16" s="1"/>
  <c r="O85" i="16"/>
  <c r="S85" i="16" s="1"/>
  <c r="H86" i="16" s="1"/>
  <c r="N85" i="16"/>
  <c r="R85" i="16" s="1"/>
  <c r="G86" i="16" s="1"/>
  <c r="M85" i="16"/>
  <c r="O99" i="26" l="1"/>
  <c r="S99" i="26" s="1"/>
  <c r="H100" i="26" s="1"/>
  <c r="N99" i="26"/>
  <c r="R99" i="26" s="1"/>
  <c r="G100" i="26" s="1"/>
  <c r="M99" i="26"/>
  <c r="P99" i="26"/>
  <c r="T99" i="26" s="1"/>
  <c r="I100" i="26" s="1"/>
  <c r="Q99" i="26"/>
  <c r="U99" i="26" s="1"/>
  <c r="J100" i="26" s="1"/>
  <c r="P99" i="25"/>
  <c r="T99" i="25" s="1"/>
  <c r="I100" i="25" s="1"/>
  <c r="N99" i="25"/>
  <c r="R99" i="25" s="1"/>
  <c r="G100" i="25" s="1"/>
  <c r="O99" i="25"/>
  <c r="S99" i="25" s="1"/>
  <c r="H100" i="25" s="1"/>
  <c r="Q99" i="25"/>
  <c r="U99" i="25" s="1"/>
  <c r="J100" i="25" s="1"/>
  <c r="M99" i="25"/>
  <c r="K86" i="16"/>
  <c r="L86" i="16" s="1"/>
  <c r="K100" i="26" l="1"/>
  <c r="L100" i="26" s="1"/>
  <c r="K100" i="25"/>
  <c r="L100" i="25" s="1"/>
  <c r="Q86" i="16"/>
  <c r="U86" i="16" s="1"/>
  <c r="J87" i="16" s="1"/>
  <c r="P86" i="16"/>
  <c r="T86" i="16" s="1"/>
  <c r="I87" i="16" s="1"/>
  <c r="O86" i="16"/>
  <c r="S86" i="16" s="1"/>
  <c r="H87" i="16" s="1"/>
  <c r="N86" i="16"/>
  <c r="R86" i="16" s="1"/>
  <c r="G87" i="16" s="1"/>
  <c r="M86" i="16"/>
  <c r="P100" i="26" l="1"/>
  <c r="T100" i="26" s="1"/>
  <c r="I101" i="26" s="1"/>
  <c r="O100" i="26"/>
  <c r="S100" i="26" s="1"/>
  <c r="H101" i="26" s="1"/>
  <c r="Q100" i="26"/>
  <c r="U100" i="26" s="1"/>
  <c r="J101" i="26" s="1"/>
  <c r="N100" i="26"/>
  <c r="R100" i="26" s="1"/>
  <c r="G101" i="26" s="1"/>
  <c r="M100" i="26"/>
  <c r="P100" i="25"/>
  <c r="T100" i="25" s="1"/>
  <c r="I101" i="25" s="1"/>
  <c r="N100" i="25"/>
  <c r="R100" i="25" s="1"/>
  <c r="G101" i="25" s="1"/>
  <c r="O100" i="25"/>
  <c r="S100" i="25" s="1"/>
  <c r="H101" i="25" s="1"/>
  <c r="Q100" i="25"/>
  <c r="U100" i="25" s="1"/>
  <c r="J101" i="25" s="1"/>
  <c r="M100" i="25"/>
  <c r="K87" i="16"/>
  <c r="L87" i="16" s="1"/>
  <c r="K101" i="26" l="1"/>
  <c r="L101" i="26" s="1"/>
  <c r="K101" i="25"/>
  <c r="L101" i="25" s="1"/>
  <c r="Q87" i="16"/>
  <c r="U87" i="16" s="1"/>
  <c r="J88" i="16" s="1"/>
  <c r="P87" i="16"/>
  <c r="T87" i="16" s="1"/>
  <c r="I88" i="16" s="1"/>
  <c r="O87" i="16"/>
  <c r="S87" i="16" s="1"/>
  <c r="H88" i="16" s="1"/>
  <c r="N87" i="16"/>
  <c r="R87" i="16" s="1"/>
  <c r="G88" i="16" s="1"/>
  <c r="M87" i="16"/>
  <c r="Q101" i="26" l="1"/>
  <c r="U101" i="26" s="1"/>
  <c r="J102" i="26" s="1"/>
  <c r="P101" i="26"/>
  <c r="T101" i="26" s="1"/>
  <c r="I102" i="26" s="1"/>
  <c r="O101" i="26"/>
  <c r="S101" i="26" s="1"/>
  <c r="H102" i="26" s="1"/>
  <c r="N101" i="26"/>
  <c r="R101" i="26" s="1"/>
  <c r="G102" i="26" s="1"/>
  <c r="M101" i="26"/>
  <c r="O101" i="25"/>
  <c r="S101" i="25" s="1"/>
  <c r="H102" i="25" s="1"/>
  <c r="N101" i="25"/>
  <c r="R101" i="25" s="1"/>
  <c r="G102" i="25" s="1"/>
  <c r="P101" i="25"/>
  <c r="T101" i="25" s="1"/>
  <c r="I102" i="25" s="1"/>
  <c r="Q101" i="25"/>
  <c r="U101" i="25" s="1"/>
  <c r="J102" i="25" s="1"/>
  <c r="M101" i="25"/>
  <c r="K88" i="16"/>
  <c r="L88" i="16" s="1"/>
  <c r="K102" i="26" l="1"/>
  <c r="L102" i="26" s="1"/>
  <c r="K102" i="25"/>
  <c r="L102" i="25" s="1"/>
  <c r="Q88" i="16"/>
  <c r="U88" i="16" s="1"/>
  <c r="J89" i="16" s="1"/>
  <c r="P88" i="16"/>
  <c r="T88" i="16" s="1"/>
  <c r="I89" i="16" s="1"/>
  <c r="O88" i="16"/>
  <c r="S88" i="16" s="1"/>
  <c r="H89" i="16" s="1"/>
  <c r="N88" i="16"/>
  <c r="R88" i="16" s="1"/>
  <c r="G89" i="16" s="1"/>
  <c r="M88" i="16"/>
  <c r="Q102" i="26" l="1"/>
  <c r="U102" i="26" s="1"/>
  <c r="J103" i="26" s="1"/>
  <c r="P102" i="26"/>
  <c r="T102" i="26" s="1"/>
  <c r="I103" i="26" s="1"/>
  <c r="O102" i="26"/>
  <c r="S102" i="26" s="1"/>
  <c r="H103" i="26" s="1"/>
  <c r="M102" i="26"/>
  <c r="N102" i="26"/>
  <c r="R102" i="26" s="1"/>
  <c r="G103" i="26" s="1"/>
  <c r="O102" i="25"/>
  <c r="S102" i="25" s="1"/>
  <c r="H103" i="25" s="1"/>
  <c r="P102" i="25"/>
  <c r="T102" i="25" s="1"/>
  <c r="I103" i="25" s="1"/>
  <c r="N102" i="25"/>
  <c r="R102" i="25" s="1"/>
  <c r="G103" i="25" s="1"/>
  <c r="M102" i="25"/>
  <c r="Q102" i="25"/>
  <c r="U102" i="25" s="1"/>
  <c r="J103" i="25" s="1"/>
  <c r="K89" i="16"/>
  <c r="L89" i="16" s="1"/>
  <c r="K103" i="26" l="1"/>
  <c r="L103" i="26" s="1"/>
  <c r="K103" i="25"/>
  <c r="L103" i="25" s="1"/>
  <c r="P89" i="16"/>
  <c r="T89" i="16" s="1"/>
  <c r="I90" i="16" s="1"/>
  <c r="O89" i="16"/>
  <c r="S89" i="16" s="1"/>
  <c r="H90" i="16" s="1"/>
  <c r="N89" i="16"/>
  <c r="R89" i="16" s="1"/>
  <c r="G90" i="16" s="1"/>
  <c r="Q89" i="16"/>
  <c r="U89" i="16" s="1"/>
  <c r="J90" i="16" s="1"/>
  <c r="M89" i="16"/>
  <c r="Q103" i="26" l="1"/>
  <c r="U103" i="26" s="1"/>
  <c r="J109" i="26" s="1"/>
  <c r="P103" i="26"/>
  <c r="T103" i="26" s="1"/>
  <c r="I109" i="26" s="1"/>
  <c r="O103" i="26"/>
  <c r="S103" i="26" s="1"/>
  <c r="H109" i="26" s="1"/>
  <c r="N103" i="26"/>
  <c r="R103" i="26" s="1"/>
  <c r="G109" i="26" s="1"/>
  <c r="M103" i="26"/>
  <c r="O103" i="25"/>
  <c r="S103" i="25" s="1"/>
  <c r="H109" i="25" s="1"/>
  <c r="N103" i="25"/>
  <c r="R103" i="25" s="1"/>
  <c r="G109" i="25" s="1"/>
  <c r="P103" i="25"/>
  <c r="T103" i="25" s="1"/>
  <c r="I109" i="25" s="1"/>
  <c r="Q103" i="25"/>
  <c r="U103" i="25" s="1"/>
  <c r="J109" i="25" s="1"/>
  <c r="M103" i="25"/>
  <c r="K90" i="16"/>
  <c r="L90" i="16" s="1"/>
  <c r="K109" i="26" l="1"/>
  <c r="L109" i="26" s="1"/>
  <c r="K109" i="25"/>
  <c r="L109" i="25" s="1"/>
  <c r="Q90" i="16"/>
  <c r="U90" i="16" s="1"/>
  <c r="J96" i="16" s="1"/>
  <c r="P90" i="16"/>
  <c r="T90" i="16" s="1"/>
  <c r="I96" i="16" s="1"/>
  <c r="O90" i="16"/>
  <c r="S90" i="16" s="1"/>
  <c r="H96" i="16" s="1"/>
  <c r="N90" i="16"/>
  <c r="R90" i="16" s="1"/>
  <c r="G96" i="16" s="1"/>
  <c r="M90" i="16"/>
  <c r="N109" i="26" l="1"/>
  <c r="R109" i="26" s="1"/>
  <c r="G110" i="26" s="1"/>
  <c r="M109" i="26"/>
  <c r="Q109" i="26"/>
  <c r="U109" i="26" s="1"/>
  <c r="J110" i="26" s="1"/>
  <c r="P109" i="26"/>
  <c r="T109" i="26" s="1"/>
  <c r="I110" i="26" s="1"/>
  <c r="O109" i="26"/>
  <c r="S109" i="26" s="1"/>
  <c r="H110" i="26" s="1"/>
  <c r="P109" i="25"/>
  <c r="T109" i="25" s="1"/>
  <c r="I110" i="25" s="1"/>
  <c r="O109" i="25"/>
  <c r="S109" i="25" s="1"/>
  <c r="H110" i="25" s="1"/>
  <c r="N109" i="25"/>
  <c r="R109" i="25" s="1"/>
  <c r="G110" i="25" s="1"/>
  <c r="M109" i="25"/>
  <c r="Q109" i="25"/>
  <c r="U109" i="25" s="1"/>
  <c r="J110" i="25" s="1"/>
  <c r="K96" i="16"/>
  <c r="L96" i="16" s="1"/>
  <c r="K110" i="26" l="1"/>
  <c r="L110" i="26" s="1"/>
  <c r="K110" i="25"/>
  <c r="L110" i="25" s="1"/>
  <c r="Q96" i="16"/>
  <c r="U96" i="16" s="1"/>
  <c r="J97" i="16" s="1"/>
  <c r="P96" i="16"/>
  <c r="T96" i="16" s="1"/>
  <c r="I97" i="16" s="1"/>
  <c r="O96" i="16"/>
  <c r="S96" i="16" s="1"/>
  <c r="H97" i="16" s="1"/>
  <c r="N96" i="16"/>
  <c r="R96" i="16" s="1"/>
  <c r="G97" i="16" s="1"/>
  <c r="M96" i="16"/>
  <c r="M110" i="26" l="1"/>
  <c r="Q110" i="26"/>
  <c r="U110" i="26" s="1"/>
  <c r="J111" i="26" s="1"/>
  <c r="P110" i="26"/>
  <c r="T110" i="26" s="1"/>
  <c r="I111" i="26" s="1"/>
  <c r="O110" i="26"/>
  <c r="S110" i="26" s="1"/>
  <c r="H111" i="26" s="1"/>
  <c r="N110" i="26"/>
  <c r="R110" i="26" s="1"/>
  <c r="G111" i="26" s="1"/>
  <c r="N110" i="25"/>
  <c r="R110" i="25" s="1"/>
  <c r="G111" i="25" s="1"/>
  <c r="O110" i="25"/>
  <c r="S110" i="25" s="1"/>
  <c r="H111" i="25" s="1"/>
  <c r="P110" i="25"/>
  <c r="T110" i="25" s="1"/>
  <c r="I111" i="25" s="1"/>
  <c r="M110" i="25"/>
  <c r="Q110" i="25"/>
  <c r="U110" i="25" s="1"/>
  <c r="J111" i="25" s="1"/>
  <c r="K97" i="16"/>
  <c r="L97" i="16" s="1"/>
  <c r="K111" i="26" l="1"/>
  <c r="L111" i="26" s="1"/>
  <c r="K111" i="25"/>
  <c r="L111" i="25" s="1"/>
  <c r="M97" i="16"/>
  <c r="Q97" i="16"/>
  <c r="U97" i="16" s="1"/>
  <c r="J98" i="16" s="1"/>
  <c r="P97" i="16"/>
  <c r="T97" i="16" s="1"/>
  <c r="I98" i="16" s="1"/>
  <c r="O97" i="16"/>
  <c r="S97" i="16" s="1"/>
  <c r="H98" i="16" s="1"/>
  <c r="N97" i="16"/>
  <c r="R97" i="16" s="1"/>
  <c r="G98" i="16" s="1"/>
  <c r="N111" i="26" l="1"/>
  <c r="R111" i="26" s="1"/>
  <c r="G112" i="26" s="1"/>
  <c r="M111" i="26"/>
  <c r="P111" i="26"/>
  <c r="T111" i="26" s="1"/>
  <c r="I112" i="26" s="1"/>
  <c r="O111" i="26"/>
  <c r="S111" i="26" s="1"/>
  <c r="H112" i="26" s="1"/>
  <c r="Q111" i="26"/>
  <c r="U111" i="26" s="1"/>
  <c r="J112" i="26" s="1"/>
  <c r="N111" i="25"/>
  <c r="R111" i="25" s="1"/>
  <c r="G112" i="25" s="1"/>
  <c r="P111" i="25"/>
  <c r="T111" i="25" s="1"/>
  <c r="I112" i="25" s="1"/>
  <c r="O111" i="25"/>
  <c r="S111" i="25" s="1"/>
  <c r="H112" i="25" s="1"/>
  <c r="M111" i="25"/>
  <c r="Q111" i="25"/>
  <c r="U111" i="25" s="1"/>
  <c r="J112" i="25" s="1"/>
  <c r="K98" i="16"/>
  <c r="L98" i="16" s="1"/>
  <c r="K112" i="26" l="1"/>
  <c r="L112" i="26" s="1"/>
  <c r="K112" i="25"/>
  <c r="L112" i="25" s="1"/>
  <c r="N98" i="16"/>
  <c r="R98" i="16" s="1"/>
  <c r="G99" i="16" s="1"/>
  <c r="M98" i="16"/>
  <c r="Q98" i="16"/>
  <c r="U98" i="16" s="1"/>
  <c r="J99" i="16" s="1"/>
  <c r="P98" i="16"/>
  <c r="T98" i="16" s="1"/>
  <c r="I99" i="16" s="1"/>
  <c r="O98" i="16"/>
  <c r="S98" i="16" s="1"/>
  <c r="H99" i="16" s="1"/>
  <c r="O112" i="26" l="1"/>
  <c r="S112" i="26" s="1"/>
  <c r="H113" i="26" s="1"/>
  <c r="N112" i="26"/>
  <c r="R112" i="26" s="1"/>
  <c r="G113" i="26" s="1"/>
  <c r="Q112" i="26"/>
  <c r="U112" i="26" s="1"/>
  <c r="J113" i="26" s="1"/>
  <c r="P112" i="26"/>
  <c r="T112" i="26" s="1"/>
  <c r="I113" i="26" s="1"/>
  <c r="M112" i="26"/>
  <c r="P112" i="25"/>
  <c r="T112" i="25" s="1"/>
  <c r="I113" i="25" s="1"/>
  <c r="N112" i="25"/>
  <c r="R112" i="25" s="1"/>
  <c r="G113" i="25" s="1"/>
  <c r="O112" i="25"/>
  <c r="S112" i="25" s="1"/>
  <c r="H113" i="25" s="1"/>
  <c r="M112" i="25"/>
  <c r="Q112" i="25"/>
  <c r="U112" i="25" s="1"/>
  <c r="J113" i="25" s="1"/>
  <c r="K99" i="16"/>
  <c r="L99" i="16" s="1"/>
  <c r="K113" i="26" l="1"/>
  <c r="L113" i="26" s="1"/>
  <c r="K113" i="25"/>
  <c r="L113" i="25" s="1"/>
  <c r="O99" i="16"/>
  <c r="S99" i="16" s="1"/>
  <c r="H100" i="16" s="1"/>
  <c r="N99" i="16"/>
  <c r="R99" i="16" s="1"/>
  <c r="G100" i="16" s="1"/>
  <c r="M99" i="16"/>
  <c r="Q99" i="16"/>
  <c r="U99" i="16" s="1"/>
  <c r="J100" i="16" s="1"/>
  <c r="P99" i="16"/>
  <c r="T99" i="16" s="1"/>
  <c r="I100" i="16" s="1"/>
  <c r="P113" i="26" l="1"/>
  <c r="T113" i="26" s="1"/>
  <c r="I114" i="26" s="1"/>
  <c r="O113" i="26"/>
  <c r="S113" i="26" s="1"/>
  <c r="H114" i="26" s="1"/>
  <c r="Q113" i="26"/>
  <c r="U113" i="26" s="1"/>
  <c r="J114" i="26" s="1"/>
  <c r="N113" i="26"/>
  <c r="R113" i="26" s="1"/>
  <c r="G114" i="26" s="1"/>
  <c r="M113" i="26"/>
  <c r="N113" i="25"/>
  <c r="R113" i="25" s="1"/>
  <c r="G114" i="25" s="1"/>
  <c r="O113" i="25"/>
  <c r="S113" i="25" s="1"/>
  <c r="H114" i="25" s="1"/>
  <c r="P113" i="25"/>
  <c r="T113" i="25" s="1"/>
  <c r="I114" i="25" s="1"/>
  <c r="Q113" i="25"/>
  <c r="U113" i="25" s="1"/>
  <c r="J114" i="25" s="1"/>
  <c r="M113" i="25"/>
  <c r="K100" i="16"/>
  <c r="L100" i="16" s="1"/>
  <c r="K114" i="26" l="1"/>
  <c r="L114" i="26" s="1"/>
  <c r="K114" i="25"/>
  <c r="L114" i="25" s="1"/>
  <c r="P100" i="16"/>
  <c r="T100" i="16" s="1"/>
  <c r="I101" i="16" s="1"/>
  <c r="O100" i="16"/>
  <c r="S100" i="16" s="1"/>
  <c r="H101" i="16" s="1"/>
  <c r="N100" i="16"/>
  <c r="R100" i="16" s="1"/>
  <c r="G101" i="16" s="1"/>
  <c r="M100" i="16"/>
  <c r="Q100" i="16"/>
  <c r="U100" i="16" s="1"/>
  <c r="J101" i="16" s="1"/>
  <c r="Q114" i="26" l="1"/>
  <c r="U114" i="26" s="1"/>
  <c r="J115" i="26" s="1"/>
  <c r="P114" i="26"/>
  <c r="T114" i="26" s="1"/>
  <c r="I115" i="26" s="1"/>
  <c r="M114" i="26"/>
  <c r="O114" i="26"/>
  <c r="S114" i="26" s="1"/>
  <c r="H115" i="26" s="1"/>
  <c r="N114" i="26"/>
  <c r="R114" i="26" s="1"/>
  <c r="G115" i="26" s="1"/>
  <c r="O114" i="25"/>
  <c r="S114" i="25" s="1"/>
  <c r="H115" i="25" s="1"/>
  <c r="N114" i="25"/>
  <c r="R114" i="25" s="1"/>
  <c r="G115" i="25" s="1"/>
  <c r="P114" i="25"/>
  <c r="T114" i="25" s="1"/>
  <c r="I115" i="25" s="1"/>
  <c r="Q114" i="25"/>
  <c r="U114" i="25" s="1"/>
  <c r="J115" i="25" s="1"/>
  <c r="M114" i="25"/>
  <c r="K101" i="16"/>
  <c r="L101" i="16" s="1"/>
  <c r="K115" i="26" l="1"/>
  <c r="L115" i="26" s="1"/>
  <c r="K115" i="25"/>
  <c r="L115" i="25" s="1"/>
  <c r="Q101" i="16"/>
  <c r="U101" i="16" s="1"/>
  <c r="J102" i="16" s="1"/>
  <c r="P101" i="16"/>
  <c r="T101" i="16" s="1"/>
  <c r="I102" i="16" s="1"/>
  <c r="O101" i="16"/>
  <c r="S101" i="16" s="1"/>
  <c r="H102" i="16" s="1"/>
  <c r="N101" i="16"/>
  <c r="R101" i="16" s="1"/>
  <c r="G102" i="16" s="1"/>
  <c r="M101" i="16"/>
  <c r="Q115" i="26" l="1"/>
  <c r="U115" i="26" s="1"/>
  <c r="J116" i="26" s="1"/>
  <c r="N115" i="26"/>
  <c r="R115" i="26" s="1"/>
  <c r="G116" i="26" s="1"/>
  <c r="M115" i="26"/>
  <c r="O115" i="26"/>
  <c r="S115" i="26" s="1"/>
  <c r="H116" i="26" s="1"/>
  <c r="P115" i="26"/>
  <c r="T115" i="26" s="1"/>
  <c r="I116" i="26" s="1"/>
  <c r="O115" i="25"/>
  <c r="S115" i="25" s="1"/>
  <c r="H116" i="25" s="1"/>
  <c r="P115" i="25"/>
  <c r="T115" i="25" s="1"/>
  <c r="I116" i="25" s="1"/>
  <c r="N115" i="25"/>
  <c r="R115" i="25" s="1"/>
  <c r="G116" i="25" s="1"/>
  <c r="Q115" i="25"/>
  <c r="U115" i="25" s="1"/>
  <c r="J116" i="25" s="1"/>
  <c r="M115" i="25"/>
  <c r="K102" i="16"/>
  <c r="L102" i="16" s="1"/>
  <c r="K116" i="26" l="1"/>
  <c r="L116" i="26" s="1"/>
  <c r="K116" i="25"/>
  <c r="L116" i="25" s="1"/>
  <c r="Q102" i="16"/>
  <c r="U102" i="16" s="1"/>
  <c r="J103" i="16" s="1"/>
  <c r="P102" i="16"/>
  <c r="T102" i="16" s="1"/>
  <c r="I103" i="16" s="1"/>
  <c r="O102" i="16"/>
  <c r="S102" i="16" s="1"/>
  <c r="H103" i="16" s="1"/>
  <c r="N102" i="16"/>
  <c r="R102" i="16" s="1"/>
  <c r="G103" i="16" s="1"/>
  <c r="M102" i="16"/>
  <c r="O116" i="26" l="1"/>
  <c r="S116" i="26" s="1"/>
  <c r="H122" i="26" s="1"/>
  <c r="N116" i="26"/>
  <c r="R116" i="26" s="1"/>
  <c r="G122" i="26" s="1"/>
  <c r="M116" i="26"/>
  <c r="Q116" i="26"/>
  <c r="U116" i="26" s="1"/>
  <c r="J122" i="26" s="1"/>
  <c r="P116" i="26"/>
  <c r="T116" i="26" s="1"/>
  <c r="I122" i="26" s="1"/>
  <c r="N116" i="25"/>
  <c r="R116" i="25" s="1"/>
  <c r="G122" i="25" s="1"/>
  <c r="O116" i="25"/>
  <c r="S116" i="25" s="1"/>
  <c r="H122" i="25" s="1"/>
  <c r="P116" i="25"/>
  <c r="T116" i="25" s="1"/>
  <c r="I122" i="25" s="1"/>
  <c r="Q116" i="25"/>
  <c r="U116" i="25" s="1"/>
  <c r="J122" i="25" s="1"/>
  <c r="M116" i="25"/>
  <c r="K103" i="16"/>
  <c r="L103" i="16" s="1"/>
  <c r="K122" i="26" l="1"/>
  <c r="L122" i="26" s="1"/>
  <c r="K122" i="25"/>
  <c r="L122" i="25" s="1"/>
  <c r="Q103" i="16"/>
  <c r="U103" i="16" s="1"/>
  <c r="J109" i="16" s="1"/>
  <c r="P103" i="16"/>
  <c r="T103" i="16" s="1"/>
  <c r="I109" i="16" s="1"/>
  <c r="O103" i="16"/>
  <c r="S103" i="16" s="1"/>
  <c r="H109" i="16" s="1"/>
  <c r="N103" i="16"/>
  <c r="R103" i="16" s="1"/>
  <c r="G109" i="16" s="1"/>
  <c r="M103" i="16"/>
  <c r="N122" i="26" l="1"/>
  <c r="R122" i="26" s="1"/>
  <c r="G123" i="26" s="1"/>
  <c r="M122" i="26"/>
  <c r="O122" i="26"/>
  <c r="S122" i="26" s="1"/>
  <c r="H123" i="26" s="1"/>
  <c r="Q122" i="26"/>
  <c r="U122" i="26" s="1"/>
  <c r="J123" i="26" s="1"/>
  <c r="P122" i="26"/>
  <c r="T122" i="26" s="1"/>
  <c r="I123" i="26" s="1"/>
  <c r="P122" i="25"/>
  <c r="T122" i="25" s="1"/>
  <c r="I123" i="25" s="1"/>
  <c r="N122" i="25"/>
  <c r="R122" i="25" s="1"/>
  <c r="G123" i="25" s="1"/>
  <c r="O122" i="25"/>
  <c r="S122" i="25" s="1"/>
  <c r="H123" i="25" s="1"/>
  <c r="M122" i="25"/>
  <c r="Q122" i="25"/>
  <c r="U122" i="25" s="1"/>
  <c r="J123" i="25" s="1"/>
  <c r="K109" i="16"/>
  <c r="L109" i="16" s="1"/>
  <c r="K123" i="26" l="1"/>
  <c r="L123" i="26" s="1"/>
  <c r="K123" i="25"/>
  <c r="L123" i="25" s="1"/>
  <c r="Q109" i="16"/>
  <c r="U109" i="16" s="1"/>
  <c r="J110" i="16" s="1"/>
  <c r="P109" i="16"/>
  <c r="T109" i="16" s="1"/>
  <c r="I110" i="16" s="1"/>
  <c r="O109" i="16"/>
  <c r="S109" i="16" s="1"/>
  <c r="H110" i="16" s="1"/>
  <c r="N109" i="16"/>
  <c r="R109" i="16" s="1"/>
  <c r="G110" i="16" s="1"/>
  <c r="M109" i="16"/>
  <c r="M123" i="26" l="1"/>
  <c r="Q123" i="26"/>
  <c r="U123" i="26" s="1"/>
  <c r="J124" i="26" s="1"/>
  <c r="P123" i="26"/>
  <c r="T123" i="26" s="1"/>
  <c r="I124" i="26" s="1"/>
  <c r="O123" i="26"/>
  <c r="S123" i="26" s="1"/>
  <c r="H124" i="26" s="1"/>
  <c r="N123" i="26"/>
  <c r="R123" i="26" s="1"/>
  <c r="G124" i="26" s="1"/>
  <c r="P123" i="25"/>
  <c r="T123" i="25" s="1"/>
  <c r="I124" i="25" s="1"/>
  <c r="O123" i="25"/>
  <c r="S123" i="25" s="1"/>
  <c r="H124" i="25" s="1"/>
  <c r="N123" i="25"/>
  <c r="R123" i="25" s="1"/>
  <c r="G124" i="25" s="1"/>
  <c r="M123" i="25"/>
  <c r="Q123" i="25"/>
  <c r="U123" i="25" s="1"/>
  <c r="J124" i="25" s="1"/>
  <c r="K110" i="16"/>
  <c r="L110" i="16" s="1"/>
  <c r="K124" i="26" l="1"/>
  <c r="L124" i="26" s="1"/>
  <c r="K124" i="25"/>
  <c r="L124" i="25" s="1"/>
  <c r="M110" i="16"/>
  <c r="Q110" i="16"/>
  <c r="U110" i="16" s="1"/>
  <c r="J111" i="16" s="1"/>
  <c r="P110" i="16"/>
  <c r="T110" i="16" s="1"/>
  <c r="I111" i="16" s="1"/>
  <c r="O110" i="16"/>
  <c r="S110" i="16" s="1"/>
  <c r="H111" i="16" s="1"/>
  <c r="N110" i="16"/>
  <c r="R110" i="16" s="1"/>
  <c r="G111" i="16" s="1"/>
  <c r="N124" i="26" l="1"/>
  <c r="R124" i="26" s="1"/>
  <c r="G125" i="26" s="1"/>
  <c r="M124" i="26"/>
  <c r="O124" i="26"/>
  <c r="S124" i="26" s="1"/>
  <c r="H125" i="26" s="1"/>
  <c r="Q124" i="26"/>
  <c r="U124" i="26" s="1"/>
  <c r="J125" i="26" s="1"/>
  <c r="P124" i="26"/>
  <c r="T124" i="26" s="1"/>
  <c r="I125" i="26" s="1"/>
  <c r="N124" i="25"/>
  <c r="R124" i="25" s="1"/>
  <c r="G125" i="25" s="1"/>
  <c r="P124" i="25"/>
  <c r="T124" i="25" s="1"/>
  <c r="I125" i="25" s="1"/>
  <c r="O124" i="25"/>
  <c r="S124" i="25" s="1"/>
  <c r="H125" i="25" s="1"/>
  <c r="M124" i="25"/>
  <c r="Q124" i="25"/>
  <c r="U124" i="25" s="1"/>
  <c r="J125" i="25" s="1"/>
  <c r="K111" i="16"/>
  <c r="L111" i="16" s="1"/>
  <c r="K125" i="26" l="1"/>
  <c r="L125" i="26" s="1"/>
  <c r="K125" i="25"/>
  <c r="L125" i="25" s="1"/>
  <c r="N111" i="16"/>
  <c r="R111" i="16" s="1"/>
  <c r="G112" i="16" s="1"/>
  <c r="M111" i="16"/>
  <c r="Q111" i="16"/>
  <c r="U111" i="16" s="1"/>
  <c r="J112" i="16" s="1"/>
  <c r="P111" i="16"/>
  <c r="T111" i="16" s="1"/>
  <c r="I112" i="16" s="1"/>
  <c r="O111" i="16"/>
  <c r="S111" i="16" s="1"/>
  <c r="H112" i="16" s="1"/>
  <c r="O125" i="26" l="1"/>
  <c r="S125" i="26" s="1"/>
  <c r="H126" i="26" s="1"/>
  <c r="N125" i="26"/>
  <c r="R125" i="26" s="1"/>
  <c r="G126" i="26" s="1"/>
  <c r="P125" i="26"/>
  <c r="T125" i="26" s="1"/>
  <c r="I126" i="26" s="1"/>
  <c r="Q125" i="26"/>
  <c r="U125" i="26" s="1"/>
  <c r="J126" i="26" s="1"/>
  <c r="M125" i="26"/>
  <c r="P125" i="25"/>
  <c r="T125" i="25" s="1"/>
  <c r="I126" i="25" s="1"/>
  <c r="N125" i="25"/>
  <c r="R125" i="25" s="1"/>
  <c r="G126" i="25" s="1"/>
  <c r="O125" i="25"/>
  <c r="S125" i="25" s="1"/>
  <c r="H126" i="25" s="1"/>
  <c r="M125" i="25"/>
  <c r="Q125" i="25"/>
  <c r="U125" i="25" s="1"/>
  <c r="J126" i="25" s="1"/>
  <c r="K112" i="16"/>
  <c r="L112" i="16" s="1"/>
  <c r="K126" i="26" l="1"/>
  <c r="L126" i="26" s="1"/>
  <c r="K126" i="25"/>
  <c r="L126" i="25" s="1"/>
  <c r="O112" i="16"/>
  <c r="S112" i="16" s="1"/>
  <c r="H113" i="16" s="1"/>
  <c r="N112" i="16"/>
  <c r="R112" i="16" s="1"/>
  <c r="G113" i="16" s="1"/>
  <c r="M112" i="16"/>
  <c r="Q112" i="16"/>
  <c r="U112" i="16" s="1"/>
  <c r="J113" i="16" s="1"/>
  <c r="P112" i="16"/>
  <c r="T112" i="16" s="1"/>
  <c r="I113" i="16" s="1"/>
  <c r="P126" i="26" l="1"/>
  <c r="T126" i="26" s="1"/>
  <c r="I127" i="26" s="1"/>
  <c r="O126" i="26"/>
  <c r="S126" i="26" s="1"/>
  <c r="H127" i="26" s="1"/>
  <c r="N126" i="26"/>
  <c r="R126" i="26" s="1"/>
  <c r="G127" i="26" s="1"/>
  <c r="M126" i="26"/>
  <c r="Q126" i="26"/>
  <c r="U126" i="26" s="1"/>
  <c r="J127" i="26" s="1"/>
  <c r="P126" i="25"/>
  <c r="T126" i="25" s="1"/>
  <c r="I127" i="25" s="1"/>
  <c r="N126" i="25"/>
  <c r="R126" i="25" s="1"/>
  <c r="G127" i="25" s="1"/>
  <c r="O126" i="25"/>
  <c r="S126" i="25" s="1"/>
  <c r="H127" i="25" s="1"/>
  <c r="Q126" i="25"/>
  <c r="U126" i="25" s="1"/>
  <c r="J127" i="25" s="1"/>
  <c r="M126" i="25"/>
  <c r="K113" i="16"/>
  <c r="L113" i="16" s="1"/>
  <c r="K127" i="26" l="1"/>
  <c r="L127" i="26" s="1"/>
  <c r="K127" i="25"/>
  <c r="L127" i="25" s="1"/>
  <c r="P113" i="16"/>
  <c r="T113" i="16" s="1"/>
  <c r="I114" i="16" s="1"/>
  <c r="O113" i="16"/>
  <c r="S113" i="16" s="1"/>
  <c r="H114" i="16" s="1"/>
  <c r="N113" i="16"/>
  <c r="R113" i="16" s="1"/>
  <c r="G114" i="16" s="1"/>
  <c r="M113" i="16"/>
  <c r="Q113" i="16"/>
  <c r="U113" i="16" s="1"/>
  <c r="J114" i="16" s="1"/>
  <c r="Q127" i="26" l="1"/>
  <c r="U127" i="26" s="1"/>
  <c r="J128" i="26" s="1"/>
  <c r="P127" i="26"/>
  <c r="T127" i="26" s="1"/>
  <c r="I128" i="26" s="1"/>
  <c r="M127" i="26"/>
  <c r="O127" i="26"/>
  <c r="S127" i="26" s="1"/>
  <c r="H128" i="26" s="1"/>
  <c r="N127" i="26"/>
  <c r="R127" i="26" s="1"/>
  <c r="G128" i="26" s="1"/>
  <c r="N127" i="25"/>
  <c r="R127" i="25" s="1"/>
  <c r="G128" i="25" s="1"/>
  <c r="P127" i="25"/>
  <c r="T127" i="25" s="1"/>
  <c r="I128" i="25" s="1"/>
  <c r="O127" i="25"/>
  <c r="S127" i="25" s="1"/>
  <c r="H128" i="25" s="1"/>
  <c r="Q127" i="25"/>
  <c r="U127" i="25" s="1"/>
  <c r="J128" i="25" s="1"/>
  <c r="M127" i="25"/>
  <c r="K114" i="16"/>
  <c r="L114" i="16" s="1"/>
  <c r="K128" i="26" l="1"/>
  <c r="L128" i="26" s="1"/>
  <c r="K128" i="25"/>
  <c r="L128" i="25" s="1"/>
  <c r="Q114" i="16"/>
  <c r="U114" i="16" s="1"/>
  <c r="J115" i="16" s="1"/>
  <c r="P114" i="16"/>
  <c r="T114" i="16" s="1"/>
  <c r="I115" i="16" s="1"/>
  <c r="O114" i="16"/>
  <c r="S114" i="16" s="1"/>
  <c r="H115" i="16" s="1"/>
  <c r="N114" i="16"/>
  <c r="R114" i="16" s="1"/>
  <c r="G115" i="16" s="1"/>
  <c r="M114" i="16"/>
  <c r="Q128" i="26" l="1"/>
  <c r="U128" i="26" s="1"/>
  <c r="J129" i="26" s="1"/>
  <c r="P128" i="26"/>
  <c r="T128" i="26" s="1"/>
  <c r="I129" i="26" s="1"/>
  <c r="O128" i="26"/>
  <c r="S128" i="26" s="1"/>
  <c r="H129" i="26" s="1"/>
  <c r="M128" i="26"/>
  <c r="N128" i="26"/>
  <c r="R128" i="26" s="1"/>
  <c r="G129" i="26" s="1"/>
  <c r="P128" i="25"/>
  <c r="T128" i="25" s="1"/>
  <c r="I129" i="25" s="1"/>
  <c r="O128" i="25"/>
  <c r="S128" i="25" s="1"/>
  <c r="H129" i="25" s="1"/>
  <c r="N128" i="25"/>
  <c r="R128" i="25" s="1"/>
  <c r="G129" i="25" s="1"/>
  <c r="Q128" i="25"/>
  <c r="U128" i="25" s="1"/>
  <c r="J129" i="25" s="1"/>
  <c r="M128" i="25"/>
  <c r="K115" i="16"/>
  <c r="L115" i="16" s="1"/>
  <c r="K129" i="26" l="1"/>
  <c r="L129" i="26" s="1"/>
  <c r="K129" i="25"/>
  <c r="L129" i="25" s="1"/>
  <c r="Q115" i="16"/>
  <c r="U115" i="16" s="1"/>
  <c r="J116" i="16" s="1"/>
  <c r="P115" i="16"/>
  <c r="T115" i="16" s="1"/>
  <c r="I116" i="16" s="1"/>
  <c r="O115" i="16"/>
  <c r="S115" i="16" s="1"/>
  <c r="H116" i="16" s="1"/>
  <c r="N115" i="16"/>
  <c r="R115" i="16" s="1"/>
  <c r="G116" i="16" s="1"/>
  <c r="M115" i="16"/>
  <c r="M129" i="26" l="1"/>
  <c r="Q129" i="26"/>
  <c r="U129" i="26" s="1"/>
  <c r="J135" i="26" s="1"/>
  <c r="P129" i="26"/>
  <c r="T129" i="26" s="1"/>
  <c r="I135" i="26" s="1"/>
  <c r="N129" i="26"/>
  <c r="R129" i="26" s="1"/>
  <c r="G135" i="26" s="1"/>
  <c r="O129" i="26"/>
  <c r="S129" i="26" s="1"/>
  <c r="H135" i="26" s="1"/>
  <c r="O129" i="25"/>
  <c r="S129" i="25" s="1"/>
  <c r="H135" i="25" s="1"/>
  <c r="N129" i="25"/>
  <c r="R129" i="25" s="1"/>
  <c r="G135" i="25" s="1"/>
  <c r="P129" i="25"/>
  <c r="T129" i="25" s="1"/>
  <c r="I135" i="25" s="1"/>
  <c r="Q129" i="25"/>
  <c r="U129" i="25" s="1"/>
  <c r="J135" i="25" s="1"/>
  <c r="M129" i="25"/>
  <c r="K116" i="16"/>
  <c r="L116" i="16" s="1"/>
  <c r="K135" i="26" l="1"/>
  <c r="L135" i="26" s="1"/>
  <c r="K135" i="25"/>
  <c r="L135" i="25" s="1"/>
  <c r="Q116" i="16"/>
  <c r="U116" i="16" s="1"/>
  <c r="J122" i="16" s="1"/>
  <c r="P116" i="16"/>
  <c r="T116" i="16" s="1"/>
  <c r="I122" i="16" s="1"/>
  <c r="O116" i="16"/>
  <c r="S116" i="16" s="1"/>
  <c r="H122" i="16" s="1"/>
  <c r="N116" i="16"/>
  <c r="R116" i="16" s="1"/>
  <c r="G122" i="16" s="1"/>
  <c r="M116" i="16"/>
  <c r="Q135" i="26" l="1"/>
  <c r="U135" i="26" s="1"/>
  <c r="J136" i="26" s="1"/>
  <c r="P135" i="26"/>
  <c r="T135" i="26" s="1"/>
  <c r="I136" i="26" s="1"/>
  <c r="O135" i="26"/>
  <c r="S135" i="26" s="1"/>
  <c r="H136" i="26" s="1"/>
  <c r="N135" i="26"/>
  <c r="R135" i="26" s="1"/>
  <c r="G136" i="26" s="1"/>
  <c r="M135" i="26"/>
  <c r="P135" i="25"/>
  <c r="T135" i="25" s="1"/>
  <c r="I136" i="25" s="1"/>
  <c r="O135" i="25"/>
  <c r="S135" i="25" s="1"/>
  <c r="H136" i="25" s="1"/>
  <c r="N135" i="25"/>
  <c r="R135" i="25" s="1"/>
  <c r="G136" i="25" s="1"/>
  <c r="M135" i="25"/>
  <c r="Q135" i="25"/>
  <c r="U135" i="25" s="1"/>
  <c r="J136" i="25" s="1"/>
  <c r="K122" i="16"/>
  <c r="L122" i="16" s="1"/>
  <c r="K136" i="26" l="1"/>
  <c r="L136" i="26" s="1"/>
  <c r="K136" i="25"/>
  <c r="L136" i="25" s="1"/>
  <c r="Q122" i="16"/>
  <c r="U122" i="16" s="1"/>
  <c r="J123" i="16" s="1"/>
  <c r="P122" i="16"/>
  <c r="T122" i="16" s="1"/>
  <c r="I123" i="16" s="1"/>
  <c r="O122" i="16"/>
  <c r="S122" i="16" s="1"/>
  <c r="H123" i="16" s="1"/>
  <c r="N122" i="16"/>
  <c r="R122" i="16" s="1"/>
  <c r="G123" i="16" s="1"/>
  <c r="M122" i="16"/>
  <c r="M136" i="26" l="1"/>
  <c r="O136" i="26"/>
  <c r="S136" i="26" s="1"/>
  <c r="H137" i="26" s="1"/>
  <c r="N136" i="26"/>
  <c r="R136" i="26" s="1"/>
  <c r="G137" i="26" s="1"/>
  <c r="Q136" i="26"/>
  <c r="U136" i="26" s="1"/>
  <c r="J137" i="26" s="1"/>
  <c r="P136" i="26"/>
  <c r="T136" i="26" s="1"/>
  <c r="I137" i="26" s="1"/>
  <c r="O136" i="25"/>
  <c r="S136" i="25" s="1"/>
  <c r="H137" i="25" s="1"/>
  <c r="P136" i="25"/>
  <c r="T136" i="25" s="1"/>
  <c r="I137" i="25" s="1"/>
  <c r="N136" i="25"/>
  <c r="R136" i="25" s="1"/>
  <c r="G137" i="25" s="1"/>
  <c r="M136" i="25"/>
  <c r="Q136" i="25"/>
  <c r="U136" i="25" s="1"/>
  <c r="J137" i="25" s="1"/>
  <c r="K123" i="16"/>
  <c r="L123" i="16" s="1"/>
  <c r="K137" i="26" l="1"/>
  <c r="L137" i="26" s="1"/>
  <c r="K137" i="25"/>
  <c r="L137" i="25" s="1"/>
  <c r="M123" i="16"/>
  <c r="Q123" i="16"/>
  <c r="U123" i="16" s="1"/>
  <c r="J124" i="16" s="1"/>
  <c r="P123" i="16"/>
  <c r="T123" i="16" s="1"/>
  <c r="I124" i="16" s="1"/>
  <c r="O123" i="16"/>
  <c r="S123" i="16" s="1"/>
  <c r="H124" i="16" s="1"/>
  <c r="N123" i="16"/>
  <c r="R123" i="16" s="1"/>
  <c r="G124" i="16" s="1"/>
  <c r="N137" i="26" l="1"/>
  <c r="R137" i="26" s="1"/>
  <c r="G138" i="26" s="1"/>
  <c r="P137" i="26"/>
  <c r="T137" i="26" s="1"/>
  <c r="I138" i="26" s="1"/>
  <c r="O137" i="26"/>
  <c r="S137" i="26" s="1"/>
  <c r="H138" i="26" s="1"/>
  <c r="Q137" i="26"/>
  <c r="U137" i="26" s="1"/>
  <c r="J138" i="26" s="1"/>
  <c r="M137" i="26"/>
  <c r="O137" i="25"/>
  <c r="S137" i="25" s="1"/>
  <c r="H138" i="25" s="1"/>
  <c r="N137" i="25"/>
  <c r="R137" i="25" s="1"/>
  <c r="G138" i="25" s="1"/>
  <c r="P137" i="25"/>
  <c r="T137" i="25" s="1"/>
  <c r="I138" i="25" s="1"/>
  <c r="M137" i="25"/>
  <c r="Q137" i="25"/>
  <c r="U137" i="25" s="1"/>
  <c r="J138" i="25" s="1"/>
  <c r="K124" i="16"/>
  <c r="L124" i="16" s="1"/>
  <c r="K138" i="26" l="1"/>
  <c r="L138" i="26" s="1"/>
  <c r="K138" i="25"/>
  <c r="L138" i="25" s="1"/>
  <c r="N124" i="16"/>
  <c r="R124" i="16" s="1"/>
  <c r="G125" i="16" s="1"/>
  <c r="M124" i="16"/>
  <c r="Q124" i="16"/>
  <c r="U124" i="16" s="1"/>
  <c r="J125" i="16" s="1"/>
  <c r="P124" i="16"/>
  <c r="T124" i="16" s="1"/>
  <c r="I125" i="16" s="1"/>
  <c r="O124" i="16"/>
  <c r="S124" i="16" s="1"/>
  <c r="H125" i="16" s="1"/>
  <c r="O138" i="26" l="1"/>
  <c r="S138" i="26" s="1"/>
  <c r="H139" i="26" s="1"/>
  <c r="Q138" i="26"/>
  <c r="U138" i="26" s="1"/>
  <c r="J139" i="26" s="1"/>
  <c r="P138" i="26"/>
  <c r="T138" i="26" s="1"/>
  <c r="I139" i="26" s="1"/>
  <c r="M138" i="26"/>
  <c r="N138" i="26"/>
  <c r="R138" i="26" s="1"/>
  <c r="G139" i="26" s="1"/>
  <c r="O138" i="25"/>
  <c r="S138" i="25" s="1"/>
  <c r="H139" i="25" s="1"/>
  <c r="P138" i="25"/>
  <c r="T138" i="25" s="1"/>
  <c r="I139" i="25" s="1"/>
  <c r="N138" i="25"/>
  <c r="R138" i="25" s="1"/>
  <c r="G139" i="25" s="1"/>
  <c r="M138" i="25"/>
  <c r="Q138" i="25"/>
  <c r="U138" i="25" s="1"/>
  <c r="J139" i="25" s="1"/>
  <c r="K125" i="16"/>
  <c r="L125" i="16" s="1"/>
  <c r="K139" i="26" l="1"/>
  <c r="L139" i="26" s="1"/>
  <c r="K139" i="25"/>
  <c r="L139" i="25" s="1"/>
  <c r="O125" i="16"/>
  <c r="S125" i="16" s="1"/>
  <c r="H126" i="16" s="1"/>
  <c r="N125" i="16"/>
  <c r="R125" i="16" s="1"/>
  <c r="G126" i="16" s="1"/>
  <c r="M125" i="16"/>
  <c r="Q125" i="16"/>
  <c r="U125" i="16" s="1"/>
  <c r="J126" i="16" s="1"/>
  <c r="P125" i="16"/>
  <c r="T125" i="16" s="1"/>
  <c r="I126" i="16" s="1"/>
  <c r="P139" i="26" l="1"/>
  <c r="T139" i="26" s="1"/>
  <c r="I140" i="26" s="1"/>
  <c r="M139" i="26"/>
  <c r="Q139" i="26"/>
  <c r="U139" i="26" s="1"/>
  <c r="J140" i="26" s="1"/>
  <c r="O139" i="26"/>
  <c r="S139" i="26" s="1"/>
  <c r="H140" i="26" s="1"/>
  <c r="N139" i="26"/>
  <c r="R139" i="26" s="1"/>
  <c r="G140" i="26" s="1"/>
  <c r="N139" i="25"/>
  <c r="R139" i="25" s="1"/>
  <c r="G140" i="25" s="1"/>
  <c r="P139" i="25"/>
  <c r="T139" i="25" s="1"/>
  <c r="I140" i="25" s="1"/>
  <c r="O139" i="25"/>
  <c r="S139" i="25" s="1"/>
  <c r="H140" i="25" s="1"/>
  <c r="Q139" i="25"/>
  <c r="U139" i="25" s="1"/>
  <c r="J140" i="25" s="1"/>
  <c r="M139" i="25"/>
  <c r="K126" i="16"/>
  <c r="L126" i="16" s="1"/>
  <c r="K140" i="26" l="1"/>
  <c r="L140" i="26" s="1"/>
  <c r="K140" i="25"/>
  <c r="L140" i="25" s="1"/>
  <c r="P126" i="16"/>
  <c r="T126" i="16" s="1"/>
  <c r="I127" i="16" s="1"/>
  <c r="O126" i="16"/>
  <c r="S126" i="16" s="1"/>
  <c r="H127" i="16" s="1"/>
  <c r="N126" i="16"/>
  <c r="R126" i="16" s="1"/>
  <c r="G127" i="16" s="1"/>
  <c r="M126" i="16"/>
  <c r="Q126" i="16"/>
  <c r="U126" i="16" s="1"/>
  <c r="J127" i="16" s="1"/>
  <c r="Q140" i="26" l="1"/>
  <c r="U140" i="26" s="1"/>
  <c r="J141" i="26" s="1"/>
  <c r="P140" i="26"/>
  <c r="T140" i="26" s="1"/>
  <c r="I141" i="26" s="1"/>
  <c r="O140" i="26"/>
  <c r="S140" i="26" s="1"/>
  <c r="H141" i="26" s="1"/>
  <c r="N140" i="26"/>
  <c r="R140" i="26" s="1"/>
  <c r="G141" i="26" s="1"/>
  <c r="M140" i="26"/>
  <c r="O140" i="25"/>
  <c r="S140" i="25" s="1"/>
  <c r="H141" i="25" s="1"/>
  <c r="N140" i="25"/>
  <c r="R140" i="25" s="1"/>
  <c r="G141" i="25" s="1"/>
  <c r="P140" i="25"/>
  <c r="T140" i="25" s="1"/>
  <c r="I141" i="25" s="1"/>
  <c r="Q140" i="25"/>
  <c r="U140" i="25" s="1"/>
  <c r="J141" i="25" s="1"/>
  <c r="M140" i="25"/>
  <c r="K127" i="16"/>
  <c r="L127" i="16" s="1"/>
  <c r="K141" i="26" l="1"/>
  <c r="L141" i="26" s="1"/>
  <c r="K141" i="25"/>
  <c r="L141" i="25" s="1"/>
  <c r="Q127" i="16"/>
  <c r="U127" i="16" s="1"/>
  <c r="J128" i="16" s="1"/>
  <c r="P127" i="16"/>
  <c r="T127" i="16" s="1"/>
  <c r="I128" i="16" s="1"/>
  <c r="O127" i="16"/>
  <c r="S127" i="16" s="1"/>
  <c r="H128" i="16" s="1"/>
  <c r="N127" i="16"/>
  <c r="R127" i="16" s="1"/>
  <c r="G128" i="16" s="1"/>
  <c r="M127" i="16"/>
  <c r="M141" i="26" l="1"/>
  <c r="N141" i="26"/>
  <c r="R141" i="26" s="1"/>
  <c r="G142" i="26" s="1"/>
  <c r="P141" i="26"/>
  <c r="T141" i="26" s="1"/>
  <c r="I142" i="26" s="1"/>
  <c r="O141" i="26"/>
  <c r="S141" i="26" s="1"/>
  <c r="H142" i="26" s="1"/>
  <c r="Q141" i="26"/>
  <c r="U141" i="26" s="1"/>
  <c r="J142" i="26" s="1"/>
  <c r="P141" i="25"/>
  <c r="T141" i="25" s="1"/>
  <c r="I142" i="25" s="1"/>
  <c r="O141" i="25"/>
  <c r="S141" i="25" s="1"/>
  <c r="H142" i="25" s="1"/>
  <c r="N141" i="25"/>
  <c r="R141" i="25" s="1"/>
  <c r="G142" i="25" s="1"/>
  <c r="Q141" i="25"/>
  <c r="U141" i="25" s="1"/>
  <c r="J142" i="25" s="1"/>
  <c r="M141" i="25"/>
  <c r="K128" i="16"/>
  <c r="L128" i="16" s="1"/>
  <c r="K142" i="26" l="1"/>
  <c r="L142" i="26" s="1"/>
  <c r="K142" i="25"/>
  <c r="L142" i="25" s="1"/>
  <c r="Q128" i="16"/>
  <c r="U128" i="16" s="1"/>
  <c r="J129" i="16" s="1"/>
  <c r="P128" i="16"/>
  <c r="T128" i="16" s="1"/>
  <c r="I129" i="16" s="1"/>
  <c r="O128" i="16"/>
  <c r="S128" i="16" s="1"/>
  <c r="H129" i="16" s="1"/>
  <c r="N128" i="16"/>
  <c r="R128" i="16" s="1"/>
  <c r="G129" i="16" s="1"/>
  <c r="M128" i="16"/>
  <c r="N142" i="26" l="1"/>
  <c r="R142" i="26" s="1"/>
  <c r="G148" i="26" s="1"/>
  <c r="M142" i="26"/>
  <c r="Q142" i="26"/>
  <c r="U142" i="26" s="1"/>
  <c r="J148" i="26" s="1"/>
  <c r="P142" i="26"/>
  <c r="T142" i="26" s="1"/>
  <c r="I148" i="26" s="1"/>
  <c r="O142" i="26"/>
  <c r="S142" i="26" s="1"/>
  <c r="H148" i="26" s="1"/>
  <c r="N142" i="25"/>
  <c r="R142" i="25" s="1"/>
  <c r="G148" i="25" s="1"/>
  <c r="P142" i="25"/>
  <c r="T142" i="25" s="1"/>
  <c r="I148" i="25" s="1"/>
  <c r="O142" i="25"/>
  <c r="S142" i="25" s="1"/>
  <c r="H148" i="25" s="1"/>
  <c r="Q142" i="25"/>
  <c r="U142" i="25" s="1"/>
  <c r="J148" i="25" s="1"/>
  <c r="M142" i="25"/>
  <c r="K129" i="16"/>
  <c r="L129" i="16" s="1"/>
  <c r="K148" i="26" l="1"/>
  <c r="L148" i="26" s="1"/>
  <c r="K148" i="25"/>
  <c r="L148" i="25" s="1"/>
  <c r="Q129" i="16"/>
  <c r="U129" i="16" s="1"/>
  <c r="J135" i="16" s="1"/>
  <c r="P129" i="16"/>
  <c r="T129" i="16" s="1"/>
  <c r="I135" i="16" s="1"/>
  <c r="O129" i="16"/>
  <c r="S129" i="16" s="1"/>
  <c r="H135" i="16" s="1"/>
  <c r="N129" i="16"/>
  <c r="R129" i="16" s="1"/>
  <c r="G135" i="16" s="1"/>
  <c r="M129" i="16"/>
  <c r="Q148" i="26" l="1"/>
  <c r="U148" i="26" s="1"/>
  <c r="J149" i="26" s="1"/>
  <c r="P148" i="26"/>
  <c r="T148" i="26" s="1"/>
  <c r="I149" i="26" s="1"/>
  <c r="M148" i="26"/>
  <c r="N148" i="26"/>
  <c r="R148" i="26" s="1"/>
  <c r="G149" i="26" s="1"/>
  <c r="O148" i="26"/>
  <c r="S148" i="26" s="1"/>
  <c r="H149" i="26" s="1"/>
  <c r="O148" i="25"/>
  <c r="S148" i="25" s="1"/>
  <c r="H149" i="25" s="1"/>
  <c r="N148" i="25"/>
  <c r="R148" i="25" s="1"/>
  <c r="G149" i="25" s="1"/>
  <c r="P148" i="25"/>
  <c r="T148" i="25" s="1"/>
  <c r="I149" i="25" s="1"/>
  <c r="M148" i="25"/>
  <c r="Q148" i="25"/>
  <c r="U148" i="25" s="1"/>
  <c r="J149" i="25" s="1"/>
  <c r="K135" i="16"/>
  <c r="L135" i="16" s="1"/>
  <c r="K149" i="26" l="1"/>
  <c r="L149" i="26" s="1"/>
  <c r="K149" i="25"/>
  <c r="L149" i="25" s="1"/>
  <c r="Q135" i="16"/>
  <c r="U135" i="16" s="1"/>
  <c r="J136" i="16" s="1"/>
  <c r="P135" i="16"/>
  <c r="T135" i="16" s="1"/>
  <c r="I136" i="16" s="1"/>
  <c r="O135" i="16"/>
  <c r="S135" i="16" s="1"/>
  <c r="H136" i="16" s="1"/>
  <c r="N135" i="16"/>
  <c r="R135" i="16" s="1"/>
  <c r="G136" i="16" s="1"/>
  <c r="M135" i="16"/>
  <c r="M149" i="26" l="1"/>
  <c r="P149" i="26"/>
  <c r="T149" i="26" s="1"/>
  <c r="I150" i="26" s="1"/>
  <c r="O149" i="26"/>
  <c r="S149" i="26" s="1"/>
  <c r="H150" i="26" s="1"/>
  <c r="N149" i="26"/>
  <c r="R149" i="26" s="1"/>
  <c r="G150" i="26" s="1"/>
  <c r="Q149" i="26"/>
  <c r="U149" i="26" s="1"/>
  <c r="J150" i="26" s="1"/>
  <c r="P149" i="25"/>
  <c r="T149" i="25" s="1"/>
  <c r="I150" i="25" s="1"/>
  <c r="O149" i="25"/>
  <c r="S149" i="25" s="1"/>
  <c r="H150" i="25" s="1"/>
  <c r="N149" i="25"/>
  <c r="R149" i="25" s="1"/>
  <c r="G150" i="25" s="1"/>
  <c r="M149" i="25"/>
  <c r="Q149" i="25"/>
  <c r="U149" i="25" s="1"/>
  <c r="J150" i="25" s="1"/>
  <c r="K136" i="16"/>
  <c r="L136" i="16" s="1"/>
  <c r="K150" i="26" l="1"/>
  <c r="L150" i="26" s="1"/>
  <c r="K150" i="25"/>
  <c r="L150" i="25" s="1"/>
  <c r="M136" i="16"/>
  <c r="Q136" i="16"/>
  <c r="U136" i="16" s="1"/>
  <c r="J137" i="16" s="1"/>
  <c r="P136" i="16"/>
  <c r="T136" i="16" s="1"/>
  <c r="I137" i="16" s="1"/>
  <c r="O136" i="16"/>
  <c r="S136" i="16" s="1"/>
  <c r="H137" i="16" s="1"/>
  <c r="N136" i="16"/>
  <c r="R136" i="16" s="1"/>
  <c r="G137" i="16" s="1"/>
  <c r="N150" i="26" l="1"/>
  <c r="R150" i="26" s="1"/>
  <c r="G151" i="26" s="1"/>
  <c r="O150" i="26"/>
  <c r="S150" i="26" s="1"/>
  <c r="H151" i="26" s="1"/>
  <c r="M150" i="26"/>
  <c r="Q150" i="26"/>
  <c r="U150" i="26" s="1"/>
  <c r="J151" i="26" s="1"/>
  <c r="P150" i="26"/>
  <c r="T150" i="26" s="1"/>
  <c r="I151" i="26" s="1"/>
  <c r="N150" i="25"/>
  <c r="R150" i="25" s="1"/>
  <c r="G151" i="25" s="1"/>
  <c r="P150" i="25"/>
  <c r="T150" i="25" s="1"/>
  <c r="I151" i="25" s="1"/>
  <c r="O150" i="25"/>
  <c r="S150" i="25" s="1"/>
  <c r="H151" i="25" s="1"/>
  <c r="M150" i="25"/>
  <c r="Q150" i="25"/>
  <c r="U150" i="25" s="1"/>
  <c r="J151" i="25" s="1"/>
  <c r="K137" i="16"/>
  <c r="L137" i="16" s="1"/>
  <c r="K151" i="26" l="1"/>
  <c r="L151" i="26" s="1"/>
  <c r="K151" i="25"/>
  <c r="L151" i="25" s="1"/>
  <c r="N137" i="16"/>
  <c r="R137" i="16" s="1"/>
  <c r="G138" i="16" s="1"/>
  <c r="M137" i="16"/>
  <c r="Q137" i="16"/>
  <c r="U137" i="16" s="1"/>
  <c r="J138" i="16" s="1"/>
  <c r="P137" i="16"/>
  <c r="T137" i="16" s="1"/>
  <c r="I138" i="16" s="1"/>
  <c r="O137" i="16"/>
  <c r="S137" i="16" s="1"/>
  <c r="H138" i="16" s="1"/>
  <c r="O151" i="26" l="1"/>
  <c r="S151" i="26" s="1"/>
  <c r="H152" i="26" s="1"/>
  <c r="Q151" i="26"/>
  <c r="U151" i="26" s="1"/>
  <c r="J152" i="26" s="1"/>
  <c r="P151" i="26"/>
  <c r="T151" i="26" s="1"/>
  <c r="I152" i="26" s="1"/>
  <c r="N151" i="26"/>
  <c r="R151" i="26" s="1"/>
  <c r="G152" i="26" s="1"/>
  <c r="M151" i="26"/>
  <c r="P151" i="25"/>
  <c r="T151" i="25" s="1"/>
  <c r="I152" i="25" s="1"/>
  <c r="O151" i="25"/>
  <c r="S151" i="25" s="1"/>
  <c r="H152" i="25" s="1"/>
  <c r="N151" i="25"/>
  <c r="R151" i="25" s="1"/>
  <c r="G152" i="25" s="1"/>
  <c r="M151" i="25"/>
  <c r="Q151" i="25"/>
  <c r="U151" i="25" s="1"/>
  <c r="J152" i="25" s="1"/>
  <c r="K138" i="16"/>
  <c r="L138" i="16" s="1"/>
  <c r="K152" i="26" l="1"/>
  <c r="L152" i="26" s="1"/>
  <c r="K152" i="25"/>
  <c r="L152" i="25" s="1"/>
  <c r="O138" i="16"/>
  <c r="S138" i="16" s="1"/>
  <c r="H139" i="16" s="1"/>
  <c r="N138" i="16"/>
  <c r="R138" i="16" s="1"/>
  <c r="G139" i="16" s="1"/>
  <c r="M138" i="16"/>
  <c r="Q138" i="16"/>
  <c r="U138" i="16" s="1"/>
  <c r="J139" i="16" s="1"/>
  <c r="P138" i="16"/>
  <c r="T138" i="16" s="1"/>
  <c r="I139" i="16" s="1"/>
  <c r="P152" i="26" l="1"/>
  <c r="T152" i="26" s="1"/>
  <c r="I153" i="26" s="1"/>
  <c r="Q152" i="26"/>
  <c r="U152" i="26" s="1"/>
  <c r="J153" i="26" s="1"/>
  <c r="O152" i="26"/>
  <c r="S152" i="26" s="1"/>
  <c r="H153" i="26" s="1"/>
  <c r="N152" i="26"/>
  <c r="R152" i="26" s="1"/>
  <c r="G153" i="26" s="1"/>
  <c r="M152" i="26"/>
  <c r="P152" i="25"/>
  <c r="T152" i="25" s="1"/>
  <c r="I153" i="25" s="1"/>
  <c r="O152" i="25"/>
  <c r="S152" i="25" s="1"/>
  <c r="H153" i="25" s="1"/>
  <c r="N152" i="25"/>
  <c r="R152" i="25" s="1"/>
  <c r="G153" i="25" s="1"/>
  <c r="Q152" i="25"/>
  <c r="U152" i="25" s="1"/>
  <c r="J153" i="25" s="1"/>
  <c r="M152" i="25"/>
  <c r="K139" i="16"/>
  <c r="L139" i="16" s="1"/>
  <c r="K153" i="26" l="1"/>
  <c r="L153" i="26" s="1"/>
  <c r="K153" i="25"/>
  <c r="L153" i="25" s="1"/>
  <c r="P139" i="16"/>
  <c r="T139" i="16" s="1"/>
  <c r="I140" i="16" s="1"/>
  <c r="O139" i="16"/>
  <c r="S139" i="16" s="1"/>
  <c r="H140" i="16" s="1"/>
  <c r="N139" i="16"/>
  <c r="R139" i="16" s="1"/>
  <c r="G140" i="16" s="1"/>
  <c r="M139" i="16"/>
  <c r="Q139" i="16"/>
  <c r="U139" i="16" s="1"/>
  <c r="J140" i="16" s="1"/>
  <c r="P153" i="26" l="1"/>
  <c r="T153" i="26" s="1"/>
  <c r="I154" i="26" s="1"/>
  <c r="O153" i="26"/>
  <c r="S153" i="26" s="1"/>
  <c r="H154" i="26" s="1"/>
  <c r="Q153" i="26"/>
  <c r="U153" i="26" s="1"/>
  <c r="J154" i="26" s="1"/>
  <c r="N153" i="26"/>
  <c r="R153" i="26" s="1"/>
  <c r="G154" i="26" s="1"/>
  <c r="M153" i="26"/>
  <c r="N153" i="25"/>
  <c r="R153" i="25" s="1"/>
  <c r="G154" i="25" s="1"/>
  <c r="O153" i="25"/>
  <c r="S153" i="25" s="1"/>
  <c r="H154" i="25" s="1"/>
  <c r="P153" i="25"/>
  <c r="T153" i="25" s="1"/>
  <c r="I154" i="25" s="1"/>
  <c r="Q153" i="25"/>
  <c r="U153" i="25" s="1"/>
  <c r="J154" i="25" s="1"/>
  <c r="M153" i="25"/>
  <c r="K140" i="16"/>
  <c r="L140" i="16" s="1"/>
  <c r="K154" i="26" l="1"/>
  <c r="L154" i="26" s="1"/>
  <c r="K154" i="25"/>
  <c r="L154" i="25" s="1"/>
  <c r="Q140" i="16"/>
  <c r="U140" i="16" s="1"/>
  <c r="J141" i="16" s="1"/>
  <c r="P140" i="16"/>
  <c r="T140" i="16" s="1"/>
  <c r="I141" i="16" s="1"/>
  <c r="O140" i="16"/>
  <c r="S140" i="16" s="1"/>
  <c r="H141" i="16" s="1"/>
  <c r="N140" i="16"/>
  <c r="R140" i="16" s="1"/>
  <c r="G141" i="16" s="1"/>
  <c r="M140" i="16"/>
  <c r="O154" i="26" l="1"/>
  <c r="S154" i="26" s="1"/>
  <c r="H155" i="26" s="1"/>
  <c r="N154" i="26"/>
  <c r="R154" i="26" s="1"/>
  <c r="G155" i="26" s="1"/>
  <c r="M154" i="26"/>
  <c r="Q154" i="26"/>
  <c r="U154" i="26" s="1"/>
  <c r="J155" i="26" s="1"/>
  <c r="P154" i="26"/>
  <c r="T154" i="26" s="1"/>
  <c r="I155" i="26" s="1"/>
  <c r="P154" i="25"/>
  <c r="T154" i="25" s="1"/>
  <c r="I155" i="25" s="1"/>
  <c r="O154" i="25"/>
  <c r="S154" i="25" s="1"/>
  <c r="H155" i="25" s="1"/>
  <c r="N154" i="25"/>
  <c r="R154" i="25" s="1"/>
  <c r="G155" i="25" s="1"/>
  <c r="M154" i="25"/>
  <c r="Q154" i="25"/>
  <c r="U154" i="25" s="1"/>
  <c r="J155" i="25" s="1"/>
  <c r="K141" i="16"/>
  <c r="L141" i="16" s="1"/>
  <c r="K155" i="26" l="1"/>
  <c r="L155" i="26" s="1"/>
  <c r="K155" i="25"/>
  <c r="L155" i="25" s="1"/>
  <c r="Q141" i="16"/>
  <c r="U141" i="16" s="1"/>
  <c r="J142" i="16" s="1"/>
  <c r="P141" i="16"/>
  <c r="T141" i="16" s="1"/>
  <c r="I142" i="16" s="1"/>
  <c r="O141" i="16"/>
  <c r="S141" i="16" s="1"/>
  <c r="H142" i="16" s="1"/>
  <c r="N141" i="16"/>
  <c r="R141" i="16" s="1"/>
  <c r="G142" i="16" s="1"/>
  <c r="M141" i="16"/>
  <c r="M155" i="26" l="1"/>
  <c r="O155" i="26"/>
  <c r="S155" i="26" s="1"/>
  <c r="H161" i="26" s="1"/>
  <c r="N155" i="26"/>
  <c r="R155" i="26" s="1"/>
  <c r="G161" i="26" s="1"/>
  <c r="P155" i="26"/>
  <c r="T155" i="26" s="1"/>
  <c r="I161" i="26" s="1"/>
  <c r="Q155" i="26"/>
  <c r="U155" i="26" s="1"/>
  <c r="J161" i="26" s="1"/>
  <c r="O155" i="25"/>
  <c r="S155" i="25" s="1"/>
  <c r="H161" i="25" s="1"/>
  <c r="N155" i="25"/>
  <c r="R155" i="25" s="1"/>
  <c r="G161" i="25" s="1"/>
  <c r="P155" i="25"/>
  <c r="T155" i="25" s="1"/>
  <c r="I161" i="25" s="1"/>
  <c r="Q155" i="25"/>
  <c r="U155" i="25" s="1"/>
  <c r="J161" i="25" s="1"/>
  <c r="M155" i="25"/>
  <c r="K142" i="16"/>
  <c r="L142" i="16" s="1"/>
  <c r="K161" i="26" l="1"/>
  <c r="L161" i="26" s="1"/>
  <c r="K161" i="25"/>
  <c r="L161" i="25" s="1"/>
  <c r="Q142" i="16"/>
  <c r="U142" i="16" s="1"/>
  <c r="J148" i="16" s="1"/>
  <c r="P142" i="16"/>
  <c r="T142" i="16" s="1"/>
  <c r="I148" i="16" s="1"/>
  <c r="O142" i="16"/>
  <c r="S142" i="16" s="1"/>
  <c r="H148" i="16" s="1"/>
  <c r="N142" i="16"/>
  <c r="R142" i="16" s="1"/>
  <c r="G148" i="16" s="1"/>
  <c r="M142" i="16"/>
  <c r="N161" i="26" l="1"/>
  <c r="R161" i="26" s="1"/>
  <c r="G162" i="26" s="1"/>
  <c r="M161" i="26"/>
  <c r="Q161" i="26"/>
  <c r="U161" i="26" s="1"/>
  <c r="J162" i="26" s="1"/>
  <c r="P161" i="26"/>
  <c r="T161" i="26" s="1"/>
  <c r="I162" i="26" s="1"/>
  <c r="O161" i="26"/>
  <c r="S161" i="26" s="1"/>
  <c r="H162" i="26" s="1"/>
  <c r="O161" i="25"/>
  <c r="S161" i="25" s="1"/>
  <c r="H162" i="25" s="1"/>
  <c r="M161" i="25"/>
  <c r="Q161" i="25"/>
  <c r="U161" i="25" s="1"/>
  <c r="J162" i="25" s="1"/>
  <c r="P161" i="25"/>
  <c r="T161" i="25" s="1"/>
  <c r="I162" i="25" s="1"/>
  <c r="N161" i="25"/>
  <c r="R161" i="25" s="1"/>
  <c r="G162" i="25" s="1"/>
  <c r="K148" i="16"/>
  <c r="L148" i="16" s="1"/>
  <c r="K162" i="26" l="1"/>
  <c r="L162" i="26" s="1"/>
  <c r="K162" i="25"/>
  <c r="L162" i="25" s="1"/>
  <c r="Q148" i="16"/>
  <c r="U148" i="16" s="1"/>
  <c r="J149" i="16" s="1"/>
  <c r="P148" i="16"/>
  <c r="T148" i="16" s="1"/>
  <c r="I149" i="16" s="1"/>
  <c r="O148" i="16"/>
  <c r="S148" i="16" s="1"/>
  <c r="H149" i="16" s="1"/>
  <c r="N148" i="16"/>
  <c r="R148" i="16" s="1"/>
  <c r="G149" i="16" s="1"/>
  <c r="M148" i="16"/>
  <c r="O162" i="26" l="1"/>
  <c r="S162" i="26" s="1"/>
  <c r="H163" i="26" s="1"/>
  <c r="N162" i="26"/>
  <c r="R162" i="26" s="1"/>
  <c r="G163" i="26" s="1"/>
  <c r="Q162" i="26"/>
  <c r="U162" i="26" s="1"/>
  <c r="J163" i="26" s="1"/>
  <c r="P162" i="26"/>
  <c r="T162" i="26" s="1"/>
  <c r="I163" i="26" s="1"/>
  <c r="M162" i="26"/>
  <c r="P162" i="25"/>
  <c r="T162" i="25" s="1"/>
  <c r="I163" i="25" s="1"/>
  <c r="N162" i="25"/>
  <c r="R162" i="25" s="1"/>
  <c r="G163" i="25" s="1"/>
  <c r="Q162" i="25"/>
  <c r="U162" i="25" s="1"/>
  <c r="J163" i="25" s="1"/>
  <c r="O162" i="25"/>
  <c r="S162" i="25" s="1"/>
  <c r="H163" i="25" s="1"/>
  <c r="M162" i="25"/>
  <c r="K149" i="16"/>
  <c r="L149" i="16" s="1"/>
  <c r="K163" i="26" l="1"/>
  <c r="L163" i="26" s="1"/>
  <c r="K163" i="25"/>
  <c r="L163" i="25" s="1"/>
  <c r="M149" i="16"/>
  <c r="Q149" i="16"/>
  <c r="U149" i="16" s="1"/>
  <c r="J150" i="16" s="1"/>
  <c r="P149" i="16"/>
  <c r="T149" i="16" s="1"/>
  <c r="I150" i="16" s="1"/>
  <c r="O149" i="16"/>
  <c r="S149" i="16" s="1"/>
  <c r="H150" i="16" s="1"/>
  <c r="N149" i="16"/>
  <c r="R149" i="16" s="1"/>
  <c r="G150" i="16" s="1"/>
  <c r="P163" i="26" l="1"/>
  <c r="T163" i="26" s="1"/>
  <c r="I164" i="26" s="1"/>
  <c r="O163" i="26"/>
  <c r="S163" i="26" s="1"/>
  <c r="H164" i="26" s="1"/>
  <c r="M163" i="26"/>
  <c r="Q163" i="26"/>
  <c r="U163" i="26" s="1"/>
  <c r="J164" i="26" s="1"/>
  <c r="N163" i="26"/>
  <c r="R163" i="26" s="1"/>
  <c r="G164" i="26" s="1"/>
  <c r="Q163" i="25"/>
  <c r="U163" i="25" s="1"/>
  <c r="J164" i="25" s="1"/>
  <c r="O163" i="25"/>
  <c r="S163" i="25" s="1"/>
  <c r="H164" i="25" s="1"/>
  <c r="M163" i="25"/>
  <c r="P163" i="25"/>
  <c r="T163" i="25" s="1"/>
  <c r="I164" i="25" s="1"/>
  <c r="N163" i="25"/>
  <c r="R163" i="25" s="1"/>
  <c r="G164" i="25" s="1"/>
  <c r="K150" i="16"/>
  <c r="L150" i="16" s="1"/>
  <c r="K164" i="26" l="1"/>
  <c r="L164" i="26" s="1"/>
  <c r="K164" i="25"/>
  <c r="L164" i="25" s="1"/>
  <c r="N150" i="16"/>
  <c r="R150" i="16" s="1"/>
  <c r="G151" i="16" s="1"/>
  <c r="M150" i="16"/>
  <c r="Q150" i="16"/>
  <c r="U150" i="16" s="1"/>
  <c r="J151" i="16" s="1"/>
  <c r="P150" i="16"/>
  <c r="T150" i="16" s="1"/>
  <c r="I151" i="16" s="1"/>
  <c r="O150" i="16"/>
  <c r="S150" i="16" s="1"/>
  <c r="H151" i="16" s="1"/>
  <c r="Q164" i="26" l="1"/>
  <c r="U164" i="26" s="1"/>
  <c r="J165" i="26" s="1"/>
  <c r="P164" i="26"/>
  <c r="T164" i="26" s="1"/>
  <c r="I165" i="26" s="1"/>
  <c r="N164" i="26"/>
  <c r="R164" i="26" s="1"/>
  <c r="G165" i="26" s="1"/>
  <c r="M164" i="26"/>
  <c r="O164" i="26"/>
  <c r="S164" i="26" s="1"/>
  <c r="H165" i="26" s="1"/>
  <c r="P164" i="25"/>
  <c r="T164" i="25" s="1"/>
  <c r="I165" i="25" s="1"/>
  <c r="N164" i="25"/>
  <c r="R164" i="25" s="1"/>
  <c r="G165" i="25" s="1"/>
  <c r="M164" i="25"/>
  <c r="Q164" i="25"/>
  <c r="U164" i="25" s="1"/>
  <c r="J165" i="25" s="1"/>
  <c r="O164" i="25"/>
  <c r="S164" i="25" s="1"/>
  <c r="H165" i="25" s="1"/>
  <c r="K151" i="16"/>
  <c r="L151" i="16" s="1"/>
  <c r="K165" i="26" l="1"/>
  <c r="L165" i="26" s="1"/>
  <c r="K165" i="25"/>
  <c r="L165" i="25" s="1"/>
  <c r="O151" i="16"/>
  <c r="S151" i="16" s="1"/>
  <c r="H152" i="16" s="1"/>
  <c r="N151" i="16"/>
  <c r="R151" i="16" s="1"/>
  <c r="G152" i="16" s="1"/>
  <c r="M151" i="16"/>
  <c r="Q151" i="16"/>
  <c r="U151" i="16" s="1"/>
  <c r="J152" i="16" s="1"/>
  <c r="P151" i="16"/>
  <c r="T151" i="16" s="1"/>
  <c r="I152" i="16" s="1"/>
  <c r="P165" i="26" l="1"/>
  <c r="T165" i="26" s="1"/>
  <c r="I166" i="26" s="1"/>
  <c r="N165" i="26"/>
  <c r="R165" i="26" s="1"/>
  <c r="G166" i="26" s="1"/>
  <c r="M165" i="26"/>
  <c r="O165" i="26"/>
  <c r="S165" i="26" s="1"/>
  <c r="H166" i="26" s="1"/>
  <c r="Q165" i="26"/>
  <c r="U165" i="26" s="1"/>
  <c r="J166" i="26" s="1"/>
  <c r="Q165" i="25"/>
  <c r="U165" i="25" s="1"/>
  <c r="J166" i="25" s="1"/>
  <c r="P165" i="25"/>
  <c r="T165" i="25" s="1"/>
  <c r="I166" i="25" s="1"/>
  <c r="O165" i="25"/>
  <c r="S165" i="25" s="1"/>
  <c r="H166" i="25" s="1"/>
  <c r="M165" i="25"/>
  <c r="N165" i="25"/>
  <c r="R165" i="25" s="1"/>
  <c r="G166" i="25" s="1"/>
  <c r="K152" i="16"/>
  <c r="L152" i="16" s="1"/>
  <c r="K166" i="26" l="1"/>
  <c r="L166" i="26" s="1"/>
  <c r="K166" i="25"/>
  <c r="L166" i="25" s="1"/>
  <c r="P152" i="16"/>
  <c r="T152" i="16" s="1"/>
  <c r="I153" i="16" s="1"/>
  <c r="O152" i="16"/>
  <c r="S152" i="16" s="1"/>
  <c r="H153" i="16" s="1"/>
  <c r="N152" i="16"/>
  <c r="R152" i="16" s="1"/>
  <c r="G153" i="16" s="1"/>
  <c r="M152" i="16"/>
  <c r="Q152" i="16"/>
  <c r="U152" i="16" s="1"/>
  <c r="J153" i="16" s="1"/>
  <c r="Q166" i="26" l="1"/>
  <c r="U166" i="26" s="1"/>
  <c r="J167" i="26" s="1"/>
  <c r="N166" i="26"/>
  <c r="R166" i="26" s="1"/>
  <c r="G167" i="26" s="1"/>
  <c r="M166" i="26"/>
  <c r="P166" i="26"/>
  <c r="T166" i="26" s="1"/>
  <c r="I167" i="26" s="1"/>
  <c r="O166" i="26"/>
  <c r="S166" i="26" s="1"/>
  <c r="H167" i="26" s="1"/>
  <c r="Q166" i="25"/>
  <c r="U166" i="25" s="1"/>
  <c r="J167" i="25" s="1"/>
  <c r="O166" i="25"/>
  <c r="S166" i="25" s="1"/>
  <c r="H167" i="25" s="1"/>
  <c r="M166" i="25"/>
  <c r="N166" i="25"/>
  <c r="R166" i="25" s="1"/>
  <c r="G167" i="25" s="1"/>
  <c r="P166" i="25"/>
  <c r="T166" i="25" s="1"/>
  <c r="I167" i="25" s="1"/>
  <c r="K153" i="16"/>
  <c r="L153" i="16" s="1"/>
  <c r="K167" i="26" l="1"/>
  <c r="L167" i="26" s="1"/>
  <c r="K167" i="25"/>
  <c r="L167" i="25" s="1"/>
  <c r="Q153" i="16"/>
  <c r="U153" i="16" s="1"/>
  <c r="J154" i="16" s="1"/>
  <c r="P153" i="16"/>
  <c r="T153" i="16" s="1"/>
  <c r="I154" i="16" s="1"/>
  <c r="O153" i="16"/>
  <c r="S153" i="16" s="1"/>
  <c r="H154" i="16" s="1"/>
  <c r="N153" i="16"/>
  <c r="R153" i="16" s="1"/>
  <c r="G154" i="16" s="1"/>
  <c r="M153" i="16"/>
  <c r="Q167" i="26" l="1"/>
  <c r="U167" i="26" s="1"/>
  <c r="J168" i="26" s="1"/>
  <c r="P167" i="26"/>
  <c r="T167" i="26" s="1"/>
  <c r="I168" i="26" s="1"/>
  <c r="O167" i="26"/>
  <c r="S167" i="26" s="1"/>
  <c r="H168" i="26" s="1"/>
  <c r="N167" i="26"/>
  <c r="R167" i="26" s="1"/>
  <c r="G168" i="26" s="1"/>
  <c r="M167" i="26"/>
  <c r="N167" i="25"/>
  <c r="R167" i="25" s="1"/>
  <c r="G168" i="25" s="1"/>
  <c r="Q167" i="25"/>
  <c r="U167" i="25" s="1"/>
  <c r="J168" i="25" s="1"/>
  <c r="P167" i="25"/>
  <c r="T167" i="25" s="1"/>
  <c r="I168" i="25" s="1"/>
  <c r="O167" i="25"/>
  <c r="S167" i="25" s="1"/>
  <c r="H168" i="25" s="1"/>
  <c r="M167" i="25"/>
  <c r="K154" i="16"/>
  <c r="L154" i="16" s="1"/>
  <c r="K168" i="26" l="1"/>
  <c r="L168" i="26" s="1"/>
  <c r="K168" i="25"/>
  <c r="L168" i="25" s="1"/>
  <c r="Q154" i="16"/>
  <c r="U154" i="16" s="1"/>
  <c r="J155" i="16" s="1"/>
  <c r="P154" i="16"/>
  <c r="T154" i="16" s="1"/>
  <c r="I155" i="16" s="1"/>
  <c r="O154" i="16"/>
  <c r="S154" i="16" s="1"/>
  <c r="H155" i="16" s="1"/>
  <c r="N154" i="16"/>
  <c r="R154" i="16" s="1"/>
  <c r="G155" i="16" s="1"/>
  <c r="M154" i="16"/>
  <c r="O168" i="26" l="1"/>
  <c r="S168" i="26" s="1"/>
  <c r="H174" i="26" s="1"/>
  <c r="N168" i="26"/>
  <c r="R168" i="26" s="1"/>
  <c r="G174" i="26" s="1"/>
  <c r="Q168" i="26"/>
  <c r="U168" i="26" s="1"/>
  <c r="J174" i="26" s="1"/>
  <c r="P168" i="26"/>
  <c r="T168" i="26" s="1"/>
  <c r="I174" i="26" s="1"/>
  <c r="M168" i="26"/>
  <c r="M168" i="25"/>
  <c r="Q168" i="25"/>
  <c r="U168" i="25" s="1"/>
  <c r="J174" i="25" s="1"/>
  <c r="O168" i="25"/>
  <c r="S168" i="25" s="1"/>
  <c r="H174" i="25" s="1"/>
  <c r="N168" i="25"/>
  <c r="R168" i="25" s="1"/>
  <c r="G174" i="25" s="1"/>
  <c r="P168" i="25"/>
  <c r="T168" i="25" s="1"/>
  <c r="I174" i="25" s="1"/>
  <c r="K155" i="16"/>
  <c r="L155" i="16" s="1"/>
  <c r="K174" i="26" l="1"/>
  <c r="L174" i="26" s="1"/>
  <c r="K174" i="25"/>
  <c r="L174" i="25" s="1"/>
  <c r="Q155" i="16"/>
  <c r="U155" i="16" s="1"/>
  <c r="J161" i="16" s="1"/>
  <c r="P155" i="16"/>
  <c r="T155" i="16" s="1"/>
  <c r="I161" i="16" s="1"/>
  <c r="O155" i="16"/>
  <c r="S155" i="16" s="1"/>
  <c r="H161" i="16" s="1"/>
  <c r="N155" i="16"/>
  <c r="R155" i="16" s="1"/>
  <c r="G161" i="16" s="1"/>
  <c r="M155" i="16"/>
  <c r="O174" i="26" l="1"/>
  <c r="S174" i="26" s="1"/>
  <c r="H175" i="26" s="1"/>
  <c r="N174" i="26"/>
  <c r="R174" i="26" s="1"/>
  <c r="G175" i="26" s="1"/>
  <c r="P174" i="26"/>
  <c r="T174" i="26" s="1"/>
  <c r="I175" i="26" s="1"/>
  <c r="M174" i="26"/>
  <c r="Q174" i="26"/>
  <c r="U174" i="26" s="1"/>
  <c r="J175" i="26" s="1"/>
  <c r="N174" i="25"/>
  <c r="R174" i="25" s="1"/>
  <c r="G175" i="25" s="1"/>
  <c r="M174" i="25"/>
  <c r="P174" i="25"/>
  <c r="T174" i="25" s="1"/>
  <c r="I175" i="25" s="1"/>
  <c r="Q174" i="25"/>
  <c r="U174" i="25" s="1"/>
  <c r="J175" i="25" s="1"/>
  <c r="O174" i="25"/>
  <c r="S174" i="25" s="1"/>
  <c r="H175" i="25" s="1"/>
  <c r="K161" i="16"/>
  <c r="L161" i="16" s="1"/>
  <c r="K175" i="26" l="1"/>
  <c r="L175" i="26" s="1"/>
  <c r="K175" i="25"/>
  <c r="L175" i="25" s="1"/>
  <c r="Q161" i="16"/>
  <c r="U161" i="16" s="1"/>
  <c r="J162" i="16" s="1"/>
  <c r="P161" i="16"/>
  <c r="T161" i="16" s="1"/>
  <c r="I162" i="16" s="1"/>
  <c r="O161" i="16"/>
  <c r="S161" i="16" s="1"/>
  <c r="H162" i="16" s="1"/>
  <c r="N161" i="16"/>
  <c r="R161" i="16" s="1"/>
  <c r="G162" i="16" s="1"/>
  <c r="M161" i="16"/>
  <c r="M175" i="26" l="1"/>
  <c r="Q175" i="26"/>
  <c r="U175" i="26" s="1"/>
  <c r="J176" i="26" s="1"/>
  <c r="O175" i="26"/>
  <c r="S175" i="26" s="1"/>
  <c r="H176" i="26" s="1"/>
  <c r="N175" i="26"/>
  <c r="R175" i="26" s="1"/>
  <c r="G176" i="26" s="1"/>
  <c r="P175" i="26"/>
  <c r="T175" i="26" s="1"/>
  <c r="I176" i="26" s="1"/>
  <c r="O175" i="25"/>
  <c r="S175" i="25" s="1"/>
  <c r="H176" i="25" s="1"/>
  <c r="N175" i="25"/>
  <c r="R175" i="25" s="1"/>
  <c r="G176" i="25" s="1"/>
  <c r="Q175" i="25"/>
  <c r="U175" i="25" s="1"/>
  <c r="J176" i="25" s="1"/>
  <c r="P175" i="25"/>
  <c r="T175" i="25" s="1"/>
  <c r="I176" i="25" s="1"/>
  <c r="M175" i="25"/>
  <c r="K162" i="16"/>
  <c r="L162" i="16" s="1"/>
  <c r="K176" i="26" l="1"/>
  <c r="L176" i="26" s="1"/>
  <c r="K176" i="25"/>
  <c r="L176" i="25" s="1"/>
  <c r="M162" i="16"/>
  <c r="Q162" i="16"/>
  <c r="U162" i="16" s="1"/>
  <c r="J163" i="16" s="1"/>
  <c r="P162" i="16"/>
  <c r="T162" i="16" s="1"/>
  <c r="I163" i="16" s="1"/>
  <c r="O162" i="16"/>
  <c r="S162" i="16" s="1"/>
  <c r="H163" i="16" s="1"/>
  <c r="N162" i="16"/>
  <c r="R162" i="16" s="1"/>
  <c r="G163" i="16" s="1"/>
  <c r="N176" i="26" l="1"/>
  <c r="R176" i="26" s="1"/>
  <c r="G177" i="26" s="1"/>
  <c r="Q176" i="26"/>
  <c r="U176" i="26" s="1"/>
  <c r="J177" i="26" s="1"/>
  <c r="M176" i="26"/>
  <c r="O176" i="26"/>
  <c r="S176" i="26" s="1"/>
  <c r="H177" i="26" s="1"/>
  <c r="P176" i="26"/>
  <c r="T176" i="26" s="1"/>
  <c r="I177" i="26" s="1"/>
  <c r="P176" i="25"/>
  <c r="T176" i="25" s="1"/>
  <c r="I177" i="25" s="1"/>
  <c r="O176" i="25"/>
  <c r="S176" i="25" s="1"/>
  <c r="H177" i="25" s="1"/>
  <c r="N176" i="25"/>
  <c r="R176" i="25" s="1"/>
  <c r="G177" i="25" s="1"/>
  <c r="Q176" i="25"/>
  <c r="U176" i="25" s="1"/>
  <c r="J177" i="25" s="1"/>
  <c r="M176" i="25"/>
  <c r="K163" i="16"/>
  <c r="L163" i="16" s="1"/>
  <c r="K177" i="26" l="1"/>
  <c r="L177" i="26" s="1"/>
  <c r="K177" i="25"/>
  <c r="L177" i="25" s="1"/>
  <c r="Q163" i="16"/>
  <c r="U163" i="16" s="1"/>
  <c r="J164" i="16" s="1"/>
  <c r="N163" i="16"/>
  <c r="R163" i="16" s="1"/>
  <c r="G164" i="16" s="1"/>
  <c r="M163" i="16"/>
  <c r="P163" i="16"/>
  <c r="T163" i="16" s="1"/>
  <c r="I164" i="16" s="1"/>
  <c r="O163" i="16"/>
  <c r="S163" i="16" s="1"/>
  <c r="H164" i="16" s="1"/>
  <c r="O177" i="26" l="1"/>
  <c r="S177" i="26" s="1"/>
  <c r="H178" i="26" s="1"/>
  <c r="P177" i="26"/>
  <c r="T177" i="26" s="1"/>
  <c r="I178" i="26" s="1"/>
  <c r="N177" i="26"/>
  <c r="R177" i="26" s="1"/>
  <c r="G178" i="26" s="1"/>
  <c r="Q177" i="26"/>
  <c r="U177" i="26" s="1"/>
  <c r="J178" i="26" s="1"/>
  <c r="M177" i="26"/>
  <c r="Q177" i="25"/>
  <c r="U177" i="25" s="1"/>
  <c r="J178" i="25" s="1"/>
  <c r="P177" i="25"/>
  <c r="T177" i="25" s="1"/>
  <c r="I178" i="25" s="1"/>
  <c r="M177" i="25"/>
  <c r="O177" i="25"/>
  <c r="S177" i="25" s="1"/>
  <c r="H178" i="25" s="1"/>
  <c r="N177" i="25"/>
  <c r="R177" i="25" s="1"/>
  <c r="G178" i="25" s="1"/>
  <c r="K164" i="16"/>
  <c r="L164" i="16" s="1"/>
  <c r="K178" i="26" l="1"/>
  <c r="L178" i="26" s="1"/>
  <c r="K178" i="25"/>
  <c r="L178" i="25" s="1"/>
  <c r="P164" i="16"/>
  <c r="T164" i="16" s="1"/>
  <c r="I165" i="16" s="1"/>
  <c r="O164" i="16"/>
  <c r="S164" i="16" s="1"/>
  <c r="H165" i="16" s="1"/>
  <c r="N164" i="16"/>
  <c r="R164" i="16" s="1"/>
  <c r="G165" i="16" s="1"/>
  <c r="M164" i="16"/>
  <c r="Q164" i="16"/>
  <c r="U164" i="16" s="1"/>
  <c r="J165" i="16" s="1"/>
  <c r="P178" i="26" l="1"/>
  <c r="T178" i="26" s="1"/>
  <c r="I179" i="26" s="1"/>
  <c r="M178" i="26"/>
  <c r="O178" i="26"/>
  <c r="S178" i="26" s="1"/>
  <c r="H179" i="26" s="1"/>
  <c r="N178" i="26"/>
  <c r="R178" i="26" s="1"/>
  <c r="G179" i="26" s="1"/>
  <c r="Q178" i="26"/>
  <c r="U178" i="26" s="1"/>
  <c r="J179" i="26" s="1"/>
  <c r="Q178" i="25"/>
  <c r="U178" i="25" s="1"/>
  <c r="J179" i="25" s="1"/>
  <c r="P178" i="25"/>
  <c r="T178" i="25" s="1"/>
  <c r="I179" i="25" s="1"/>
  <c r="N178" i="25"/>
  <c r="R178" i="25" s="1"/>
  <c r="G179" i="25" s="1"/>
  <c r="M178" i="25"/>
  <c r="O178" i="25"/>
  <c r="S178" i="25" s="1"/>
  <c r="H179" i="25" s="1"/>
  <c r="K165" i="16"/>
  <c r="L165" i="16" s="1"/>
  <c r="K179" i="26" l="1"/>
  <c r="L179" i="26" s="1"/>
  <c r="K179" i="25"/>
  <c r="L179" i="25" s="1"/>
  <c r="M165" i="16"/>
  <c r="Q165" i="16"/>
  <c r="U165" i="16" s="1"/>
  <c r="J166" i="16" s="1"/>
  <c r="P165" i="16"/>
  <c r="T165" i="16" s="1"/>
  <c r="I166" i="16" s="1"/>
  <c r="O165" i="16"/>
  <c r="S165" i="16" s="1"/>
  <c r="H166" i="16" s="1"/>
  <c r="N165" i="16"/>
  <c r="R165" i="16" s="1"/>
  <c r="G166" i="16" s="1"/>
  <c r="Q179" i="26" l="1"/>
  <c r="U179" i="26" s="1"/>
  <c r="J180" i="26" s="1"/>
  <c r="M179" i="26"/>
  <c r="P179" i="26"/>
  <c r="T179" i="26" s="1"/>
  <c r="I180" i="26" s="1"/>
  <c r="O179" i="26"/>
  <c r="S179" i="26" s="1"/>
  <c r="H180" i="26" s="1"/>
  <c r="N179" i="26"/>
  <c r="R179" i="26" s="1"/>
  <c r="G180" i="26" s="1"/>
  <c r="O179" i="25"/>
  <c r="S179" i="25" s="1"/>
  <c r="H180" i="25" s="1"/>
  <c r="M179" i="25"/>
  <c r="Q179" i="25"/>
  <c r="U179" i="25" s="1"/>
  <c r="J180" i="25" s="1"/>
  <c r="P179" i="25"/>
  <c r="T179" i="25" s="1"/>
  <c r="I180" i="25" s="1"/>
  <c r="N179" i="25"/>
  <c r="R179" i="25" s="1"/>
  <c r="G180" i="25" s="1"/>
  <c r="K166" i="16"/>
  <c r="L166" i="16" s="1"/>
  <c r="K180" i="26" l="1"/>
  <c r="L180" i="26" s="1"/>
  <c r="K180" i="25"/>
  <c r="L180" i="25" s="1"/>
  <c r="N166" i="16"/>
  <c r="R166" i="16" s="1"/>
  <c r="G167" i="16" s="1"/>
  <c r="M166" i="16"/>
  <c r="Q166" i="16"/>
  <c r="U166" i="16" s="1"/>
  <c r="J167" i="16" s="1"/>
  <c r="P166" i="16"/>
  <c r="T166" i="16" s="1"/>
  <c r="I167" i="16" s="1"/>
  <c r="O166" i="16"/>
  <c r="S166" i="16" s="1"/>
  <c r="H167" i="16" s="1"/>
  <c r="P180" i="26" l="1"/>
  <c r="T180" i="26" s="1"/>
  <c r="I181" i="26" s="1"/>
  <c r="O180" i="26"/>
  <c r="S180" i="26" s="1"/>
  <c r="H181" i="26" s="1"/>
  <c r="Q180" i="26"/>
  <c r="U180" i="26" s="1"/>
  <c r="J181" i="26" s="1"/>
  <c r="N180" i="26"/>
  <c r="R180" i="26" s="1"/>
  <c r="G181" i="26" s="1"/>
  <c r="M180" i="26"/>
  <c r="P180" i="25"/>
  <c r="T180" i="25" s="1"/>
  <c r="I181" i="25" s="1"/>
  <c r="O180" i="25"/>
  <c r="S180" i="25" s="1"/>
  <c r="H181" i="25" s="1"/>
  <c r="Q180" i="25"/>
  <c r="U180" i="25" s="1"/>
  <c r="J181" i="25" s="1"/>
  <c r="N180" i="25"/>
  <c r="R180" i="25" s="1"/>
  <c r="G181" i="25" s="1"/>
  <c r="M180" i="25"/>
  <c r="K167" i="16"/>
  <c r="L167" i="16" s="1"/>
  <c r="K181" i="26" l="1"/>
  <c r="L181" i="26" s="1"/>
  <c r="K181" i="25"/>
  <c r="L181" i="25" s="1"/>
  <c r="O167" i="16"/>
  <c r="S167" i="16" s="1"/>
  <c r="H168" i="16" s="1"/>
  <c r="N167" i="16"/>
  <c r="R167" i="16" s="1"/>
  <c r="G168" i="16" s="1"/>
  <c r="M167" i="16"/>
  <c r="Q167" i="16"/>
  <c r="U167" i="16" s="1"/>
  <c r="J168" i="16" s="1"/>
  <c r="P167" i="16"/>
  <c r="T167" i="16" s="1"/>
  <c r="I168" i="16" s="1"/>
  <c r="P181" i="26" l="1"/>
  <c r="T181" i="26" s="1"/>
  <c r="I187" i="26" s="1"/>
  <c r="O181" i="26"/>
  <c r="S181" i="26" s="1"/>
  <c r="H187" i="26" s="1"/>
  <c r="Q181" i="26"/>
  <c r="U181" i="26" s="1"/>
  <c r="J187" i="26" s="1"/>
  <c r="N181" i="26"/>
  <c r="R181" i="26" s="1"/>
  <c r="G187" i="26" s="1"/>
  <c r="M181" i="26"/>
  <c r="M181" i="25"/>
  <c r="Q181" i="25"/>
  <c r="U181" i="25" s="1"/>
  <c r="J187" i="25" s="1"/>
  <c r="O181" i="25"/>
  <c r="S181" i="25" s="1"/>
  <c r="H187" i="25" s="1"/>
  <c r="N181" i="25"/>
  <c r="R181" i="25" s="1"/>
  <c r="G187" i="25" s="1"/>
  <c r="P181" i="25"/>
  <c r="T181" i="25" s="1"/>
  <c r="I187" i="25" s="1"/>
  <c r="K168" i="16"/>
  <c r="L168" i="16" s="1"/>
  <c r="K187" i="26" l="1"/>
  <c r="L187" i="26" s="1"/>
  <c r="K187" i="25"/>
  <c r="L187" i="25" s="1"/>
  <c r="P168" i="16"/>
  <c r="T168" i="16" s="1"/>
  <c r="I174" i="16" s="1"/>
  <c r="O168" i="16"/>
  <c r="S168" i="16" s="1"/>
  <c r="H174" i="16" s="1"/>
  <c r="N168" i="16"/>
  <c r="R168" i="16" s="1"/>
  <c r="G174" i="16" s="1"/>
  <c r="M168" i="16"/>
  <c r="Q168" i="16"/>
  <c r="U168" i="16" s="1"/>
  <c r="J174" i="16" s="1"/>
  <c r="N187" i="26" l="1"/>
  <c r="R187" i="26" s="1"/>
  <c r="G188" i="26" s="1"/>
  <c r="M187" i="26"/>
  <c r="O187" i="26"/>
  <c r="S187" i="26" s="1"/>
  <c r="H188" i="26" s="1"/>
  <c r="Q187" i="26"/>
  <c r="U187" i="26" s="1"/>
  <c r="J188" i="26" s="1"/>
  <c r="P187" i="26"/>
  <c r="T187" i="26" s="1"/>
  <c r="I188" i="26" s="1"/>
  <c r="N187" i="25"/>
  <c r="R187" i="25" s="1"/>
  <c r="G188" i="25" s="1"/>
  <c r="M187" i="25"/>
  <c r="Q187" i="25"/>
  <c r="U187" i="25" s="1"/>
  <c r="J188" i="25" s="1"/>
  <c r="P187" i="25"/>
  <c r="T187" i="25" s="1"/>
  <c r="I188" i="25" s="1"/>
  <c r="O187" i="25"/>
  <c r="S187" i="25" s="1"/>
  <c r="H188" i="25" s="1"/>
  <c r="K174" i="16"/>
  <c r="L174" i="16" s="1"/>
  <c r="K188" i="26" l="1"/>
  <c r="L188" i="26" s="1"/>
  <c r="K188" i="25"/>
  <c r="L188" i="25" s="1"/>
  <c r="Q174" i="16"/>
  <c r="U174" i="16" s="1"/>
  <c r="J175" i="16" s="1"/>
  <c r="P174" i="16"/>
  <c r="T174" i="16" s="1"/>
  <c r="I175" i="16" s="1"/>
  <c r="O174" i="16"/>
  <c r="S174" i="16" s="1"/>
  <c r="H175" i="16" s="1"/>
  <c r="N174" i="16"/>
  <c r="R174" i="16" s="1"/>
  <c r="G175" i="16" s="1"/>
  <c r="M174" i="16"/>
  <c r="M188" i="26" l="1"/>
  <c r="Q188" i="26"/>
  <c r="U188" i="26" s="1"/>
  <c r="J189" i="26" s="1"/>
  <c r="P188" i="26"/>
  <c r="T188" i="26" s="1"/>
  <c r="I189" i="26" s="1"/>
  <c r="O188" i="26"/>
  <c r="S188" i="26" s="1"/>
  <c r="H189" i="26" s="1"/>
  <c r="N188" i="26"/>
  <c r="R188" i="26" s="1"/>
  <c r="G189" i="26" s="1"/>
  <c r="O188" i="25"/>
  <c r="S188" i="25" s="1"/>
  <c r="H189" i="25" s="1"/>
  <c r="N188" i="25"/>
  <c r="R188" i="25" s="1"/>
  <c r="G189" i="25" s="1"/>
  <c r="Q188" i="25"/>
  <c r="U188" i="25" s="1"/>
  <c r="J189" i="25" s="1"/>
  <c r="M188" i="25"/>
  <c r="P188" i="25"/>
  <c r="T188" i="25" s="1"/>
  <c r="I189" i="25" s="1"/>
  <c r="K175" i="16"/>
  <c r="L175" i="16" s="1"/>
  <c r="K189" i="26" l="1"/>
  <c r="L189" i="26" s="1"/>
  <c r="K189" i="25"/>
  <c r="L189" i="25" s="1"/>
  <c r="Q175" i="16"/>
  <c r="U175" i="16" s="1"/>
  <c r="J176" i="16" s="1"/>
  <c r="P175" i="16"/>
  <c r="T175" i="16" s="1"/>
  <c r="I176" i="16" s="1"/>
  <c r="O175" i="16"/>
  <c r="S175" i="16" s="1"/>
  <c r="H176" i="16" s="1"/>
  <c r="N175" i="16"/>
  <c r="R175" i="16" s="1"/>
  <c r="G176" i="16" s="1"/>
  <c r="M175" i="16"/>
  <c r="N189" i="26" l="1"/>
  <c r="R189" i="26" s="1"/>
  <c r="G190" i="26" s="1"/>
  <c r="M189" i="26"/>
  <c r="Q189" i="26"/>
  <c r="U189" i="26" s="1"/>
  <c r="J190" i="26" s="1"/>
  <c r="O189" i="26"/>
  <c r="S189" i="26" s="1"/>
  <c r="H190" i="26" s="1"/>
  <c r="P189" i="26"/>
  <c r="T189" i="26" s="1"/>
  <c r="I190" i="26" s="1"/>
  <c r="P189" i="25"/>
  <c r="T189" i="25" s="1"/>
  <c r="I190" i="25" s="1"/>
  <c r="O189" i="25"/>
  <c r="S189" i="25" s="1"/>
  <c r="H190" i="25" s="1"/>
  <c r="N189" i="25"/>
  <c r="R189" i="25" s="1"/>
  <c r="G190" i="25" s="1"/>
  <c r="Q189" i="25"/>
  <c r="U189" i="25" s="1"/>
  <c r="J190" i="25" s="1"/>
  <c r="M189" i="25"/>
  <c r="K176" i="16"/>
  <c r="L176" i="16" s="1"/>
  <c r="K190" i="26" l="1"/>
  <c r="L190" i="26" s="1"/>
  <c r="K190" i="25"/>
  <c r="L190" i="25" s="1"/>
  <c r="Q176" i="16"/>
  <c r="U176" i="16" s="1"/>
  <c r="J177" i="16" s="1"/>
  <c r="P176" i="16"/>
  <c r="T176" i="16" s="1"/>
  <c r="I177" i="16" s="1"/>
  <c r="O176" i="16"/>
  <c r="S176" i="16" s="1"/>
  <c r="H177" i="16" s="1"/>
  <c r="N176" i="16"/>
  <c r="R176" i="16" s="1"/>
  <c r="G177" i="16" s="1"/>
  <c r="M176" i="16"/>
  <c r="O190" i="26" l="1"/>
  <c r="S190" i="26" s="1"/>
  <c r="H191" i="26" s="1"/>
  <c r="N190" i="26"/>
  <c r="R190" i="26" s="1"/>
  <c r="G191" i="26" s="1"/>
  <c r="M190" i="26"/>
  <c r="Q190" i="26"/>
  <c r="U190" i="26" s="1"/>
  <c r="J191" i="26" s="1"/>
  <c r="P190" i="26"/>
  <c r="T190" i="26" s="1"/>
  <c r="I191" i="26" s="1"/>
  <c r="Q190" i="25"/>
  <c r="U190" i="25" s="1"/>
  <c r="J191" i="25" s="1"/>
  <c r="P190" i="25"/>
  <c r="T190" i="25" s="1"/>
  <c r="I191" i="25" s="1"/>
  <c r="O190" i="25"/>
  <c r="S190" i="25" s="1"/>
  <c r="H191" i="25" s="1"/>
  <c r="N190" i="25"/>
  <c r="R190" i="25" s="1"/>
  <c r="G191" i="25" s="1"/>
  <c r="M190" i="25"/>
  <c r="K177" i="16"/>
  <c r="L177" i="16" s="1"/>
  <c r="K191" i="26" l="1"/>
  <c r="L191" i="26" s="1"/>
  <c r="K191" i="25"/>
  <c r="L191" i="25" s="1"/>
  <c r="Q177" i="16"/>
  <c r="U177" i="16" s="1"/>
  <c r="J178" i="16" s="1"/>
  <c r="P177" i="16"/>
  <c r="T177" i="16" s="1"/>
  <c r="I178" i="16" s="1"/>
  <c r="O177" i="16"/>
  <c r="S177" i="16" s="1"/>
  <c r="H178" i="16" s="1"/>
  <c r="N177" i="16"/>
  <c r="R177" i="16" s="1"/>
  <c r="G178" i="16" s="1"/>
  <c r="M177" i="16"/>
  <c r="P191" i="26" l="1"/>
  <c r="T191" i="26" s="1"/>
  <c r="I192" i="26" s="1"/>
  <c r="Q191" i="26"/>
  <c r="U191" i="26" s="1"/>
  <c r="J192" i="26" s="1"/>
  <c r="N191" i="26"/>
  <c r="R191" i="26" s="1"/>
  <c r="G192" i="26" s="1"/>
  <c r="M191" i="26"/>
  <c r="O191" i="26"/>
  <c r="S191" i="26" s="1"/>
  <c r="H192" i="26" s="1"/>
  <c r="Q191" i="25"/>
  <c r="U191" i="25" s="1"/>
  <c r="J192" i="25" s="1"/>
  <c r="P191" i="25"/>
  <c r="T191" i="25" s="1"/>
  <c r="I192" i="25" s="1"/>
  <c r="N191" i="25"/>
  <c r="R191" i="25" s="1"/>
  <c r="G192" i="25" s="1"/>
  <c r="O191" i="25"/>
  <c r="S191" i="25" s="1"/>
  <c r="H192" i="25" s="1"/>
  <c r="M191" i="25"/>
  <c r="K178" i="16"/>
  <c r="L178" i="16" s="1"/>
  <c r="K192" i="26" l="1"/>
  <c r="L192" i="26" s="1"/>
  <c r="K192" i="25"/>
  <c r="L192" i="25" s="1"/>
  <c r="M178" i="16"/>
  <c r="Q178" i="16"/>
  <c r="U178" i="16" s="1"/>
  <c r="J179" i="16" s="1"/>
  <c r="P178" i="16"/>
  <c r="T178" i="16" s="1"/>
  <c r="I179" i="16" s="1"/>
  <c r="O178" i="16"/>
  <c r="S178" i="16" s="1"/>
  <c r="H179" i="16" s="1"/>
  <c r="N178" i="16"/>
  <c r="R178" i="16" s="1"/>
  <c r="G179" i="16" s="1"/>
  <c r="Q192" i="26" l="1"/>
  <c r="U192" i="26" s="1"/>
  <c r="J193" i="26" s="1"/>
  <c r="M192" i="26"/>
  <c r="P192" i="26"/>
  <c r="T192" i="26" s="1"/>
  <c r="I193" i="26" s="1"/>
  <c r="O192" i="26"/>
  <c r="S192" i="26" s="1"/>
  <c r="H193" i="26" s="1"/>
  <c r="N192" i="26"/>
  <c r="R192" i="26" s="1"/>
  <c r="G193" i="26" s="1"/>
  <c r="M192" i="25"/>
  <c r="Q192" i="25"/>
  <c r="U192" i="25" s="1"/>
  <c r="J193" i="25" s="1"/>
  <c r="P192" i="25"/>
  <c r="T192" i="25" s="1"/>
  <c r="I193" i="25" s="1"/>
  <c r="O192" i="25"/>
  <c r="S192" i="25" s="1"/>
  <c r="H193" i="25" s="1"/>
  <c r="N192" i="25"/>
  <c r="R192" i="25" s="1"/>
  <c r="G193" i="25" s="1"/>
  <c r="K179" i="16"/>
  <c r="L179" i="16" s="1"/>
  <c r="K193" i="26" l="1"/>
  <c r="L193" i="26" s="1"/>
  <c r="K193" i="25"/>
  <c r="L193" i="25" s="1"/>
  <c r="N179" i="16"/>
  <c r="R179" i="16" s="1"/>
  <c r="G180" i="16" s="1"/>
  <c r="M179" i="16"/>
  <c r="Q179" i="16"/>
  <c r="U179" i="16" s="1"/>
  <c r="J180" i="16" s="1"/>
  <c r="P179" i="16"/>
  <c r="T179" i="16" s="1"/>
  <c r="I180" i="16" s="1"/>
  <c r="O179" i="16"/>
  <c r="S179" i="16" s="1"/>
  <c r="H180" i="16" s="1"/>
  <c r="O193" i="26" l="1"/>
  <c r="S193" i="26" s="1"/>
  <c r="H194" i="26" s="1"/>
  <c r="N193" i="26"/>
  <c r="R193" i="26" s="1"/>
  <c r="G194" i="26" s="1"/>
  <c r="P193" i="26"/>
  <c r="T193" i="26" s="1"/>
  <c r="I194" i="26" s="1"/>
  <c r="M193" i="26"/>
  <c r="Q193" i="26"/>
  <c r="U193" i="26" s="1"/>
  <c r="J194" i="26" s="1"/>
  <c r="P193" i="25"/>
  <c r="T193" i="25" s="1"/>
  <c r="I194" i="25" s="1"/>
  <c r="O193" i="25"/>
  <c r="S193" i="25" s="1"/>
  <c r="H194" i="25" s="1"/>
  <c r="N193" i="25"/>
  <c r="R193" i="25" s="1"/>
  <c r="G194" i="25" s="1"/>
  <c r="M193" i="25"/>
  <c r="Q193" i="25"/>
  <c r="U193" i="25" s="1"/>
  <c r="J194" i="25" s="1"/>
  <c r="K180" i="16"/>
  <c r="L180" i="16" s="1"/>
  <c r="K194" i="26" l="1"/>
  <c r="L194" i="26" s="1"/>
  <c r="K194" i="25"/>
  <c r="L194" i="25" s="1"/>
  <c r="O180" i="16"/>
  <c r="S180" i="16" s="1"/>
  <c r="H181" i="16" s="1"/>
  <c r="N180" i="16"/>
  <c r="R180" i="16" s="1"/>
  <c r="G181" i="16" s="1"/>
  <c r="M180" i="16"/>
  <c r="Q180" i="16"/>
  <c r="U180" i="16" s="1"/>
  <c r="J181" i="16" s="1"/>
  <c r="P180" i="16"/>
  <c r="T180" i="16" s="1"/>
  <c r="I181" i="16" s="1"/>
  <c r="Q194" i="26" l="1"/>
  <c r="U194" i="26" s="1"/>
  <c r="J200" i="26" s="1"/>
  <c r="P194" i="26"/>
  <c r="T194" i="26" s="1"/>
  <c r="I200" i="26" s="1"/>
  <c r="M194" i="26"/>
  <c r="O194" i="26"/>
  <c r="S194" i="26" s="1"/>
  <c r="H200" i="26" s="1"/>
  <c r="N194" i="26"/>
  <c r="R194" i="26" s="1"/>
  <c r="G200" i="26" s="1"/>
  <c r="M194" i="25"/>
  <c r="O194" i="25"/>
  <c r="S194" i="25" s="1"/>
  <c r="H200" i="25" s="1"/>
  <c r="N194" i="25"/>
  <c r="R194" i="25" s="1"/>
  <c r="G200" i="25" s="1"/>
  <c r="P194" i="25"/>
  <c r="T194" i="25" s="1"/>
  <c r="I200" i="25" s="1"/>
  <c r="Q194" i="25"/>
  <c r="U194" i="25" s="1"/>
  <c r="J200" i="25" s="1"/>
  <c r="K181" i="16"/>
  <c r="L181" i="16" s="1"/>
  <c r="K200" i="26" l="1"/>
  <c r="L200" i="26" s="1"/>
  <c r="K200" i="25"/>
  <c r="L200" i="25" s="1"/>
  <c r="P181" i="16"/>
  <c r="T181" i="16" s="1"/>
  <c r="I187" i="16" s="1"/>
  <c r="O181" i="16"/>
  <c r="S181" i="16" s="1"/>
  <c r="H187" i="16" s="1"/>
  <c r="N181" i="16"/>
  <c r="R181" i="16" s="1"/>
  <c r="G187" i="16" s="1"/>
  <c r="M181" i="16"/>
  <c r="Q181" i="16"/>
  <c r="U181" i="16" s="1"/>
  <c r="J187" i="16" s="1"/>
  <c r="M200" i="26" l="1"/>
  <c r="P200" i="26"/>
  <c r="T200" i="26" s="1"/>
  <c r="I201" i="26" s="1"/>
  <c r="O200" i="26"/>
  <c r="S200" i="26" s="1"/>
  <c r="H201" i="26" s="1"/>
  <c r="N200" i="26"/>
  <c r="R200" i="26" s="1"/>
  <c r="G201" i="26" s="1"/>
  <c r="Q200" i="26"/>
  <c r="U200" i="26" s="1"/>
  <c r="J201" i="26" s="1"/>
  <c r="N200" i="25"/>
  <c r="R200" i="25" s="1"/>
  <c r="G201" i="25" s="1"/>
  <c r="M200" i="25"/>
  <c r="Q200" i="25"/>
  <c r="U200" i="25" s="1"/>
  <c r="J201" i="25" s="1"/>
  <c r="P200" i="25"/>
  <c r="T200" i="25" s="1"/>
  <c r="I201" i="25" s="1"/>
  <c r="O200" i="25"/>
  <c r="S200" i="25" s="1"/>
  <c r="H201" i="25" s="1"/>
  <c r="K187" i="16"/>
  <c r="L187" i="16" s="1"/>
  <c r="K201" i="26" l="1"/>
  <c r="L201" i="26" s="1"/>
  <c r="K201" i="25"/>
  <c r="L201" i="25" s="1"/>
  <c r="Q187" i="16"/>
  <c r="U187" i="16" s="1"/>
  <c r="J188" i="16" s="1"/>
  <c r="P187" i="16"/>
  <c r="T187" i="16" s="1"/>
  <c r="I188" i="16" s="1"/>
  <c r="O187" i="16"/>
  <c r="S187" i="16" s="1"/>
  <c r="H188" i="16" s="1"/>
  <c r="N187" i="16"/>
  <c r="R187" i="16" s="1"/>
  <c r="G188" i="16" s="1"/>
  <c r="M187" i="16"/>
  <c r="M201" i="26" l="1"/>
  <c r="P201" i="26"/>
  <c r="T201" i="26" s="1"/>
  <c r="I202" i="26" s="1"/>
  <c r="O201" i="26"/>
  <c r="S201" i="26" s="1"/>
  <c r="H202" i="26" s="1"/>
  <c r="Q201" i="26"/>
  <c r="U201" i="26" s="1"/>
  <c r="J202" i="26" s="1"/>
  <c r="N201" i="26"/>
  <c r="R201" i="26" s="1"/>
  <c r="G202" i="26" s="1"/>
  <c r="O201" i="25"/>
  <c r="S201" i="25" s="1"/>
  <c r="H202" i="25" s="1"/>
  <c r="N201" i="25"/>
  <c r="R201" i="25" s="1"/>
  <c r="G202" i="25" s="1"/>
  <c r="Q201" i="25"/>
  <c r="U201" i="25" s="1"/>
  <c r="J202" i="25" s="1"/>
  <c r="M201" i="25"/>
  <c r="P201" i="25"/>
  <c r="T201" i="25" s="1"/>
  <c r="I202" i="25" s="1"/>
  <c r="K188" i="16"/>
  <c r="L188" i="16" s="1"/>
  <c r="K202" i="26" l="1"/>
  <c r="L202" i="26" s="1"/>
  <c r="K202" i="25"/>
  <c r="L202" i="25" s="1"/>
  <c r="Q188" i="16"/>
  <c r="U188" i="16" s="1"/>
  <c r="J189" i="16" s="1"/>
  <c r="P188" i="16"/>
  <c r="T188" i="16" s="1"/>
  <c r="I189" i="16" s="1"/>
  <c r="O188" i="16"/>
  <c r="S188" i="16" s="1"/>
  <c r="H189" i="16" s="1"/>
  <c r="N188" i="16"/>
  <c r="R188" i="16" s="1"/>
  <c r="G189" i="16" s="1"/>
  <c r="M188" i="16"/>
  <c r="N202" i="26" l="1"/>
  <c r="R202" i="26" s="1"/>
  <c r="G203" i="26" s="1"/>
  <c r="P202" i="26"/>
  <c r="T202" i="26" s="1"/>
  <c r="I203" i="26" s="1"/>
  <c r="O202" i="26"/>
  <c r="S202" i="26" s="1"/>
  <c r="H203" i="26" s="1"/>
  <c r="Q202" i="26"/>
  <c r="U202" i="26" s="1"/>
  <c r="J203" i="26" s="1"/>
  <c r="M202" i="26"/>
  <c r="P202" i="25"/>
  <c r="T202" i="25" s="1"/>
  <c r="I203" i="25" s="1"/>
  <c r="O202" i="25"/>
  <c r="S202" i="25" s="1"/>
  <c r="H203" i="25" s="1"/>
  <c r="Q202" i="25"/>
  <c r="U202" i="25" s="1"/>
  <c r="J203" i="25" s="1"/>
  <c r="N202" i="25"/>
  <c r="R202" i="25" s="1"/>
  <c r="G203" i="25" s="1"/>
  <c r="M202" i="25"/>
  <c r="K189" i="16"/>
  <c r="L189" i="16" s="1"/>
  <c r="K203" i="26" l="1"/>
  <c r="L203" i="26" s="1"/>
  <c r="K203" i="25"/>
  <c r="L203" i="25" s="1"/>
  <c r="Q189" i="16"/>
  <c r="U189" i="16" s="1"/>
  <c r="J190" i="16" s="1"/>
  <c r="P189" i="16"/>
  <c r="T189" i="16" s="1"/>
  <c r="I190" i="16" s="1"/>
  <c r="O189" i="16"/>
  <c r="S189" i="16" s="1"/>
  <c r="H190" i="16" s="1"/>
  <c r="N189" i="16"/>
  <c r="R189" i="16" s="1"/>
  <c r="G190" i="16" s="1"/>
  <c r="M189" i="16"/>
  <c r="O203" i="26" l="1"/>
  <c r="S203" i="26" s="1"/>
  <c r="H204" i="26" s="1"/>
  <c r="M203" i="26"/>
  <c r="Q203" i="26"/>
  <c r="U203" i="26" s="1"/>
  <c r="J204" i="26" s="1"/>
  <c r="P203" i="26"/>
  <c r="T203" i="26" s="1"/>
  <c r="I204" i="26" s="1"/>
  <c r="N203" i="26"/>
  <c r="R203" i="26" s="1"/>
  <c r="G204" i="26" s="1"/>
  <c r="Q203" i="25"/>
  <c r="U203" i="25" s="1"/>
  <c r="J204" i="25" s="1"/>
  <c r="P203" i="25"/>
  <c r="T203" i="25" s="1"/>
  <c r="I204" i="25" s="1"/>
  <c r="O203" i="25"/>
  <c r="S203" i="25" s="1"/>
  <c r="H204" i="25" s="1"/>
  <c r="N203" i="25"/>
  <c r="R203" i="25" s="1"/>
  <c r="G204" i="25" s="1"/>
  <c r="M203" i="25"/>
  <c r="K190" i="16"/>
  <c r="L190" i="16" s="1"/>
  <c r="K204" i="26" l="1"/>
  <c r="L204" i="26" s="1"/>
  <c r="K204" i="25"/>
  <c r="L204" i="25" s="1"/>
  <c r="Q190" i="16"/>
  <c r="U190" i="16" s="1"/>
  <c r="J191" i="16" s="1"/>
  <c r="P190" i="16"/>
  <c r="T190" i="16" s="1"/>
  <c r="I191" i="16" s="1"/>
  <c r="O190" i="16"/>
  <c r="S190" i="16" s="1"/>
  <c r="H191" i="16" s="1"/>
  <c r="N190" i="16"/>
  <c r="R190" i="16" s="1"/>
  <c r="G191" i="16" s="1"/>
  <c r="M190" i="16"/>
  <c r="P204" i="26" l="1"/>
  <c r="T204" i="26" s="1"/>
  <c r="I205" i="26" s="1"/>
  <c r="Q204" i="26"/>
  <c r="U204" i="26" s="1"/>
  <c r="J205" i="26" s="1"/>
  <c r="O204" i="26"/>
  <c r="S204" i="26" s="1"/>
  <c r="H205" i="26" s="1"/>
  <c r="N204" i="26"/>
  <c r="R204" i="26" s="1"/>
  <c r="G205" i="26" s="1"/>
  <c r="M204" i="26"/>
  <c r="Q204" i="25"/>
  <c r="U204" i="25" s="1"/>
  <c r="J205" i="25" s="1"/>
  <c r="N204" i="25"/>
  <c r="R204" i="25" s="1"/>
  <c r="G205" i="25" s="1"/>
  <c r="P204" i="25"/>
  <c r="T204" i="25" s="1"/>
  <c r="I205" i="25" s="1"/>
  <c r="O204" i="25"/>
  <c r="S204" i="25" s="1"/>
  <c r="H205" i="25" s="1"/>
  <c r="M204" i="25"/>
  <c r="K191" i="16"/>
  <c r="L191" i="16" s="1"/>
  <c r="K205" i="26" l="1"/>
  <c r="L205" i="26" s="1"/>
  <c r="K205" i="25"/>
  <c r="L205" i="25" s="1"/>
  <c r="M191" i="16"/>
  <c r="Q191" i="16"/>
  <c r="U191" i="16" s="1"/>
  <c r="J192" i="16" s="1"/>
  <c r="P191" i="16"/>
  <c r="T191" i="16" s="1"/>
  <c r="I192" i="16" s="1"/>
  <c r="O191" i="16"/>
  <c r="S191" i="16" s="1"/>
  <c r="H192" i="16" s="1"/>
  <c r="N191" i="16"/>
  <c r="R191" i="16" s="1"/>
  <c r="G192" i="16" s="1"/>
  <c r="Q205" i="26" l="1"/>
  <c r="U205" i="26" s="1"/>
  <c r="J206" i="26" s="1"/>
  <c r="N205" i="26"/>
  <c r="R205" i="26" s="1"/>
  <c r="G206" i="26" s="1"/>
  <c r="M205" i="26"/>
  <c r="P205" i="26"/>
  <c r="T205" i="26" s="1"/>
  <c r="I206" i="26" s="1"/>
  <c r="O205" i="26"/>
  <c r="S205" i="26" s="1"/>
  <c r="H206" i="26" s="1"/>
  <c r="Q205" i="25"/>
  <c r="U205" i="25" s="1"/>
  <c r="J206" i="25" s="1"/>
  <c r="P205" i="25"/>
  <c r="T205" i="25" s="1"/>
  <c r="I206" i="25" s="1"/>
  <c r="O205" i="25"/>
  <c r="S205" i="25" s="1"/>
  <c r="H206" i="25" s="1"/>
  <c r="N205" i="25"/>
  <c r="R205" i="25" s="1"/>
  <c r="G206" i="25" s="1"/>
  <c r="M205" i="25"/>
  <c r="K192" i="16"/>
  <c r="L192" i="16" s="1"/>
  <c r="K206" i="26" l="1"/>
  <c r="L206" i="26" s="1"/>
  <c r="K206" i="25"/>
  <c r="L206" i="25" s="1"/>
  <c r="N192" i="16"/>
  <c r="R192" i="16" s="1"/>
  <c r="G193" i="16" s="1"/>
  <c r="M192" i="16"/>
  <c r="Q192" i="16"/>
  <c r="U192" i="16" s="1"/>
  <c r="J193" i="16" s="1"/>
  <c r="P192" i="16"/>
  <c r="T192" i="16" s="1"/>
  <c r="I193" i="16" s="1"/>
  <c r="O192" i="16"/>
  <c r="S192" i="16" s="1"/>
  <c r="H193" i="16" s="1"/>
  <c r="N206" i="26" l="1"/>
  <c r="R206" i="26" s="1"/>
  <c r="G207" i="26" s="1"/>
  <c r="M206" i="26"/>
  <c r="Q206" i="26"/>
  <c r="U206" i="26" s="1"/>
  <c r="J207" i="26" s="1"/>
  <c r="O206" i="26"/>
  <c r="S206" i="26" s="1"/>
  <c r="H207" i="26" s="1"/>
  <c r="P206" i="26"/>
  <c r="T206" i="26" s="1"/>
  <c r="I207" i="26" s="1"/>
  <c r="P206" i="25"/>
  <c r="T206" i="25" s="1"/>
  <c r="I207" i="25" s="1"/>
  <c r="N206" i="25"/>
  <c r="R206" i="25" s="1"/>
  <c r="G207" i="25" s="1"/>
  <c r="M206" i="25"/>
  <c r="Q206" i="25"/>
  <c r="U206" i="25" s="1"/>
  <c r="J207" i="25" s="1"/>
  <c r="O206" i="25"/>
  <c r="S206" i="25" s="1"/>
  <c r="H207" i="25" s="1"/>
  <c r="K193" i="16"/>
  <c r="L193" i="16" s="1"/>
  <c r="K207" i="26" l="1"/>
  <c r="L207" i="26" s="1"/>
  <c r="K207" i="25"/>
  <c r="L207" i="25" s="1"/>
  <c r="O193" i="16"/>
  <c r="S193" i="16" s="1"/>
  <c r="H194" i="16" s="1"/>
  <c r="N193" i="16"/>
  <c r="R193" i="16" s="1"/>
  <c r="G194" i="16" s="1"/>
  <c r="M193" i="16"/>
  <c r="Q193" i="16"/>
  <c r="U193" i="16" s="1"/>
  <c r="J194" i="16" s="1"/>
  <c r="P193" i="16"/>
  <c r="T193" i="16" s="1"/>
  <c r="I194" i="16" s="1"/>
  <c r="Q207" i="26" l="1"/>
  <c r="U207" i="26" s="1"/>
  <c r="J213" i="26" s="1"/>
  <c r="P207" i="26"/>
  <c r="T207" i="26" s="1"/>
  <c r="I213" i="26" s="1"/>
  <c r="O207" i="26"/>
  <c r="S207" i="26" s="1"/>
  <c r="H213" i="26" s="1"/>
  <c r="N207" i="26"/>
  <c r="R207" i="26" s="1"/>
  <c r="G213" i="26" s="1"/>
  <c r="M207" i="26"/>
  <c r="M207" i="25"/>
  <c r="Q207" i="25"/>
  <c r="U207" i="25" s="1"/>
  <c r="J213" i="25" s="1"/>
  <c r="P207" i="25"/>
  <c r="T207" i="25" s="1"/>
  <c r="I213" i="25" s="1"/>
  <c r="O207" i="25"/>
  <c r="S207" i="25" s="1"/>
  <c r="H213" i="25" s="1"/>
  <c r="N207" i="25"/>
  <c r="R207" i="25" s="1"/>
  <c r="G213" i="25" s="1"/>
  <c r="K194" i="16"/>
  <c r="L194" i="16" s="1"/>
  <c r="K213" i="26" l="1"/>
  <c r="L213" i="26" s="1"/>
  <c r="K213" i="25"/>
  <c r="L213" i="25" s="1"/>
  <c r="P194" i="16"/>
  <c r="T194" i="16" s="1"/>
  <c r="I200" i="16" s="1"/>
  <c r="O194" i="16"/>
  <c r="S194" i="16" s="1"/>
  <c r="H200" i="16" s="1"/>
  <c r="N194" i="16"/>
  <c r="R194" i="16" s="1"/>
  <c r="G200" i="16" s="1"/>
  <c r="M194" i="16"/>
  <c r="Q194" i="16"/>
  <c r="U194" i="16" s="1"/>
  <c r="J200" i="16" s="1"/>
  <c r="Q213" i="26" l="1"/>
  <c r="U213" i="26" s="1"/>
  <c r="J214" i="26" s="1"/>
  <c r="P213" i="26"/>
  <c r="T213" i="26" s="1"/>
  <c r="I214" i="26" s="1"/>
  <c r="O213" i="26"/>
  <c r="S213" i="26" s="1"/>
  <c r="H214" i="26" s="1"/>
  <c r="N213" i="26"/>
  <c r="R213" i="26" s="1"/>
  <c r="G214" i="26" s="1"/>
  <c r="M213" i="26"/>
  <c r="N213" i="25"/>
  <c r="R213" i="25" s="1"/>
  <c r="G214" i="25" s="1"/>
  <c r="M213" i="25"/>
  <c r="P213" i="25"/>
  <c r="T213" i="25" s="1"/>
  <c r="I214" i="25" s="1"/>
  <c r="O213" i="25"/>
  <c r="S213" i="25" s="1"/>
  <c r="H214" i="25" s="1"/>
  <c r="Q213" i="25"/>
  <c r="U213" i="25" s="1"/>
  <c r="J214" i="25" s="1"/>
  <c r="K200" i="16"/>
  <c r="L200" i="16" s="1"/>
  <c r="K214" i="26" l="1"/>
  <c r="L214" i="26" s="1"/>
  <c r="K214" i="25"/>
  <c r="L214" i="25" s="1"/>
  <c r="Q200" i="16"/>
  <c r="U200" i="16" s="1"/>
  <c r="J201" i="16" s="1"/>
  <c r="P200" i="16"/>
  <c r="T200" i="16" s="1"/>
  <c r="I201" i="16" s="1"/>
  <c r="O200" i="16"/>
  <c r="S200" i="16" s="1"/>
  <c r="H201" i="16" s="1"/>
  <c r="N200" i="16"/>
  <c r="R200" i="16" s="1"/>
  <c r="G201" i="16" s="1"/>
  <c r="M200" i="16"/>
  <c r="M214" i="26" l="1"/>
  <c r="O214" i="26"/>
  <c r="S214" i="26" s="1"/>
  <c r="H215" i="26" s="1"/>
  <c r="N214" i="26"/>
  <c r="R214" i="26" s="1"/>
  <c r="G215" i="26" s="1"/>
  <c r="P214" i="26"/>
  <c r="T214" i="26" s="1"/>
  <c r="I215" i="26" s="1"/>
  <c r="Q214" i="26"/>
  <c r="U214" i="26" s="1"/>
  <c r="J215" i="26" s="1"/>
  <c r="O214" i="25"/>
  <c r="S214" i="25" s="1"/>
  <c r="H215" i="25" s="1"/>
  <c r="N214" i="25"/>
  <c r="R214" i="25" s="1"/>
  <c r="G215" i="25" s="1"/>
  <c r="M214" i="25"/>
  <c r="Q214" i="25"/>
  <c r="U214" i="25" s="1"/>
  <c r="J215" i="25" s="1"/>
  <c r="P214" i="25"/>
  <c r="T214" i="25" s="1"/>
  <c r="I215" i="25" s="1"/>
  <c r="K201" i="16"/>
  <c r="L201" i="16" s="1"/>
  <c r="K215" i="26" l="1"/>
  <c r="L215" i="26" s="1"/>
  <c r="K215" i="25"/>
  <c r="L215" i="25" s="1"/>
  <c r="Q201" i="16"/>
  <c r="U201" i="16" s="1"/>
  <c r="J202" i="16" s="1"/>
  <c r="P201" i="16"/>
  <c r="T201" i="16" s="1"/>
  <c r="I202" i="16" s="1"/>
  <c r="O201" i="16"/>
  <c r="S201" i="16" s="1"/>
  <c r="H202" i="16" s="1"/>
  <c r="N201" i="16"/>
  <c r="R201" i="16" s="1"/>
  <c r="G202" i="16" s="1"/>
  <c r="M201" i="16"/>
  <c r="N215" i="26" l="1"/>
  <c r="R215" i="26" s="1"/>
  <c r="G216" i="26" s="1"/>
  <c r="Q215" i="26"/>
  <c r="U215" i="26" s="1"/>
  <c r="J216" i="26" s="1"/>
  <c r="P215" i="26"/>
  <c r="T215" i="26" s="1"/>
  <c r="I216" i="26" s="1"/>
  <c r="O215" i="26"/>
  <c r="S215" i="26" s="1"/>
  <c r="H216" i="26" s="1"/>
  <c r="M215" i="26"/>
  <c r="P215" i="25"/>
  <c r="T215" i="25" s="1"/>
  <c r="I216" i="25" s="1"/>
  <c r="O215" i="25"/>
  <c r="S215" i="25" s="1"/>
  <c r="H216" i="25" s="1"/>
  <c r="Q215" i="25"/>
  <c r="U215" i="25" s="1"/>
  <c r="J216" i="25" s="1"/>
  <c r="N215" i="25"/>
  <c r="R215" i="25" s="1"/>
  <c r="G216" i="25" s="1"/>
  <c r="M215" i="25"/>
  <c r="K202" i="16"/>
  <c r="L202" i="16" s="1"/>
  <c r="K216" i="26" l="1"/>
  <c r="L216" i="26" s="1"/>
  <c r="K216" i="25"/>
  <c r="L216" i="25" s="1"/>
  <c r="Q202" i="16"/>
  <c r="U202" i="16" s="1"/>
  <c r="J203" i="16" s="1"/>
  <c r="P202" i="16"/>
  <c r="T202" i="16" s="1"/>
  <c r="I203" i="16" s="1"/>
  <c r="O202" i="16"/>
  <c r="S202" i="16" s="1"/>
  <c r="H203" i="16" s="1"/>
  <c r="N202" i="16"/>
  <c r="R202" i="16" s="1"/>
  <c r="G203" i="16" s="1"/>
  <c r="M202" i="16"/>
  <c r="O216" i="26" l="1"/>
  <c r="S216" i="26" s="1"/>
  <c r="H217" i="26" s="1"/>
  <c r="M216" i="26"/>
  <c r="P216" i="26"/>
  <c r="T216" i="26" s="1"/>
  <c r="I217" i="26" s="1"/>
  <c r="N216" i="26"/>
  <c r="R216" i="26" s="1"/>
  <c r="G217" i="26" s="1"/>
  <c r="Q216" i="26"/>
  <c r="U216" i="26" s="1"/>
  <c r="J217" i="26" s="1"/>
  <c r="Q216" i="25"/>
  <c r="U216" i="25" s="1"/>
  <c r="J217" i="25" s="1"/>
  <c r="P216" i="25"/>
  <c r="T216" i="25" s="1"/>
  <c r="I217" i="25" s="1"/>
  <c r="O216" i="25"/>
  <c r="S216" i="25" s="1"/>
  <c r="H217" i="25" s="1"/>
  <c r="M216" i="25"/>
  <c r="N216" i="25"/>
  <c r="R216" i="25" s="1"/>
  <c r="G217" i="25" s="1"/>
  <c r="K203" i="16"/>
  <c r="L203" i="16" s="1"/>
  <c r="K217" i="26" l="1"/>
  <c r="L217" i="26" s="1"/>
  <c r="K217" i="25"/>
  <c r="L217" i="25" s="1"/>
  <c r="Q203" i="16"/>
  <c r="U203" i="16" s="1"/>
  <c r="J204" i="16" s="1"/>
  <c r="P203" i="16"/>
  <c r="T203" i="16" s="1"/>
  <c r="I204" i="16" s="1"/>
  <c r="O203" i="16"/>
  <c r="S203" i="16" s="1"/>
  <c r="H204" i="16" s="1"/>
  <c r="N203" i="16"/>
  <c r="R203" i="16" s="1"/>
  <c r="G204" i="16" s="1"/>
  <c r="M203" i="16"/>
  <c r="P217" i="26" l="1"/>
  <c r="T217" i="26" s="1"/>
  <c r="I218" i="26" s="1"/>
  <c r="O217" i="26"/>
  <c r="S217" i="26" s="1"/>
  <c r="H218" i="26" s="1"/>
  <c r="N217" i="26"/>
  <c r="R217" i="26" s="1"/>
  <c r="G218" i="26" s="1"/>
  <c r="Q217" i="26"/>
  <c r="U217" i="26" s="1"/>
  <c r="J218" i="26" s="1"/>
  <c r="M217" i="26"/>
  <c r="Q217" i="25"/>
  <c r="U217" i="25" s="1"/>
  <c r="J218" i="25" s="1"/>
  <c r="P217" i="25"/>
  <c r="T217" i="25" s="1"/>
  <c r="I218" i="25" s="1"/>
  <c r="O217" i="25"/>
  <c r="S217" i="25" s="1"/>
  <c r="H218" i="25" s="1"/>
  <c r="M217" i="25"/>
  <c r="N217" i="25"/>
  <c r="R217" i="25" s="1"/>
  <c r="G218" i="25" s="1"/>
  <c r="K204" i="16"/>
  <c r="L204" i="16" s="1"/>
  <c r="K218" i="26" l="1"/>
  <c r="L218" i="26" s="1"/>
  <c r="K218" i="25"/>
  <c r="L218" i="25" s="1"/>
  <c r="M204" i="16"/>
  <c r="Q204" i="16"/>
  <c r="U204" i="16" s="1"/>
  <c r="J205" i="16" s="1"/>
  <c r="P204" i="16"/>
  <c r="T204" i="16" s="1"/>
  <c r="I205" i="16" s="1"/>
  <c r="O204" i="16"/>
  <c r="S204" i="16" s="1"/>
  <c r="H205" i="16" s="1"/>
  <c r="N204" i="16"/>
  <c r="R204" i="16" s="1"/>
  <c r="G205" i="16" s="1"/>
  <c r="Q218" i="26" l="1"/>
  <c r="U218" i="26" s="1"/>
  <c r="J219" i="26" s="1"/>
  <c r="O218" i="26"/>
  <c r="S218" i="26" s="1"/>
  <c r="H219" i="26" s="1"/>
  <c r="N218" i="26"/>
  <c r="R218" i="26" s="1"/>
  <c r="G219" i="26" s="1"/>
  <c r="M218" i="26"/>
  <c r="P218" i="26"/>
  <c r="T218" i="26" s="1"/>
  <c r="I219" i="26" s="1"/>
  <c r="Q218" i="25"/>
  <c r="U218" i="25" s="1"/>
  <c r="J219" i="25" s="1"/>
  <c r="O218" i="25"/>
  <c r="S218" i="25" s="1"/>
  <c r="H219" i="25" s="1"/>
  <c r="N218" i="25"/>
  <c r="R218" i="25" s="1"/>
  <c r="G219" i="25" s="1"/>
  <c r="M218" i="25"/>
  <c r="P218" i="25"/>
  <c r="T218" i="25" s="1"/>
  <c r="I219" i="25" s="1"/>
  <c r="K205" i="16"/>
  <c r="L205" i="16" s="1"/>
  <c r="K219" i="26" l="1"/>
  <c r="L219" i="26" s="1"/>
  <c r="K219" i="25"/>
  <c r="L219" i="25" s="1"/>
  <c r="N205" i="16"/>
  <c r="R205" i="16" s="1"/>
  <c r="G206" i="16" s="1"/>
  <c r="M205" i="16"/>
  <c r="Q205" i="16"/>
  <c r="U205" i="16" s="1"/>
  <c r="J206" i="16" s="1"/>
  <c r="P205" i="16"/>
  <c r="T205" i="16" s="1"/>
  <c r="I206" i="16" s="1"/>
  <c r="O205" i="16"/>
  <c r="S205" i="16" s="1"/>
  <c r="H206" i="16" s="1"/>
  <c r="M219" i="26" l="1"/>
  <c r="N219" i="26"/>
  <c r="R219" i="26" s="1"/>
  <c r="G220" i="26" s="1"/>
  <c r="P219" i="26"/>
  <c r="T219" i="26" s="1"/>
  <c r="I220" i="26" s="1"/>
  <c r="O219" i="26"/>
  <c r="S219" i="26" s="1"/>
  <c r="H220" i="26" s="1"/>
  <c r="Q219" i="26"/>
  <c r="U219" i="26" s="1"/>
  <c r="J220" i="26" s="1"/>
  <c r="N219" i="25"/>
  <c r="R219" i="25" s="1"/>
  <c r="G220" i="25" s="1"/>
  <c r="Q219" i="25"/>
  <c r="U219" i="25" s="1"/>
  <c r="J220" i="25" s="1"/>
  <c r="M219" i="25"/>
  <c r="O219" i="25"/>
  <c r="S219" i="25" s="1"/>
  <c r="H220" i="25" s="1"/>
  <c r="P219" i="25"/>
  <c r="T219" i="25" s="1"/>
  <c r="I220" i="25" s="1"/>
  <c r="K206" i="16"/>
  <c r="L206" i="16" s="1"/>
  <c r="K220" i="26" l="1"/>
  <c r="L220" i="26" s="1"/>
  <c r="K220" i="25"/>
  <c r="L220" i="25" s="1"/>
  <c r="O206" i="16"/>
  <c r="S206" i="16" s="1"/>
  <c r="H207" i="16" s="1"/>
  <c r="N206" i="16"/>
  <c r="R206" i="16" s="1"/>
  <c r="G207" i="16" s="1"/>
  <c r="M206" i="16"/>
  <c r="Q206" i="16"/>
  <c r="U206" i="16" s="1"/>
  <c r="J207" i="16" s="1"/>
  <c r="P206" i="16"/>
  <c r="T206" i="16" s="1"/>
  <c r="I207" i="16" s="1"/>
  <c r="P220" i="26" l="1"/>
  <c r="T220" i="26" s="1"/>
  <c r="I226" i="26" s="1"/>
  <c r="O220" i="26"/>
  <c r="S220" i="26" s="1"/>
  <c r="H226" i="26" s="1"/>
  <c r="Q220" i="26"/>
  <c r="U220" i="26" s="1"/>
  <c r="J226" i="26" s="1"/>
  <c r="N220" i="26"/>
  <c r="R220" i="26" s="1"/>
  <c r="G226" i="26" s="1"/>
  <c r="M220" i="26"/>
  <c r="M220" i="25"/>
  <c r="Q220" i="25"/>
  <c r="U220" i="25" s="1"/>
  <c r="J226" i="25" s="1"/>
  <c r="P220" i="25"/>
  <c r="T220" i="25" s="1"/>
  <c r="I226" i="25" s="1"/>
  <c r="O220" i="25"/>
  <c r="S220" i="25" s="1"/>
  <c r="H226" i="25" s="1"/>
  <c r="N220" i="25"/>
  <c r="R220" i="25" s="1"/>
  <c r="G226" i="25" s="1"/>
  <c r="K207" i="16"/>
  <c r="L207" i="16" s="1"/>
  <c r="K226" i="26" l="1"/>
  <c r="L226" i="26" s="1"/>
  <c r="K226" i="25"/>
  <c r="L226" i="25" s="1"/>
  <c r="P207" i="16"/>
  <c r="T207" i="16" s="1"/>
  <c r="I213" i="16" s="1"/>
  <c r="O207" i="16"/>
  <c r="S207" i="16" s="1"/>
  <c r="H213" i="16" s="1"/>
  <c r="N207" i="16"/>
  <c r="R207" i="16" s="1"/>
  <c r="G213" i="16" s="1"/>
  <c r="M207" i="16"/>
  <c r="Q207" i="16"/>
  <c r="U207" i="16" s="1"/>
  <c r="J213" i="16" s="1"/>
  <c r="Q226" i="26" l="1"/>
  <c r="U226" i="26" s="1"/>
  <c r="J227" i="26" s="1"/>
  <c r="P226" i="26"/>
  <c r="T226" i="26" s="1"/>
  <c r="I227" i="26" s="1"/>
  <c r="O226" i="26"/>
  <c r="S226" i="26" s="1"/>
  <c r="H227" i="26" s="1"/>
  <c r="N226" i="26"/>
  <c r="R226" i="26" s="1"/>
  <c r="G227" i="26" s="1"/>
  <c r="M226" i="26"/>
  <c r="N226" i="25"/>
  <c r="R226" i="25" s="1"/>
  <c r="G227" i="25" s="1"/>
  <c r="M226" i="25"/>
  <c r="P226" i="25"/>
  <c r="T226" i="25" s="1"/>
  <c r="I227" i="25" s="1"/>
  <c r="Q226" i="25"/>
  <c r="U226" i="25" s="1"/>
  <c r="J227" i="25" s="1"/>
  <c r="O226" i="25"/>
  <c r="S226" i="25" s="1"/>
  <c r="H227" i="25" s="1"/>
  <c r="K213" i="16"/>
  <c r="L213" i="16" s="1"/>
  <c r="K227" i="26" l="1"/>
  <c r="L227" i="26" s="1"/>
  <c r="K227" i="25"/>
  <c r="L227" i="25" s="1"/>
  <c r="Q213" i="16"/>
  <c r="U213" i="16" s="1"/>
  <c r="J214" i="16" s="1"/>
  <c r="P213" i="16"/>
  <c r="T213" i="16" s="1"/>
  <c r="I214" i="16" s="1"/>
  <c r="O213" i="16"/>
  <c r="S213" i="16" s="1"/>
  <c r="H214" i="16" s="1"/>
  <c r="N213" i="16"/>
  <c r="R213" i="16" s="1"/>
  <c r="G214" i="16" s="1"/>
  <c r="M213" i="16"/>
  <c r="M227" i="26" l="1"/>
  <c r="N227" i="26"/>
  <c r="R227" i="26" s="1"/>
  <c r="G228" i="26" s="1"/>
  <c r="Q227" i="26"/>
  <c r="U227" i="26" s="1"/>
  <c r="J228" i="26" s="1"/>
  <c r="P227" i="26"/>
  <c r="T227" i="26" s="1"/>
  <c r="I228" i="26" s="1"/>
  <c r="O227" i="26"/>
  <c r="S227" i="26" s="1"/>
  <c r="H228" i="26" s="1"/>
  <c r="O227" i="25"/>
  <c r="S227" i="25" s="1"/>
  <c r="H228" i="25" s="1"/>
  <c r="N227" i="25"/>
  <c r="R227" i="25" s="1"/>
  <c r="G228" i="25" s="1"/>
  <c r="Q227" i="25"/>
  <c r="U227" i="25" s="1"/>
  <c r="J228" i="25" s="1"/>
  <c r="P227" i="25"/>
  <c r="T227" i="25" s="1"/>
  <c r="I228" i="25" s="1"/>
  <c r="M227" i="25"/>
  <c r="K214" i="16"/>
  <c r="L214" i="16" s="1"/>
  <c r="K228" i="26" l="1"/>
  <c r="L228" i="26" s="1"/>
  <c r="K228" i="25"/>
  <c r="L228" i="25" s="1"/>
  <c r="Q214" i="16"/>
  <c r="U214" i="16" s="1"/>
  <c r="J215" i="16" s="1"/>
  <c r="P214" i="16"/>
  <c r="T214" i="16" s="1"/>
  <c r="I215" i="16" s="1"/>
  <c r="O214" i="16"/>
  <c r="S214" i="16" s="1"/>
  <c r="H215" i="16" s="1"/>
  <c r="N214" i="16"/>
  <c r="R214" i="16" s="1"/>
  <c r="G215" i="16" s="1"/>
  <c r="M214" i="16"/>
  <c r="N228" i="26" l="1"/>
  <c r="R228" i="26" s="1"/>
  <c r="G229" i="26" s="1"/>
  <c r="Q228" i="26"/>
  <c r="U228" i="26" s="1"/>
  <c r="J229" i="26" s="1"/>
  <c r="P228" i="26"/>
  <c r="T228" i="26" s="1"/>
  <c r="I229" i="26" s="1"/>
  <c r="M228" i="26"/>
  <c r="O228" i="26"/>
  <c r="S228" i="26" s="1"/>
  <c r="H229" i="26" s="1"/>
  <c r="P228" i="25"/>
  <c r="T228" i="25" s="1"/>
  <c r="I229" i="25" s="1"/>
  <c r="O228" i="25"/>
  <c r="S228" i="25" s="1"/>
  <c r="H229" i="25" s="1"/>
  <c r="N228" i="25"/>
  <c r="R228" i="25" s="1"/>
  <c r="G229" i="25" s="1"/>
  <c r="M228" i="25"/>
  <c r="Q228" i="25"/>
  <c r="U228" i="25" s="1"/>
  <c r="J229" i="25" s="1"/>
  <c r="K215" i="16"/>
  <c r="L215" i="16" s="1"/>
  <c r="K229" i="26" l="1"/>
  <c r="L229" i="26" s="1"/>
  <c r="K229" i="25"/>
  <c r="L229" i="25" s="1"/>
  <c r="Q215" i="16"/>
  <c r="U215" i="16" s="1"/>
  <c r="J216" i="16" s="1"/>
  <c r="P215" i="16"/>
  <c r="T215" i="16" s="1"/>
  <c r="I216" i="16" s="1"/>
  <c r="O215" i="16"/>
  <c r="S215" i="16" s="1"/>
  <c r="H216" i="16" s="1"/>
  <c r="N215" i="16"/>
  <c r="R215" i="16" s="1"/>
  <c r="G216" i="16" s="1"/>
  <c r="M215" i="16"/>
  <c r="O229" i="26" l="1"/>
  <c r="S229" i="26" s="1"/>
  <c r="H230" i="26" s="1"/>
  <c r="Q229" i="26"/>
  <c r="U229" i="26" s="1"/>
  <c r="J230" i="26" s="1"/>
  <c r="P229" i="26"/>
  <c r="T229" i="26" s="1"/>
  <c r="I230" i="26" s="1"/>
  <c r="N229" i="26"/>
  <c r="R229" i="26" s="1"/>
  <c r="G230" i="26" s="1"/>
  <c r="M229" i="26"/>
  <c r="Q229" i="25"/>
  <c r="U229" i="25" s="1"/>
  <c r="J230" i="25" s="1"/>
  <c r="P229" i="25"/>
  <c r="T229" i="25" s="1"/>
  <c r="I230" i="25" s="1"/>
  <c r="M229" i="25"/>
  <c r="O229" i="25"/>
  <c r="S229" i="25" s="1"/>
  <c r="H230" i="25" s="1"/>
  <c r="N229" i="25"/>
  <c r="R229" i="25" s="1"/>
  <c r="G230" i="25" s="1"/>
  <c r="K216" i="16"/>
  <c r="L216" i="16" s="1"/>
  <c r="K230" i="26" l="1"/>
  <c r="L230" i="26" s="1"/>
  <c r="K230" i="25"/>
  <c r="L230" i="25" s="1"/>
  <c r="Q216" i="16"/>
  <c r="U216" i="16" s="1"/>
  <c r="J217" i="16" s="1"/>
  <c r="P216" i="16"/>
  <c r="T216" i="16" s="1"/>
  <c r="I217" i="16" s="1"/>
  <c r="O216" i="16"/>
  <c r="S216" i="16" s="1"/>
  <c r="H217" i="16" s="1"/>
  <c r="N216" i="16"/>
  <c r="R216" i="16" s="1"/>
  <c r="G217" i="16" s="1"/>
  <c r="M216" i="16"/>
  <c r="P230" i="26" l="1"/>
  <c r="T230" i="26" s="1"/>
  <c r="I231" i="26" s="1"/>
  <c r="N230" i="26"/>
  <c r="R230" i="26" s="1"/>
  <c r="G231" i="26" s="1"/>
  <c r="M230" i="26"/>
  <c r="Q230" i="26"/>
  <c r="U230" i="26" s="1"/>
  <c r="J231" i="26" s="1"/>
  <c r="O230" i="26"/>
  <c r="S230" i="26" s="1"/>
  <c r="H231" i="26" s="1"/>
  <c r="Q230" i="25"/>
  <c r="U230" i="25" s="1"/>
  <c r="J231" i="25" s="1"/>
  <c r="P230" i="25"/>
  <c r="T230" i="25" s="1"/>
  <c r="I231" i="25" s="1"/>
  <c r="O230" i="25"/>
  <c r="S230" i="25" s="1"/>
  <c r="H231" i="25" s="1"/>
  <c r="N230" i="25"/>
  <c r="R230" i="25" s="1"/>
  <c r="G231" i="25" s="1"/>
  <c r="M230" i="25"/>
  <c r="K217" i="16"/>
  <c r="L217" i="16" s="1"/>
  <c r="K231" i="26" l="1"/>
  <c r="L231" i="26" s="1"/>
  <c r="K231" i="25"/>
  <c r="L231" i="25" s="1"/>
  <c r="M217" i="16"/>
  <c r="Q217" i="16"/>
  <c r="U217" i="16" s="1"/>
  <c r="J218" i="16" s="1"/>
  <c r="P217" i="16"/>
  <c r="T217" i="16" s="1"/>
  <c r="I218" i="16" s="1"/>
  <c r="O217" i="16"/>
  <c r="S217" i="16" s="1"/>
  <c r="H218" i="16" s="1"/>
  <c r="N217" i="16"/>
  <c r="R217" i="16" s="1"/>
  <c r="G218" i="16" s="1"/>
  <c r="Q231" i="26" l="1"/>
  <c r="U231" i="26" s="1"/>
  <c r="J232" i="26" s="1"/>
  <c r="P231" i="26"/>
  <c r="T231" i="26" s="1"/>
  <c r="I232" i="26" s="1"/>
  <c r="O231" i="26"/>
  <c r="S231" i="26" s="1"/>
  <c r="H232" i="26" s="1"/>
  <c r="N231" i="26"/>
  <c r="R231" i="26" s="1"/>
  <c r="G232" i="26" s="1"/>
  <c r="M231" i="26"/>
  <c r="O231" i="25"/>
  <c r="S231" i="25" s="1"/>
  <c r="H232" i="25" s="1"/>
  <c r="M231" i="25"/>
  <c r="Q231" i="25"/>
  <c r="U231" i="25" s="1"/>
  <c r="J232" i="25" s="1"/>
  <c r="P231" i="25"/>
  <c r="T231" i="25" s="1"/>
  <c r="I232" i="25" s="1"/>
  <c r="N231" i="25"/>
  <c r="R231" i="25" s="1"/>
  <c r="G232" i="25" s="1"/>
  <c r="K218" i="16"/>
  <c r="L218" i="16" s="1"/>
  <c r="K232" i="26" l="1"/>
  <c r="L232" i="26" s="1"/>
  <c r="K232" i="25"/>
  <c r="L232" i="25" s="1"/>
  <c r="N218" i="16"/>
  <c r="R218" i="16" s="1"/>
  <c r="G219" i="16" s="1"/>
  <c r="M218" i="16"/>
  <c r="Q218" i="16"/>
  <c r="U218" i="16" s="1"/>
  <c r="J219" i="16" s="1"/>
  <c r="P218" i="16"/>
  <c r="T218" i="16" s="1"/>
  <c r="I219" i="16" s="1"/>
  <c r="O218" i="16"/>
  <c r="S218" i="16" s="1"/>
  <c r="H219" i="16" s="1"/>
  <c r="O232" i="26" l="1"/>
  <c r="S232" i="26" s="1"/>
  <c r="H233" i="26" s="1"/>
  <c r="N232" i="26"/>
  <c r="R232" i="26" s="1"/>
  <c r="G233" i="26" s="1"/>
  <c r="Q232" i="26"/>
  <c r="U232" i="26" s="1"/>
  <c r="J233" i="26" s="1"/>
  <c r="P232" i="26"/>
  <c r="T232" i="26" s="1"/>
  <c r="I233" i="26" s="1"/>
  <c r="M232" i="26"/>
  <c r="Q232" i="25"/>
  <c r="U232" i="25" s="1"/>
  <c r="J233" i="25" s="1"/>
  <c r="P232" i="25"/>
  <c r="T232" i="25" s="1"/>
  <c r="I233" i="25" s="1"/>
  <c r="O232" i="25"/>
  <c r="S232" i="25" s="1"/>
  <c r="H233" i="25" s="1"/>
  <c r="N232" i="25"/>
  <c r="R232" i="25" s="1"/>
  <c r="G233" i="25" s="1"/>
  <c r="M232" i="25"/>
  <c r="K219" i="16"/>
  <c r="L219" i="16" s="1"/>
  <c r="K233" i="26" l="1"/>
  <c r="L233" i="26" s="1"/>
  <c r="K233" i="25"/>
  <c r="L233" i="25" s="1"/>
  <c r="O219" i="16"/>
  <c r="S219" i="16" s="1"/>
  <c r="H220" i="16" s="1"/>
  <c r="N219" i="16"/>
  <c r="R219" i="16" s="1"/>
  <c r="G220" i="16" s="1"/>
  <c r="M219" i="16"/>
  <c r="Q219" i="16"/>
  <c r="U219" i="16" s="1"/>
  <c r="J220" i="16" s="1"/>
  <c r="P219" i="16"/>
  <c r="T219" i="16" s="1"/>
  <c r="I220" i="16" s="1"/>
  <c r="O233" i="26" l="1"/>
  <c r="S233" i="26" s="1"/>
  <c r="N233" i="26"/>
  <c r="R233" i="26" s="1"/>
  <c r="Q233" i="26"/>
  <c r="U233" i="26" s="1"/>
  <c r="P233" i="26"/>
  <c r="T233" i="26" s="1"/>
  <c r="M233" i="26"/>
  <c r="M233" i="25"/>
  <c r="Q233" i="25"/>
  <c r="U233" i="25" s="1"/>
  <c r="P233" i="25"/>
  <c r="T233" i="25" s="1"/>
  <c r="O233" i="25"/>
  <c r="S233" i="25" s="1"/>
  <c r="N233" i="25"/>
  <c r="R233" i="25" s="1"/>
  <c r="K220" i="16"/>
  <c r="L220" i="16" s="1"/>
  <c r="P220" i="16" l="1"/>
  <c r="T220" i="16" s="1"/>
  <c r="I226" i="16" s="1"/>
  <c r="O220" i="16"/>
  <c r="S220" i="16" s="1"/>
  <c r="H226" i="16" s="1"/>
  <c r="N220" i="16"/>
  <c r="R220" i="16" s="1"/>
  <c r="G226" i="16" s="1"/>
  <c r="M220" i="16"/>
  <c r="Q220" i="16"/>
  <c r="U220" i="16" s="1"/>
  <c r="J226" i="16" s="1"/>
  <c r="K226" i="16" l="1"/>
  <c r="L226" i="16" s="1"/>
  <c r="Q226" i="16" l="1"/>
  <c r="U226" i="16" s="1"/>
  <c r="J227" i="16" s="1"/>
  <c r="P226" i="16"/>
  <c r="T226" i="16" s="1"/>
  <c r="I227" i="16" s="1"/>
  <c r="O226" i="16"/>
  <c r="S226" i="16" s="1"/>
  <c r="H227" i="16" s="1"/>
  <c r="N226" i="16"/>
  <c r="R226" i="16" s="1"/>
  <c r="G227" i="16" s="1"/>
  <c r="M226" i="16"/>
  <c r="K227" i="16" l="1"/>
  <c r="L227" i="16" s="1"/>
  <c r="Q227" i="16" l="1"/>
  <c r="U227" i="16" s="1"/>
  <c r="J228" i="16" s="1"/>
  <c r="P227" i="16"/>
  <c r="T227" i="16" s="1"/>
  <c r="I228" i="16" s="1"/>
  <c r="O227" i="16"/>
  <c r="S227" i="16" s="1"/>
  <c r="H228" i="16" s="1"/>
  <c r="N227" i="16"/>
  <c r="R227" i="16" s="1"/>
  <c r="G228" i="16" s="1"/>
  <c r="M227" i="16"/>
  <c r="K228" i="16" l="1"/>
  <c r="L228" i="16" s="1"/>
  <c r="Q228" i="16" l="1"/>
  <c r="U228" i="16" s="1"/>
  <c r="J229" i="16" s="1"/>
  <c r="P228" i="16"/>
  <c r="T228" i="16" s="1"/>
  <c r="I229" i="16" s="1"/>
  <c r="O228" i="16"/>
  <c r="S228" i="16" s="1"/>
  <c r="H229" i="16" s="1"/>
  <c r="N228" i="16"/>
  <c r="R228" i="16" s="1"/>
  <c r="G229" i="16" s="1"/>
  <c r="M228" i="16"/>
  <c r="K229" i="16" l="1"/>
  <c r="L229" i="16" s="1"/>
  <c r="Q229" i="16" l="1"/>
  <c r="U229" i="16" s="1"/>
  <c r="J230" i="16" s="1"/>
  <c r="P229" i="16"/>
  <c r="T229" i="16" s="1"/>
  <c r="I230" i="16" s="1"/>
  <c r="O229" i="16"/>
  <c r="S229" i="16" s="1"/>
  <c r="H230" i="16" s="1"/>
  <c r="N229" i="16"/>
  <c r="R229" i="16" s="1"/>
  <c r="G230" i="16" s="1"/>
  <c r="M229" i="16"/>
  <c r="K230" i="16" l="1"/>
  <c r="L230" i="16" s="1"/>
  <c r="M230" i="16" l="1"/>
  <c r="Q230" i="16"/>
  <c r="U230" i="16" s="1"/>
  <c r="J231" i="16" s="1"/>
  <c r="P230" i="16"/>
  <c r="T230" i="16" s="1"/>
  <c r="I231" i="16" s="1"/>
  <c r="O230" i="16"/>
  <c r="S230" i="16" s="1"/>
  <c r="H231" i="16" s="1"/>
  <c r="N230" i="16"/>
  <c r="R230" i="16" s="1"/>
  <c r="G231" i="16" s="1"/>
  <c r="K231" i="16" l="1"/>
  <c r="L231" i="16" s="1"/>
  <c r="N231" i="16" l="1"/>
  <c r="R231" i="16" s="1"/>
  <c r="G232" i="16" s="1"/>
  <c r="M231" i="16"/>
  <c r="Q231" i="16"/>
  <c r="U231" i="16" s="1"/>
  <c r="J232" i="16" s="1"/>
  <c r="P231" i="16"/>
  <c r="T231" i="16" s="1"/>
  <c r="I232" i="16" s="1"/>
  <c r="O231" i="16"/>
  <c r="S231" i="16" s="1"/>
  <c r="H232" i="16" s="1"/>
  <c r="K232" i="16" l="1"/>
  <c r="L232" i="16" s="1"/>
  <c r="O232" i="16" l="1"/>
  <c r="S232" i="16" s="1"/>
  <c r="H233" i="16" s="1"/>
  <c r="N232" i="16"/>
  <c r="R232" i="16" s="1"/>
  <c r="G233" i="16" s="1"/>
  <c r="M232" i="16"/>
  <c r="Q232" i="16"/>
  <c r="U232" i="16" s="1"/>
  <c r="J233" i="16" s="1"/>
  <c r="P232" i="16"/>
  <c r="T232" i="16" s="1"/>
  <c r="I233" i="16" s="1"/>
  <c r="K233" i="16" l="1"/>
  <c r="L233" i="16" s="1"/>
  <c r="P233" i="16" l="1"/>
  <c r="T233" i="16" s="1"/>
  <c r="O233" i="16"/>
  <c r="S233" i="16" s="1"/>
  <c r="N233" i="16"/>
  <c r="R233" i="16" s="1"/>
  <c r="M233" i="16"/>
  <c r="Q233" i="16"/>
  <c r="U233" i="16" s="1"/>
</calcChain>
</file>

<file path=xl/sharedStrings.xml><?xml version="1.0" encoding="utf-8"?>
<sst xmlns="http://schemas.openxmlformats.org/spreadsheetml/2006/main" count="6327" uniqueCount="508">
  <si>
    <t>McP Tanpa Bias</t>
  </si>
  <si>
    <t>Data ke</t>
  </si>
  <si>
    <t>x1</t>
  </si>
  <si>
    <t>x2</t>
  </si>
  <si>
    <t>y</t>
  </si>
  <si>
    <t>net</t>
  </si>
  <si>
    <t>Diketahui</t>
  </si>
  <si>
    <t>w1</t>
  </si>
  <si>
    <t>w2</t>
  </si>
  <si>
    <t>teta</t>
  </si>
  <si>
    <t>Fungsi Logika AND</t>
  </si>
  <si>
    <t>McP Dengan Bias</t>
  </si>
  <si>
    <t>Fungsi Logika OR</t>
  </si>
  <si>
    <t>bias</t>
  </si>
  <si>
    <t>b</t>
  </si>
  <si>
    <t>Bobot dan Bias baru</t>
  </si>
  <si>
    <t>w1 awal</t>
  </si>
  <si>
    <t>w2 awal</t>
  </si>
  <si>
    <t>bias awal</t>
  </si>
  <si>
    <t>Y</t>
  </si>
  <si>
    <t>Bobot dan bias lama</t>
  </si>
  <si>
    <t>karena f(net) = y, maka disimpulkan bahwa JST Hebb Rule dapat mempresentasikan Fungsi Logika AND</t>
  </si>
  <si>
    <t>proses Pelatihan: melatih/memperbaiki nilai bobot</t>
  </si>
  <si>
    <t>aktivasi</t>
  </si>
  <si>
    <t>proses pengujian menggunakan bobot dan bias akhir</t>
  </si>
  <si>
    <t>Input</t>
  </si>
  <si>
    <t>(bukan teta)</t>
  </si>
  <si>
    <t>Y_in</t>
  </si>
  <si>
    <t>jika Y_in &lt;= 0</t>
  </si>
  <si>
    <t>jika Y_in &gt; 0</t>
  </si>
  <si>
    <t>Fungsi aktivasi</t>
  </si>
  <si>
    <t>jika input dan output biner</t>
  </si>
  <si>
    <t>jika input dan output bipolar</t>
  </si>
  <si>
    <t>jika input biner dan output bipolar</t>
  </si>
  <si>
    <t>jika Y_in = 0</t>
  </si>
  <si>
    <t>jika Y_in &lt; 0</t>
  </si>
  <si>
    <t>Target/ Output</t>
  </si>
  <si>
    <t>hasil dari pelatihan adalah nilai bobot dan bias akhir (w1 akhir = w2 akhir =b akhir = 0) akan digunakan untuk proses pengujian</t>
  </si>
  <si>
    <t>dengan bobot dan bias awal = -1</t>
  </si>
  <si>
    <r>
      <t>kesimpulan:</t>
    </r>
    <r>
      <rPr>
        <sz val="11"/>
        <color theme="1"/>
        <rFont val="Calibri"/>
        <family val="2"/>
        <scheme val="minor"/>
      </rPr>
      <t xml:space="preserve"> karena semua nilai f(net) = target (Y), maka berarti JST Hebb Rule hanya dapat mempresentasikan Logika AND untuk data 2-4 saja</t>
    </r>
  </si>
  <si>
    <t>Metode Hebb Rule (Input dan Output Biner)</t>
  </si>
  <si>
    <t>net &lt; θ</t>
  </si>
  <si>
    <t>net &gt;= θ</t>
  </si>
  <si>
    <t>(nilainya random)</t>
  </si>
  <si>
    <t>Tugas</t>
  </si>
  <si>
    <t>OR</t>
  </si>
  <si>
    <t>NAND</t>
  </si>
  <si>
    <t>jst bisa mempresentasikan fungsi logika OR jika θ = 1</t>
  </si>
  <si>
    <t>jst bisa mempresentasikan fungsi logika NAND jika θ = 0, tetapi nilai y = f(net) hanya data ke 2,3 dan 4 saja</t>
  </si>
  <si>
    <t>target</t>
  </si>
  <si>
    <t>f(net)=y</t>
  </si>
  <si>
    <t>bobot bias</t>
  </si>
  <si>
    <t>proses pelatihan : untuk memperbaiki nilai bobot dan bias</t>
  </si>
  <si>
    <t>hasil dari pelatihan adalah nilai bobot dan bias akhir (w1 akhir = w2 akhir =b akhir = 1) (warna hijau), akan digunakan untuk proses pengujian</t>
  </si>
  <si>
    <t>Bobot dan Bias Akhir</t>
  </si>
  <si>
    <t>AND</t>
  </si>
  <si>
    <t>random</t>
  </si>
  <si>
    <t>trial error</t>
  </si>
  <si>
    <r>
      <t>kesimpulan:</t>
    </r>
    <r>
      <rPr>
        <sz val="11"/>
        <color theme="1"/>
        <rFont val="Calibri"/>
        <family val="2"/>
        <scheme val="minor"/>
      </rPr>
      <t xml:space="preserve"> karena ada nilai f(net)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target (Y), maka berarti JST Hebb Rule hanya dapat mempresentasikan Logika AND untuk data 1 saja</t>
    </r>
  </si>
  <si>
    <t>x3</t>
  </si>
  <si>
    <t>w3</t>
  </si>
  <si>
    <t>w3 awal</t>
  </si>
  <si>
    <t>Metode Hebb Rule (Input dan Output Biner), jenis input &gt; 2</t>
  </si>
  <si>
    <t>pigri</t>
  </si>
  <si>
    <t>fikri</t>
  </si>
  <si>
    <t>Diketahui 6 pola input berikut:</t>
  </si>
  <si>
    <t>.</t>
  </si>
  <si>
    <t>#</t>
  </si>
  <si>
    <t>Pola 1</t>
  </si>
  <si>
    <t>Pola 2</t>
  </si>
  <si>
    <t>Pola 3</t>
  </si>
  <si>
    <t>Pola 4</t>
  </si>
  <si>
    <t>Penyelesaian:</t>
  </si>
  <si>
    <t>Untuk menentukan vektor masukan, tiap titik dalam pola diambil sebagai komponen vektor.</t>
  </si>
  <si>
    <t>Jadi setiap vektor masukan memiliki 9*7=63 komponen. Titik dalam pola yang bertanda '#' diberi nilai +1 dan bertanda "." diberi nilai -1.</t>
  </si>
  <si>
    <t>Pembacaan pola dilakukan dari kiri ke kanan, dimulai dari baris paling atas.</t>
  </si>
  <si>
    <t>vektor masukan pola 1</t>
  </si>
  <si>
    <t>pola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</si>
  <si>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</si>
  <si>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</si>
  <si>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</si>
  <si>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</si>
  <si>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</si>
  <si>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</si>
  <si>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</si>
  <si>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</si>
  <si>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</si>
  <si>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</si>
  <si>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</si>
  <si>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</si>
  <si>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</si>
  <si>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</si>
  <si>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</si>
  <si>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</si>
  <si>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</si>
  <si>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</si>
  <si>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</si>
  <si>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</si>
  <si>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</si>
  <si>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</si>
  <si>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</si>
  <si>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</si>
  <si>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</si>
  <si>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</si>
  <si>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</si>
  <si>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</si>
  <si>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</si>
  <si>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</si>
  <si>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</si>
  <si>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</si>
  <si>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</si>
  <si>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</si>
  <si>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</si>
  <si>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</si>
  <si>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</si>
  <si>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</si>
  <si>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</si>
  <si>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</si>
  <si>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</si>
  <si>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</si>
  <si>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</si>
  <si>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</si>
  <si>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</si>
  <si>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</si>
  <si>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</si>
  <si>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</si>
  <si>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</si>
  <si>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</si>
  <si>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</si>
  <si>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</si>
  <si>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</si>
  <si>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</si>
  <si>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</si>
  <si>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</si>
  <si>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</si>
  <si>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</si>
  <si>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</si>
  <si>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</si>
  <si>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Arsitektur JST Perceptron Pengenalan Pola</t>
  </si>
  <si>
    <t>Pasangan pola dan targetnya tampak sebagai berikut:</t>
  </si>
  <si>
    <t>Pola Masukan</t>
  </si>
  <si>
    <t>....</t>
  </si>
  <si>
    <t xml:space="preserve"> </t>
  </si>
  <si>
    <t>bias 1</t>
  </si>
  <si>
    <t>Pelatihan dilakukan dengan cara memasukkan 63 unit masukan (atau sebuah pola huruf).</t>
  </si>
  <si>
    <t>Fungsi aktivasi dihitung menggunakan persamaan:</t>
  </si>
  <si>
    <t xml:space="preserve">y = </t>
  </si>
  <si>
    <t>Buatlah</t>
  </si>
  <si>
    <t>jika diketahui suatu pola huruf baru sbb:</t>
  </si>
  <si>
    <t>Tentukan huruf apa dari pola huruf di atas?</t>
  </si>
  <si>
    <t>Tunjukkan dengan proses perhitungan pengujian</t>
  </si>
  <si>
    <t xml:space="preserve">Target Bernilai = +1 bila pola masukan menyerupai huruf "X". Jika tidak maka target bernilai = -1. </t>
  </si>
  <si>
    <t>Pola yang menyerupai huruf 'X" adalah pola 1 dan pola 3</t>
  </si>
  <si>
    <t>t</t>
  </si>
  <si>
    <t>X</t>
  </si>
  <si>
    <t>O</t>
  </si>
  <si>
    <t xml:space="preserve">Maka Hebb Rule yang digunakan untuk mengenali pola huruf "X" (masukan "X) memiliki 63 unit masukan, sebuah bias dan sebuah unit keluaran </t>
  </si>
  <si>
    <r>
      <t xml:space="preserve">Misalkan bobot awal diambil = 0 untuk semua bobot maupun bias, </t>
    </r>
    <r>
      <rPr>
        <sz val="11"/>
        <color theme="1"/>
        <rFont val="Calibri"/>
        <family val="2"/>
        <charset val="1"/>
      </rPr>
      <t>threshold = 0</t>
    </r>
  </si>
  <si>
    <t>proses pelatihan dilakukan 1 x, untuk mendapatkan nilai bobot akhir</t>
  </si>
  <si>
    <t>bobot w1-w63 awal = 0</t>
  </si>
  <si>
    <t>bias awal = 0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</si>
  <si>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</si>
  <si>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</si>
  <si>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</si>
  <si>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</si>
  <si>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</si>
  <si>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</si>
  <si>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</si>
  <si>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</si>
  <si>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</si>
  <si>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</si>
  <si>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</si>
  <si>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</si>
  <si>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</si>
  <si>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</si>
  <si>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</si>
  <si>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</si>
  <si>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</si>
  <si>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</si>
  <si>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</si>
  <si>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</si>
  <si>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</si>
  <si>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</si>
  <si>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</si>
  <si>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</si>
  <si>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</si>
  <si>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</si>
  <si>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</si>
  <si>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</si>
  <si>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</si>
  <si>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</si>
  <si>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</si>
  <si>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</si>
  <si>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</si>
  <si>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</si>
  <si>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</si>
  <si>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</si>
  <si>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</si>
  <si>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</si>
  <si>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</si>
  <si>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</si>
  <si>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</si>
  <si>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</si>
  <si>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</si>
  <si>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</si>
  <si>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</si>
  <si>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</si>
  <si>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</si>
  <si>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</si>
  <si>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</si>
  <si>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</si>
  <si>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</si>
  <si>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</si>
  <si>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</si>
  <si>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</si>
  <si>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</si>
  <si>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</si>
  <si>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</si>
  <si>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</si>
  <si>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</si>
  <si>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</si>
  <si>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bobot lama</t>
  </si>
  <si>
    <t>bias lama</t>
  </si>
  <si>
    <t>data ke</t>
  </si>
  <si>
    <t>bobot baru</t>
  </si>
  <si>
    <t>PROSES PELATIHAN</t>
  </si>
  <si>
    <t>1. Buatlah arsitektur JST Hebb Rule untuk mengenali pola huruf X dan O</t>
  </si>
  <si>
    <t>2. Proses Pelatihan untuk mendapatkan bias dan bobot akhir</t>
  </si>
  <si>
    <t>3. Proses Pengujian menggunakan Data Lama (pola 3) dan bias dan bobot akhir dari hasil pelatihan</t>
  </si>
  <si>
    <t>4. Proses Pengujian menggunakan Data Baru dan bias dan bobot akhir dari hasil peltaihan</t>
  </si>
  <si>
    <t>5. Kesimpulan</t>
  </si>
  <si>
    <t>P</t>
  </si>
  <si>
    <t>PROSES PENGUJIAN</t>
  </si>
  <si>
    <t>PROSES PENGUJIAN JIKA ADA DATA BARU</t>
  </si>
  <si>
    <t>y_in</t>
  </si>
  <si>
    <t xml:space="preserve">Target Bernilai = 1 bila pola masukan menyerupai huruf "X". Target Bernilai = -1 bila pola masukan menyerupai huruf "O" </t>
  </si>
  <si>
    <t>Pola yang menyerupai huruf 'X" adalah pola 1, dan pola yang menyerupai huruf O adalah pola 2</t>
  </si>
  <si>
    <t>y-In</t>
  </si>
  <si>
    <t xml:space="preserve">Maka Hebb Rule yang digunakan untuk mengenali pola huruf "X" (masukan "X) memiliki 25 unit masukan, sebuah bias dan sebuah unit keluaran </t>
  </si>
  <si>
    <r>
      <t xml:space="preserve">Misalkan bobot awal diambil = 0 untuk semua bobot maupun bias, </t>
    </r>
    <r>
      <rPr>
        <sz val="11"/>
        <color theme="1"/>
        <rFont val="Calibri"/>
        <family val="2"/>
        <charset val="1"/>
      </rPr>
      <t>batas ambang= 0</t>
    </r>
  </si>
  <si>
    <t>Pelatihan dilakukan dengan cara memasukkan 25 unit masukan (untuk sebuah pola huruf).</t>
  </si>
  <si>
    <t>bobot w1-w25 awal = 0</t>
  </si>
  <si>
    <t>3. Proses Pengujian menggunakan Data Lama dan bias dan bobot akhir dari hasil pelatihan</t>
  </si>
  <si>
    <t xml:space="preserve">Jadi setiap vektor masukan memiliki 5*5=25 komponen. </t>
  </si>
  <si>
    <t>Metode Perceptron (Input dan Output Biner)</t>
  </si>
  <si>
    <r>
      <t>aktivasi/nilai ambang (</t>
    </r>
    <r>
      <rPr>
        <sz val="11"/>
        <color theme="1"/>
        <rFont val="Calibri"/>
        <family val="2"/>
      </rPr>
      <t>θ)</t>
    </r>
  </si>
  <si>
    <r>
      <t>learning rate (</t>
    </r>
    <r>
      <rPr>
        <sz val="11"/>
        <color theme="1"/>
        <rFont val="Calibri"/>
        <family val="2"/>
      </rPr>
      <t>α)</t>
    </r>
  </si>
  <si>
    <r>
      <t xml:space="preserve">jika Y_in &lt; </t>
    </r>
    <r>
      <rPr>
        <sz val="11"/>
        <color theme="1"/>
        <rFont val="Calibri"/>
        <family val="2"/>
      </rPr>
      <t>θ</t>
    </r>
  </si>
  <si>
    <r>
      <t xml:space="preserve">jika Y_in &gt;= </t>
    </r>
    <r>
      <rPr>
        <sz val="11"/>
        <color theme="1"/>
        <rFont val="Calibri"/>
        <family val="2"/>
      </rPr>
      <t>θ</t>
    </r>
  </si>
  <si>
    <r>
      <t xml:space="preserve">jika Y_in &gt; </t>
    </r>
    <r>
      <rPr>
        <sz val="11"/>
        <color theme="1"/>
        <rFont val="Calibri"/>
        <family val="2"/>
      </rPr>
      <t>θ</t>
    </r>
  </si>
  <si>
    <r>
      <t xml:space="preserve">jika -θ &lt;= Y_in &lt;= </t>
    </r>
    <r>
      <rPr>
        <sz val="11"/>
        <color theme="1"/>
        <rFont val="Calibri"/>
        <family val="2"/>
      </rPr>
      <t>θ</t>
    </r>
  </si>
  <si>
    <r>
      <t>jika Y_in &lt; -</t>
    </r>
    <r>
      <rPr>
        <sz val="11"/>
        <color theme="1"/>
        <rFont val="Calibri"/>
        <family val="2"/>
      </rPr>
      <t>θ</t>
    </r>
  </si>
  <si>
    <t>dw1</t>
  </si>
  <si>
    <t>dw2</t>
  </si>
  <si>
    <t>wb</t>
  </si>
  <si>
    <t>dwb</t>
  </si>
  <si>
    <t>perbaikan bobot</t>
  </si>
  <si>
    <t>cek kondisi</t>
  </si>
  <si>
    <t>apakah Y=T?</t>
  </si>
  <si>
    <t>Iterasi 1</t>
  </si>
  <si>
    <t>karena semua nilai Y (data 1-4) tidak sama dengan semua T (data 1-4), maka lanjut ke iterasi 2</t>
  </si>
  <si>
    <t>jadi, nilai bobot dan bias akhir adalah</t>
  </si>
  <si>
    <t>bobot dan bias akhir akan digunakan untuk proses pengujian data yang dilatih</t>
  </si>
  <si>
    <t>Iterasi 2</t>
  </si>
  <si>
    <t>karena semua nilai Y (data 1-4) sama dengan semua T (data 1-4), maka proses STOP pada iterasi 2</t>
  </si>
  <si>
    <t>proses pengujian data pelatihan</t>
  </si>
  <si>
    <t>Dari hasil proses pengujian, terlihat bahwa semua nilai Y (data 1-4) = semua nilai T (data 1-4)</t>
  </si>
  <si>
    <r>
      <t xml:space="preserve">kesimpulan: JST mampu mempresentasikan fungsi logika AND bipolar dengan 2 iterasi (dengan variabel w dan b awal = 0, </t>
    </r>
    <r>
      <rPr>
        <b/>
        <sz val="11"/>
        <color theme="1"/>
        <rFont val="Calibri"/>
        <family val="2"/>
      </rPr>
      <t xml:space="preserve">α = 0,8, θ </t>
    </r>
    <r>
      <rPr>
        <b/>
        <sz val="11"/>
        <color theme="1"/>
        <rFont val="Calibri"/>
        <family val="2"/>
        <scheme val="minor"/>
      </rPr>
      <t>= 0,5)</t>
    </r>
  </si>
  <si>
    <t>Metode Perceptron (Input Biner dan Output Bipolar)</t>
  </si>
  <si>
    <t>Iterasi 3</t>
  </si>
  <si>
    <t>karena semua nilai Y (data 1-4) tidak sama dengan semua T (data 1-4), maka lanjut ke iterasi 3</t>
  </si>
  <si>
    <t>Iterasi 4</t>
  </si>
  <si>
    <t>Iterasi 5</t>
  </si>
  <si>
    <t>Iterasi 6</t>
  </si>
  <si>
    <t>Iterasi 7</t>
  </si>
  <si>
    <t>karena semua nilai Y (data 1-4) sama dengan semua T (data 1-4), maka proses STOP pada iterasi 8</t>
  </si>
  <si>
    <t>Iterasi 8</t>
  </si>
  <si>
    <t>karena semua nilai Y (data 1-4) tidak sama dengan semua T (data 1-4), maka lanjut ke iterasi 4</t>
  </si>
  <si>
    <t>karena semua nilai Y (data 1-4) tidak sama dengan semua T (data 1-4), maka lanjut ke iterasi 7</t>
  </si>
  <si>
    <t>karena semua nilai Y (data 1-4) tidak sama dengan semua T (data 1-4), maka lanjut ke iterasi 8</t>
  </si>
  <si>
    <t>karena semua nilai Y (data 1-4) tidak sama dengan semua T (data 1-4), maka lanjut ke iterasi 6</t>
  </si>
  <si>
    <t>karena semua nilai Y (data 1-4) tidak sama dengan semua T (data 1-4), maka lanjut ke iterasi 5</t>
  </si>
  <si>
    <t>dw3</t>
  </si>
  <si>
    <t>karena semua nilai Y (data 1-4) tidak sama dengan semua T (data 1-8), maka lanjut ke iterasi 2</t>
  </si>
  <si>
    <t>karena semua nilai Y (data 1-8) tidak sama dengan semua T (data 1-8), maka lanjut ke iterasi 3</t>
  </si>
  <si>
    <t>karena semua nilai Y (data 1-8) tidak sama dengan semua T (data 1-8), maka lanjut ke iterasi 4</t>
  </si>
  <si>
    <t>karena semua nilai Y (data 1-8) tidak sama dengan semua T (data 1-8), maka lanjut ke iterasi 5</t>
  </si>
  <si>
    <t>karena semua nilai Y (data 1-8) tidak sama dengan semua T (data 1-8), maka proses STOP pada iterasi ke 5</t>
  </si>
  <si>
    <t>Dari hasil proses pengujian, terlihat bahwa semua nilai Y (data 1-8) = semua nilai T (data 1-8)</t>
  </si>
  <si>
    <t>Metode Perceptron (3 Input Biner dan 1 Output Bipolar)</t>
  </si>
  <si>
    <r>
      <t xml:space="preserve">kesimpulan: JST mampu mempresentasikan fungsi logika OR 3 input biner 1 outputg bipolar dengan 5 iterasi (dengan variabel w dan b awal = 0, </t>
    </r>
    <r>
      <rPr>
        <b/>
        <sz val="11"/>
        <color theme="1"/>
        <rFont val="Calibri"/>
        <family val="2"/>
      </rPr>
      <t xml:space="preserve">α = 1, θ </t>
    </r>
    <r>
      <rPr>
        <b/>
        <sz val="11"/>
        <color theme="1"/>
        <rFont val="Calibri"/>
        <family val="2"/>
        <scheme val="minor"/>
      </rPr>
      <t>= 0,1)</t>
    </r>
  </si>
  <si>
    <t>Iterasi 9</t>
  </si>
  <si>
    <t>Iterasi 10</t>
  </si>
  <si>
    <t>Iterasi 11</t>
  </si>
  <si>
    <t>Iterasi 12</t>
  </si>
  <si>
    <t>Iterasi 13</t>
  </si>
  <si>
    <t>Iterasi 14</t>
  </si>
  <si>
    <t>Iterasi 15</t>
  </si>
  <si>
    <t>Iterasi 16</t>
  </si>
  <si>
    <t>karena semua nilai Y (data 1-8) tidak sama dengan semua T (data 1-8), maka proses STOP pada iterasi ke 17</t>
  </si>
  <si>
    <t>Iterasi 17</t>
  </si>
  <si>
    <t>karena semua nilai Y (data 1-8) tidak sama dengan semua T (data 1-8), maka lanjut ke iterasi 6</t>
  </si>
  <si>
    <t>karena semua nilai Y (data 1-8) tidak sama dengan semua T (data 1-8), maka lanjut ke iterasi 7</t>
  </si>
  <si>
    <t>karena semua nilai Y (data 1-8) tidak sama dengan semua T (data 1-8), maka lanjut ke iterasi 8</t>
  </si>
  <si>
    <t>karena semua nilai Y (data 1-8) tidak sama dengan semua T (data 1-8), maka lanjut ke iterasi 9</t>
  </si>
  <si>
    <t>karena semua nilai Y (data 1-8) tidak sama dengan semua T (data 1-8), maka lanjut ke iterasi 10</t>
  </si>
  <si>
    <t>karena semua nilai Y (data 1-8) tidak sama dengan semua T (data 1-8), maka lanjut ke iterasi 11</t>
  </si>
  <si>
    <t>karena semua nilai Y (data 1-8) tidak sama dengan semua T (data 1-8), maka lanjut ke iterasi 12</t>
  </si>
  <si>
    <t>karena semua nilai Y (data 1-8) tidak sama dengan semua T (data 1-8), maka lanjut ke iterasi 13</t>
  </si>
  <si>
    <t>karena semua nilai Y (data 1-8) tidak sama dengan semua T (data 1-8), maka lanjut ke iterasi 14</t>
  </si>
  <si>
    <t>karena semua nilai Y (data 1-8) tidak sama dengan semua T (data 1-8), maka lanjut ke iterasi 15</t>
  </si>
  <si>
    <t>karena semua nilai Y (data 1-8) tidak sama dengan semua T (data 1-8), maka lanjut ke iterasi 16</t>
  </si>
  <si>
    <t>karena semua nilai Y (data 1-8) tidak sama dengan semua T (data 1-8), maka lanjut ke iterasi 17</t>
  </si>
  <si>
    <t>t1</t>
  </si>
  <si>
    <t>t2</t>
  </si>
  <si>
    <t>1. Buatlah arsitektur JST Perceptro untuk mengenali pola huruf X,O,Y</t>
  </si>
  <si>
    <t>w71</t>
  </si>
  <si>
    <t>w81</t>
  </si>
  <si>
    <t>w91</t>
  </si>
  <si>
    <t>wb1</t>
  </si>
  <si>
    <t>w72</t>
  </si>
  <si>
    <t>w82</t>
  </si>
  <si>
    <t>w92</t>
  </si>
  <si>
    <t>Y_in1</t>
  </si>
  <si>
    <t>Y1</t>
  </si>
  <si>
    <t>Y_in2</t>
  </si>
  <si>
    <t>Y2</t>
  </si>
  <si>
    <t>wb2</t>
  </si>
  <si>
    <t>apakah Y1,Y2=T1,T2?</t>
  </si>
  <si>
    <t>w11-w251 awal</t>
  </si>
  <si>
    <t>w12-w252 awal</t>
  </si>
  <si>
    <t>bias awal 2</t>
  </si>
  <si>
    <t>bias awal 1</t>
  </si>
  <si>
    <t>dw11</t>
  </si>
  <si>
    <t>dw21</t>
  </si>
  <si>
    <t>dw31</t>
  </si>
  <si>
    <t>dw41</t>
  </si>
  <si>
    <t>dw51</t>
  </si>
  <si>
    <t>dw61</t>
  </si>
  <si>
    <t>dw71</t>
  </si>
  <si>
    <t>dw81</t>
  </si>
  <si>
    <t>dw91</t>
  </si>
  <si>
    <t>dwb1</t>
  </si>
  <si>
    <t>dwb2</t>
  </si>
  <si>
    <t>dw12</t>
  </si>
  <si>
    <t>dw22</t>
  </si>
  <si>
    <t>dw32</t>
  </si>
  <si>
    <t>dw42</t>
  </si>
  <si>
    <t>dw52</t>
  </si>
  <si>
    <t>dw62</t>
  </si>
  <si>
    <t>dw72</t>
  </si>
  <si>
    <t>dw82</t>
  </si>
  <si>
    <t>dw92</t>
  </si>
  <si>
    <t>Bobot baru</t>
  </si>
  <si>
    <t>Metode Perceptron (Pola huruf X, O, Y)</t>
  </si>
  <si>
    <t>9 input, 2 target</t>
  </si>
  <si>
    <t>Karena semua T tidak sama dengan semua Y, maka proses lanjut ke iterasi 2</t>
  </si>
  <si>
    <t>Karena semua Y = T, maka proses stop</t>
  </si>
  <si>
    <t>yin1</t>
  </si>
  <si>
    <t>y1</t>
  </si>
  <si>
    <t>yin2</t>
  </si>
  <si>
    <t>y2</t>
  </si>
  <si>
    <t>t1=y1</t>
  </si>
  <si>
    <t>t2=y2</t>
  </si>
  <si>
    <t>pengujiannya 100% akurat</t>
  </si>
  <si>
    <t>proses pengujian data baru</t>
  </si>
  <si>
    <t>karena semua nilai Y (data 1-4) sama dengan semua T (data 1-4), maka proses STOP pada iterasi 3</t>
  </si>
  <si>
    <r>
      <t xml:space="preserve">kesimpulan: JST mampu mempresentasikan fungsi logika AND bipolar dengan 3 iterasi (dengan variabel w dan b awal = 0, </t>
    </r>
    <r>
      <rPr>
        <b/>
        <sz val="11"/>
        <color theme="1"/>
        <rFont val="Calibri"/>
        <family val="2"/>
      </rPr>
      <t xml:space="preserve">α = 1, θ </t>
    </r>
    <r>
      <rPr>
        <b/>
        <sz val="11"/>
        <color theme="1"/>
        <rFont val="Calibri"/>
        <family val="2"/>
        <scheme val="minor"/>
      </rPr>
      <t>= 0)</t>
    </r>
  </si>
  <si>
    <t>iterasi sampai 8</t>
  </si>
  <si>
    <t>Metode Perceptron (Input dan Output Bipolar)</t>
  </si>
  <si>
    <t>hardlim</t>
  </si>
  <si>
    <t>hardlims</t>
  </si>
  <si>
    <t>katarak</t>
  </si>
  <si>
    <t>rabun jauh</t>
  </si>
  <si>
    <t>rabun dekat</t>
  </si>
  <si>
    <t>belekan</t>
  </si>
  <si>
    <t>Karena semua T tidak sama dengan semua Y, maka proses lanjut ke iterasi 3</t>
  </si>
  <si>
    <t>iritasi</t>
  </si>
  <si>
    <t>merah</t>
  </si>
  <si>
    <t>ya</t>
  </si>
  <si>
    <t>tdk</t>
  </si>
  <si>
    <t>output</t>
  </si>
  <si>
    <t>input</t>
  </si>
  <si>
    <t>data</t>
  </si>
  <si>
    <t>jst bisa mempresentasikan fungsi logika AND jika θ = 2</t>
  </si>
  <si>
    <t>try</t>
  </si>
  <si>
    <t>nilai w &lt; 1</t>
  </si>
  <si>
    <t>nilai w &gt;= 1</t>
  </si>
  <si>
    <t>teta: 2</t>
  </si>
  <si>
    <t>w1:</t>
  </si>
  <si>
    <t>w2:</t>
  </si>
  <si>
    <r>
      <t>teta (</t>
    </r>
    <r>
      <rPr>
        <b/>
        <sz val="11"/>
        <color theme="1"/>
        <rFont val="Calibri"/>
        <family val="2"/>
      </rPr>
      <t>θ)</t>
    </r>
    <r>
      <rPr>
        <b/>
        <sz val="11"/>
        <color theme="1"/>
        <rFont val="Calibri"/>
        <family val="2"/>
        <scheme val="minor"/>
      </rPr>
      <t>:</t>
    </r>
  </si>
  <si>
    <t>karena f(net) (kolom D) = y(kolom F) , maka disimpulkan bahwa JST dapat mempresentasikan Fungsi Logika AND, jika θ=2</t>
  </si>
  <si>
    <t>w1=w2=1 dan teta=2</t>
  </si>
  <si>
    <t>w1=w2=0,5 dan teta=1</t>
  </si>
  <si>
    <t>y sesuai target, jika</t>
  </si>
  <si>
    <t>w1=w2=0,75 dan teta=1</t>
  </si>
  <si>
    <t>w1=w2=1 dan teta=1</t>
  </si>
  <si>
    <t>w1=w2=0,5 dan teta=0,5</t>
  </si>
  <si>
    <t>w1=w2=0,75 dan teta=0,5</t>
  </si>
  <si>
    <t>w1=w2=0,75 dan teta=0,75</t>
  </si>
  <si>
    <t>NOR</t>
  </si>
  <si>
    <t>fungsi aktivasi undak biner</t>
  </si>
  <si>
    <t>w1=0,5,w2=0,75 dan teta=1</t>
  </si>
  <si>
    <t>w1=0,5,w2=0,75 dan teta=0,5</t>
  </si>
  <si>
    <t>nilai bobot dan bias:</t>
  </si>
  <si>
    <t>interval [ -1 , +1 ] atau [ - 0.5, + 0.5 ]</t>
  </si>
  <si>
    <t>bias (b)</t>
  </si>
  <si>
    <t>feraldi</t>
  </si>
  <si>
    <t>andre</t>
  </si>
  <si>
    <t>maya</t>
  </si>
  <si>
    <t>rudi</t>
  </si>
  <si>
    <t>rozi</t>
  </si>
  <si>
    <t>rosma</t>
  </si>
  <si>
    <t>iman</t>
  </si>
  <si>
    <t>zaidan</t>
  </si>
  <si>
    <t>ridho</t>
  </si>
  <si>
    <t xml:space="preserve">karena f(net) = y, maka disimpulkan bahwa JST dapat mempresentasikan Fungsi Logika AND </t>
  </si>
  <si>
    <t>dengan teta = 1, w1=w2=0,5 dan bias=0,1</t>
  </si>
  <si>
    <t>ihsan</t>
  </si>
  <si>
    <t>widya</t>
  </si>
  <si>
    <t>bintang</t>
  </si>
  <si>
    <t>tugas</t>
  </si>
  <si>
    <t>XOR</t>
  </si>
  <si>
    <t>masing2 buat 5 kemungkinan nilai w1,w2,teta,bias</t>
  </si>
  <si>
    <t>bukan teta</t>
  </si>
  <si>
    <t>nama</t>
  </si>
  <si>
    <t>widia</t>
  </si>
  <si>
    <t>marsa</t>
  </si>
  <si>
    <t>Kelas 6A</t>
  </si>
  <si>
    <t>6C</t>
  </si>
  <si>
    <t>Arif</t>
  </si>
  <si>
    <t>sigit</t>
  </si>
  <si>
    <t>Eka</t>
  </si>
  <si>
    <t>agung</t>
  </si>
  <si>
    <t>tri</t>
  </si>
  <si>
    <t>fajri</t>
  </si>
  <si>
    <t>royhan</t>
  </si>
  <si>
    <t>Fajri</t>
  </si>
  <si>
    <t>Sigit</t>
  </si>
  <si>
    <t>Royhan</t>
  </si>
  <si>
    <t>Agung</t>
  </si>
  <si>
    <t>Tri</t>
  </si>
  <si>
    <t>proses pelatihan : untuk memperbaiki nilai bobot dan bias awal</t>
  </si>
  <si>
    <t>bobot dan bias awal yang digunakan untuk proses pelatihan adalah: w1=1, w2=1,bobot bias=-5</t>
  </si>
  <si>
    <t>maka berarti JST Hebb Rule hanya dapat mempresentasikan Logika AND dengan nilai bobot dan bias akhir adalah:</t>
  </si>
  <si>
    <r>
      <t>kesimpulan:</t>
    </r>
    <r>
      <rPr>
        <sz val="11"/>
        <color theme="1"/>
        <rFont val="Calibri"/>
        <family val="2"/>
        <scheme val="minor"/>
      </rPr>
      <t xml:space="preserve"> berdasarkan proses pengujian, karena semua nilai Output (Y) (Kolom M) = Target (Kolom E), </t>
    </r>
  </si>
  <si>
    <t>Metode Hebb Rule (Input dan Output Bipolar)</t>
  </si>
  <si>
    <t>bobot dan bias awal yang digunakan untuk proses pelatihan adalah: w1=0,1, w2=4,bobot bias=2</t>
  </si>
  <si>
    <t>hasil dari pelatihan adalah nilai bobot dan bias akhir (w1 akhir = 2,1, w2 akhir =6, b akhir = 4) (warna merah), yang akan digunakan untuk proses pengujian</t>
  </si>
  <si>
    <t>w1 akhir = 2,1, w2 akhir =6, b akhir = 4</t>
  </si>
  <si>
    <t>maka berarti JST Hebb Rule dapat mempresentasikan Logika AND dengan nilai bobot dan bias akhir adalah:</t>
  </si>
  <si>
    <t>yang akan digunakan untuk proses pengujian</t>
  </si>
  <si>
    <t>pola 1</t>
  </si>
  <si>
    <t>pola 2</t>
  </si>
  <si>
    <t>pola 3</t>
  </si>
  <si>
    <t>pola 4</t>
  </si>
  <si>
    <t xml:space="preserve">untuk menghitung dw </t>
  </si>
  <si>
    <r>
      <t>kesimpulan: JST mampu mempresentasikan fungsi logika AND bipolar dengan 2 iterasi (dengan variabel w dan b awal = 0,</t>
    </r>
    <r>
      <rPr>
        <b/>
        <sz val="11"/>
        <color theme="1"/>
        <rFont val="Calibri"/>
        <family val="2"/>
      </rPr>
      <t xml:space="preserve"> θ </t>
    </r>
    <r>
      <rPr>
        <b/>
        <sz val="11"/>
        <color theme="1"/>
        <rFont val="Calibri"/>
        <family val="2"/>
        <scheme val="minor"/>
      </rPr>
      <t>= 0,5)</t>
    </r>
  </si>
  <si>
    <t>agar sama dgn hasil matlab, maka menghitung dw tidak menggunakan learning rate (α)</t>
  </si>
  <si>
    <t>karena semua nilai Y (data 1-4) sudah sama dengan semua T (data 1-4), maka proses stop</t>
  </si>
  <si>
    <t>tingkat akurasi 100%</t>
  </si>
  <si>
    <t>proses pengujian menghasilkan tingkat akurasi 100%</t>
  </si>
  <si>
    <t>C</t>
  </si>
  <si>
    <t>Metode Perceptron (Pola huruf X, O, Y, C)</t>
  </si>
  <si>
    <t>tambahkan Y-in 2, Y2</t>
  </si>
  <si>
    <t>edit x nya</t>
  </si>
  <si>
    <t>bobot bias 1</t>
  </si>
  <si>
    <t>tambah bobot bias 2</t>
  </si>
  <si>
    <t xml:space="preserve">tuliskan simbol bobot (w) pada setiap panah </t>
  </si>
  <si>
    <t>Karena semua T tidak sama dengan semua Y, maka proses lanjut ke iterasi 4</t>
  </si>
  <si>
    <t>Karena semua T tidak sama dengan semua Y, maka proses lanjut ke iterasi 5</t>
  </si>
  <si>
    <t>Karena semua T sudah sama dengan semua Y, maka proses stop di iterasi ke 5</t>
  </si>
  <si>
    <t>jst bisa mempresentasikan fungsi logika AND jika θ = ?, W1=?, W2=?</t>
  </si>
  <si>
    <t>jst bisa mempresentasikan fungsi logika OR jika θ = ?, W1=?, W2=?</t>
  </si>
  <si>
    <t>jst bisa mempresentasikan fungsi logika NAND jika θ = ?, W1=?, W2=?</t>
  </si>
  <si>
    <t>karena f(net) (kolom D) = y(kolom F) , maka disimpulkan bahwa JST dapat mempresentasikan Fungsi Logika AND, jika θ=2, w1=1,w2=1</t>
  </si>
  <si>
    <t>vira</t>
  </si>
  <si>
    <t>iqbal</t>
  </si>
  <si>
    <t>angga</t>
  </si>
  <si>
    <t>zul</t>
  </si>
  <si>
    <t>sidik</t>
  </si>
  <si>
    <t>indra</t>
  </si>
  <si>
    <t>agun</t>
  </si>
  <si>
    <t>tela</t>
  </si>
  <si>
    <t>mugia</t>
  </si>
  <si>
    <t>dinda</t>
  </si>
  <si>
    <t>arbi</t>
  </si>
  <si>
    <t>Kelas A</t>
  </si>
  <si>
    <t>kelas B</t>
  </si>
  <si>
    <t>fadil</t>
  </si>
  <si>
    <t>rendra</t>
  </si>
  <si>
    <t>mael</t>
  </si>
  <si>
    <t>meki</t>
  </si>
  <si>
    <t>intan</t>
  </si>
  <si>
    <t>hikmah</t>
  </si>
  <si>
    <t>lisa</t>
  </si>
  <si>
    <t>bagus</t>
  </si>
  <si>
    <t>besse</t>
  </si>
  <si>
    <t>mail</t>
  </si>
  <si>
    <t>arif</t>
  </si>
  <si>
    <t>surya</t>
  </si>
  <si>
    <t>rahadatul</t>
  </si>
  <si>
    <t>fungsi aktivasi undak bipolar</t>
  </si>
  <si>
    <t>masing2 buat 3 kemungkinan nilai w1,w2,teta,bias</t>
  </si>
  <si>
    <t>dengan teta = 0,5, w1=w2=0,5 dan bias= -0,1</t>
  </si>
  <si>
    <t xml:space="preserve">hasil dari pelatihan adalah nilai bobot dan bias akhir (w1 akhir = 2, w2 akhir =2, b akhir = -3) (warna merah), </t>
  </si>
  <si>
    <t>w1 akhir = 2, w2 akhir =2, b akhir =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</si>
</sst>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01FB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AE27E"/>
        <bgColor indexed="64"/>
      </patternFill>
    </fill>
    <fill>
      <patternFill patternType="solid">
        <fgColor rgb="FFEDAD7D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DBFC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2" fontId="0" fillId="5" borderId="0" xfId="0" applyNumberFormat="1" applyFill="1"/>
    <xf numFmtId="0" fontId="1" fillId="6" borderId="0" xfId="0" applyFont="1" applyFill="1"/>
    <xf numFmtId="0" fontId="0" fillId="6" borderId="0" xfId="0" applyFill="1"/>
    <xf numFmtId="0" fontId="4" fillId="7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7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11" borderId="1" xfId="0" quotePrefix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13" borderId="1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9" fillId="7" borderId="1" xfId="0" quotePrefix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0" borderId="9" xfId="0" applyFont="1" applyBorder="1"/>
    <xf numFmtId="0" fontId="1" fillId="0" borderId="13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4" borderId="1" xfId="0" quotePrefix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quotePrefix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quotePrefix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  <xf numFmtId="0" fontId="0" fillId="11" borderId="1" xfId="0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2" fontId="0" fillId="11" borderId="1" xfId="0" quotePrefix="1" applyNumberForma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1" fillId="0" borderId="5" xfId="0" applyFont="1" applyBorder="1"/>
    <xf numFmtId="0" fontId="0" fillId="17" borderId="0" xfId="0" applyFill="1" applyAlignment="1">
      <alignment horizontal="center"/>
    </xf>
    <xf numFmtId="2" fontId="0" fillId="0" borderId="0" xfId="0" quotePrefix="1" applyNumberFormat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2" fontId="0" fillId="0" borderId="1" xfId="0" quotePrefix="1" applyNumberFormat="1" applyBorder="1" applyAlignment="1">
      <alignment horizontal="center" vertical="center"/>
    </xf>
    <xf numFmtId="2" fontId="0" fillId="11" borderId="1" xfId="0" quotePrefix="1" applyNumberFormat="1" applyFill="1" applyBorder="1" applyAlignment="1">
      <alignment horizontal="center" vertical="center"/>
    </xf>
    <xf numFmtId="2" fontId="0" fillId="10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11" borderId="4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2" fontId="9" fillId="0" borderId="1" xfId="0" quotePrefix="1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9" fillId="11" borderId="1" xfId="0" quotePrefix="1" applyNumberFormat="1" applyFont="1" applyFill="1" applyBorder="1" applyAlignment="1">
      <alignment horizontal="center" vertical="center"/>
    </xf>
    <xf numFmtId="2" fontId="9" fillId="10" borderId="1" xfId="0" quotePrefix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2" fontId="12" fillId="0" borderId="1" xfId="0" quotePrefix="1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2" fontId="12" fillId="0" borderId="1" xfId="0" applyNumberFormat="1" applyFont="1" applyBorder="1" applyAlignment="1">
      <alignment horizontal="center" vertical="center"/>
    </xf>
    <xf numFmtId="2" fontId="7" fillId="0" borderId="1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2" fontId="7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9" fillId="0" borderId="1" xfId="0" quotePrefix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/>
    </xf>
    <xf numFmtId="2" fontId="12" fillId="0" borderId="1" xfId="0" quotePrefix="1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Alignment="1">
      <alignment horizontal="left"/>
    </xf>
    <xf numFmtId="0" fontId="12" fillId="0" borderId="0" xfId="0" applyFont="1"/>
    <xf numFmtId="0" fontId="4" fillId="0" borderId="0" xfId="0" applyFont="1"/>
    <xf numFmtId="0" fontId="12" fillId="18" borderId="1" xfId="0" applyFont="1" applyFill="1" applyBorder="1" applyAlignment="1">
      <alignment horizontal="center"/>
    </xf>
    <xf numFmtId="9" fontId="0" fillId="0" borderId="0" xfId="0" applyNumberFormat="1"/>
    <xf numFmtId="0" fontId="12" fillId="0" borderId="1" xfId="0" quotePrefix="1" applyFon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12" borderId="1" xfId="0" quotePrefix="1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quotePrefix="1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19" borderId="1" xfId="0" applyNumberFormat="1" applyFill="1" applyBorder="1" applyAlignment="1">
      <alignment horizontal="center"/>
    </xf>
    <xf numFmtId="2" fontId="0" fillId="19" borderId="1" xfId="0" quotePrefix="1" applyNumberFormat="1" applyFill="1" applyBorder="1" applyAlignment="1">
      <alignment horizontal="center"/>
    </xf>
    <xf numFmtId="2" fontId="0" fillId="20" borderId="1" xfId="0" applyNumberFormat="1" applyFill="1" applyBorder="1" applyAlignment="1">
      <alignment horizontal="center"/>
    </xf>
    <xf numFmtId="2" fontId="0" fillId="20" borderId="1" xfId="0" quotePrefix="1" applyNumberFormat="1" applyFill="1" applyBorder="1" applyAlignment="1">
      <alignment horizontal="center"/>
    </xf>
    <xf numFmtId="2" fontId="7" fillId="21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12" fillId="0" borderId="1" xfId="0" quotePrefix="1" applyNumberFormat="1" applyFont="1" applyBorder="1" applyAlignment="1">
      <alignment horizontal="center"/>
    </xf>
    <xf numFmtId="0" fontId="12" fillId="21" borderId="0" xfId="0" applyFont="1" applyFill="1" applyAlignment="1">
      <alignment horizontal="center"/>
    </xf>
    <xf numFmtId="1" fontId="0" fillId="11" borderId="1" xfId="0" quotePrefix="1" applyNumberFormat="1" applyFill="1" applyBorder="1" applyAlignment="1">
      <alignment horizontal="center"/>
    </xf>
    <xf numFmtId="2" fontId="0" fillId="18" borderId="1" xfId="0" quotePrefix="1" applyNumberFormat="1" applyFill="1" applyBorder="1" applyAlignment="1">
      <alignment horizontal="center"/>
    </xf>
    <xf numFmtId="2" fontId="9" fillId="21" borderId="1" xfId="0" applyNumberFormat="1" applyFont="1" applyFill="1" applyBorder="1" applyAlignment="1">
      <alignment horizontal="center"/>
    </xf>
    <xf numFmtId="2" fontId="0" fillId="22" borderId="1" xfId="0" applyNumberFormat="1" applyFill="1" applyBorder="1" applyAlignment="1">
      <alignment horizontal="center"/>
    </xf>
    <xf numFmtId="2" fontId="0" fillId="23" borderId="1" xfId="0" applyNumberFormat="1" applyFill="1" applyBorder="1" applyAlignment="1">
      <alignment horizontal="center"/>
    </xf>
    <xf numFmtId="2" fontId="0" fillId="23" borderId="1" xfId="0" quotePrefix="1" applyNumberFormat="1" applyFill="1" applyBorder="1" applyAlignment="1">
      <alignment horizontal="center"/>
    </xf>
    <xf numFmtId="2" fontId="0" fillId="24" borderId="1" xfId="0" applyNumberFormat="1" applyFill="1" applyBorder="1" applyAlignment="1">
      <alignment horizontal="center"/>
    </xf>
    <xf numFmtId="2" fontId="0" fillId="24" borderId="1" xfId="0" quotePrefix="1" applyNumberFormat="1" applyFill="1" applyBorder="1" applyAlignment="1">
      <alignment horizontal="center"/>
    </xf>
    <xf numFmtId="2" fontId="9" fillId="25" borderId="1" xfId="0" applyNumberFormat="1" applyFont="1" applyFill="1" applyBorder="1" applyAlignment="1">
      <alignment horizontal="center"/>
    </xf>
    <xf numFmtId="2" fontId="0" fillId="25" borderId="1" xfId="0" quotePrefix="1" applyNumberFormat="1" applyFill="1" applyBorder="1" applyAlignment="1">
      <alignment horizontal="center"/>
    </xf>
    <xf numFmtId="2" fontId="0" fillId="26" borderId="1" xfId="0" applyNumberFormat="1" applyFill="1" applyBorder="1" applyAlignment="1">
      <alignment horizontal="center"/>
    </xf>
    <xf numFmtId="2" fontId="0" fillId="27" borderId="1" xfId="0" applyNumberFormat="1" applyFill="1" applyBorder="1" applyAlignment="1">
      <alignment horizontal="center"/>
    </xf>
    <xf numFmtId="2" fontId="0" fillId="27" borderId="1" xfId="0" quotePrefix="1" applyNumberFormat="1" applyFill="1" applyBorder="1" applyAlignment="1">
      <alignment horizontal="center"/>
    </xf>
    <xf numFmtId="2" fontId="0" fillId="28" borderId="1" xfId="0" applyNumberFormat="1" applyFill="1" applyBorder="1" applyAlignment="1">
      <alignment horizontal="center"/>
    </xf>
    <xf numFmtId="2" fontId="0" fillId="28" borderId="1" xfId="0" quotePrefix="1" applyNumberFormat="1" applyFill="1" applyBorder="1" applyAlignment="1">
      <alignment horizontal="center"/>
    </xf>
    <xf numFmtId="2" fontId="9" fillId="29" borderId="1" xfId="0" applyNumberFormat="1" applyFont="1" applyFill="1" applyBorder="1" applyAlignment="1">
      <alignment horizontal="center"/>
    </xf>
    <xf numFmtId="2" fontId="0" fillId="29" borderId="1" xfId="0" quotePrefix="1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30" borderId="1" xfId="0" applyNumberFormat="1" applyFill="1" applyBorder="1" applyAlignment="1">
      <alignment horizontal="center"/>
    </xf>
    <xf numFmtId="2" fontId="0" fillId="30" borderId="1" xfId="0" quotePrefix="1" applyNumberFormat="1" applyFill="1" applyBorder="1" applyAlignment="1">
      <alignment horizontal="center"/>
    </xf>
    <xf numFmtId="2" fontId="0" fillId="31" borderId="1" xfId="0" applyNumberFormat="1" applyFill="1" applyBorder="1" applyAlignment="1">
      <alignment horizontal="center"/>
    </xf>
    <xf numFmtId="2" fontId="0" fillId="31" borderId="1" xfId="0" quotePrefix="1" applyNumberFormat="1" applyFill="1" applyBorder="1" applyAlignment="1">
      <alignment horizontal="center"/>
    </xf>
    <xf numFmtId="2" fontId="9" fillId="32" borderId="1" xfId="0" applyNumberFormat="1" applyFont="1" applyFill="1" applyBorder="1" applyAlignment="1">
      <alignment horizontal="center"/>
    </xf>
    <xf numFmtId="2" fontId="0" fillId="32" borderId="1" xfId="0" quotePrefix="1" applyNumberFormat="1" applyFill="1" applyBorder="1" applyAlignment="1">
      <alignment horizontal="center"/>
    </xf>
    <xf numFmtId="2" fontId="0" fillId="33" borderId="1" xfId="0" applyNumberFormat="1" applyFill="1" applyBorder="1" applyAlignment="1">
      <alignment horizontal="center"/>
    </xf>
    <xf numFmtId="2" fontId="0" fillId="34" borderId="1" xfId="0" applyNumberFormat="1" applyFill="1" applyBorder="1" applyAlignment="1">
      <alignment horizontal="center"/>
    </xf>
    <xf numFmtId="2" fontId="0" fillId="34" borderId="1" xfId="0" quotePrefix="1" applyNumberFormat="1" applyFill="1" applyBorder="1" applyAlignment="1">
      <alignment horizontal="center"/>
    </xf>
    <xf numFmtId="2" fontId="0" fillId="35" borderId="1" xfId="0" applyNumberFormat="1" applyFill="1" applyBorder="1" applyAlignment="1">
      <alignment horizontal="center"/>
    </xf>
    <xf numFmtId="2" fontId="0" fillId="35" borderId="1" xfId="0" quotePrefix="1" applyNumberFormat="1" applyFill="1" applyBorder="1" applyAlignment="1">
      <alignment horizontal="center"/>
    </xf>
    <xf numFmtId="2" fontId="7" fillId="36" borderId="1" xfId="0" applyNumberFormat="1" applyFont="1" applyFill="1" applyBorder="1" applyAlignment="1">
      <alignment horizontal="center"/>
    </xf>
    <xf numFmtId="0" fontId="7" fillId="36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left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2" fontId="9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11" borderId="6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BFCF"/>
      <color rgb="FFCC00CC"/>
      <color rgb="FF996600"/>
      <color rgb="FFA50021"/>
      <color rgb="FFEDAD7D"/>
      <color rgb="FF6AE27E"/>
      <color rgb="FFFF3300"/>
      <color rgb="FFFFFF99"/>
      <color rgb="FFFFCC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369794</xdr:colOff>
      <xdr:row>18</xdr:row>
      <xdr:rowOff>85912</xdr:rowOff>
    </xdr:from>
    <xdr:to>
      <xdr:col>5</xdr:col>
      <xdr:colOff>11206</xdr:colOff>
      <xdr:row>18</xdr:row>
      <xdr:rowOff>179295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C431AD-CC81-4968-9147-78594FEEC57B}"/>
            </a:ext>
          </a:extLst>
        </xdr:cNvPr>
        <xdr:cNvCxnSpPr/>
      </xdr:nvCxnSpPr>
      <xdr:spPr>
        <a:xfrm flipV="1">
          <a:off x="2805206" y="649941"/>
          <a:ext cx="250265" cy="933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369794</xdr:colOff>
      <xdr:row>18</xdr:row>
      <xdr:rowOff>179295</xdr:rowOff>
    </xdr:from>
    <xdr:to>
      <xdr:col>4</xdr:col>
      <xdr:colOff>601382</xdr:colOff>
      <xdr:row>19</xdr:row>
      <xdr:rowOff>97117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6C13284-7258-45D8-9F81-269527BC3307}"/>
            </a:ext>
          </a:extLst>
        </xdr:cNvPr>
        <xdr:cNvCxnSpPr/>
      </xdr:nvCxnSpPr>
      <xdr:spPr>
        <a:xfrm>
          <a:off x="2805206" y="743324"/>
          <a:ext cx="231588" cy="100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369794</xdr:colOff>
      <xdr:row>3</xdr:row>
      <xdr:rowOff>85912</xdr:rowOff>
    </xdr:from>
    <xdr:to>
      <xdr:col>5</xdr:col>
      <xdr:colOff>11206</xdr:colOff>
      <xdr:row>3</xdr:row>
      <xdr:rowOff>179295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08E3297-C839-464E-9507-6915D7FF2194}"/>
            </a:ext>
          </a:extLst>
        </xdr:cNvPr>
        <xdr:cNvCxnSpPr/>
      </xdr:nvCxnSpPr>
      <xdr:spPr>
        <a:xfrm flipV="1">
          <a:off x="2804835" y="3644011"/>
          <a:ext cx="250173" cy="933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369794</xdr:colOff>
      <xdr:row>3</xdr:row>
      <xdr:rowOff>179295</xdr:rowOff>
    </xdr:from>
    <xdr:to>
      <xdr:col>4</xdr:col>
      <xdr:colOff>601382</xdr:colOff>
      <xdr:row>4</xdr:row>
      <xdr:rowOff>97117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CBA549E-E5CB-45FF-937D-3A39834FAAA2}"/>
            </a:ext>
          </a:extLst>
        </xdr:cNvPr>
        <xdr:cNvCxnSpPr/>
      </xdr:nvCxnSpPr>
      <xdr:spPr>
        <a:xfrm>
          <a:off x="2804835" y="3737394"/>
          <a:ext cx="231588" cy="10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459241</xdr:colOff>
      <xdr:row>5</xdr:row>
      <xdr:rowOff>90714</xdr:rowOff>
    </xdr:from>
    <xdr:to>
      <xdr:col>7</xdr:col>
      <xdr:colOff>226786</xdr:colOff>
      <xdr:row>5</xdr:row>
      <xdr:rowOff>164419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DCF84C2-CFE8-43CE-9BE9-ED76E42FE2FA}"/>
            </a:ext>
          </a:extLst>
        </xdr:cNvPr>
        <xdr:cNvCxnSpPr/>
      </xdr:nvCxnSpPr>
      <xdr:spPr>
        <a:xfrm flipV="1">
          <a:off x="4133170" y="1048884"/>
          <a:ext cx="379866" cy="737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453571</xdr:colOff>
      <xdr:row>5</xdr:row>
      <xdr:rowOff>175758</xdr:rowOff>
    </xdr:from>
    <xdr:to>
      <xdr:col>7</xdr:col>
      <xdr:colOff>192768</xdr:colOff>
      <xdr:row>6</xdr:row>
      <xdr:rowOff>68036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23C1857-B053-42D7-9814-85AE6331A91B}"/>
            </a:ext>
          </a:extLst>
        </xdr:cNvPr>
        <xdr:cNvCxnSpPr/>
      </xdr:nvCxnSpPr>
      <xdr:spPr>
        <a:xfrm>
          <a:off x="4127500" y="1133928"/>
          <a:ext cx="351518" cy="73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447902</xdr:colOff>
      <xdr:row>5</xdr:row>
      <xdr:rowOff>68035</xdr:rowOff>
    </xdr:from>
    <xdr:to>
      <xdr:col>11</xdr:col>
      <xdr:colOff>583973</xdr:colOff>
      <xdr:row>5</xdr:row>
      <xdr:rowOff>153080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D79F779-0FD4-4F2F-8A75-A8BF5B146B48}"/>
            </a:ext>
          </a:extLst>
        </xdr:cNvPr>
        <xdr:cNvCxnSpPr/>
      </xdr:nvCxnSpPr>
      <xdr:spPr>
        <a:xfrm flipV="1">
          <a:off x="6571116" y="1026205"/>
          <a:ext cx="748393" cy="85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436563</xdr:colOff>
      <xdr:row>5</xdr:row>
      <xdr:rowOff>153080</xdr:rowOff>
    </xdr:from>
    <xdr:to>
      <xdr:col>11</xdr:col>
      <xdr:colOff>566964</xdr:colOff>
      <xdr:row>6</xdr:row>
      <xdr:rowOff>96384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27E2AED-6531-4EA6-AE27-9EFF31AAD0FA}"/>
            </a:ext>
          </a:extLst>
        </xdr:cNvPr>
        <xdr:cNvCxnSpPr/>
      </xdr:nvCxnSpPr>
      <xdr:spPr>
        <a:xfrm>
          <a:off x="6559777" y="1111250"/>
          <a:ext cx="742723" cy="1247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12</xdr:row>
      <xdr:rowOff>114300</xdr:rowOff>
    </xdr:from>
    <xdr:to>
      <xdr:col>50</xdr:col>
      <xdr:colOff>180975</xdr:colOff>
      <xdr:row>15</xdr:row>
      <xdr:rowOff>180975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4476F7E-3844-4AE5-81CE-15512E762CA9}"/>
            </a:ext>
          </a:extLst>
        </xdr:cNvPr>
        <xdr:cNvCxnSpPr/>
      </xdr:nvCxnSpPr>
      <xdr:spPr>
        <a:xfrm>
          <a:off x="10471150" y="2324100"/>
          <a:ext cx="96837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9525</xdr:colOff>
      <xdr:row>14</xdr:row>
      <xdr:rowOff>152400</xdr:rowOff>
    </xdr:from>
    <xdr:to>
      <xdr:col>50</xdr:col>
      <xdr:colOff>171450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E7CC6BF-041D-4CD5-A1CD-F3B720DFEE2B}"/>
            </a:ext>
          </a:extLst>
        </xdr:cNvPr>
        <xdr:cNvCxnSpPr/>
      </xdr:nvCxnSpPr>
      <xdr:spPr>
        <a:xfrm>
          <a:off x="10480675" y="2730500"/>
          <a:ext cx="949325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57150</xdr:colOff>
      <xdr:row>16</xdr:row>
      <xdr:rowOff>0</xdr:rowOff>
    </xdr:from>
    <xdr:to>
      <xdr:col>51</xdr:col>
      <xdr:colOff>57150</xdr:colOff>
      <xdr:row>20</xdr:row>
      <xdr:rowOff>123826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EBD0B3-B1E4-4920-BCF2-87D6E893165E}"/>
            </a:ext>
          </a:extLst>
        </xdr:cNvPr>
        <xdr:cNvCxnSpPr/>
      </xdr:nvCxnSpPr>
      <xdr:spPr>
        <a:xfrm flipV="1">
          <a:off x="10528300" y="2946400"/>
          <a:ext cx="984250" cy="860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</xdr:colOff>
      <xdr:row>16</xdr:row>
      <xdr:rowOff>0</xdr:rowOff>
    </xdr:from>
    <xdr:to>
      <xdr:col>51</xdr:col>
      <xdr:colOff>19050</xdr:colOff>
      <xdr:row>16</xdr:row>
      <xdr:rowOff>123826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44A3162-6D35-43C4-AC9B-35263903DE55}"/>
            </a:ext>
          </a:extLst>
        </xdr:cNvPr>
        <xdr:cNvCxnSpPr/>
      </xdr:nvCxnSpPr>
      <xdr:spPr>
        <a:xfrm flipV="1">
          <a:off x="10490200" y="2946400"/>
          <a:ext cx="984250" cy="123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95250</xdr:colOff>
      <xdr:row>16</xdr:row>
      <xdr:rowOff>0</xdr:rowOff>
    </xdr:from>
    <xdr:to>
      <xdr:col>51</xdr:col>
      <xdr:colOff>76200</xdr:colOff>
      <xdr:row>21</xdr:row>
      <xdr:rowOff>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6D8C8BA-889C-47BA-B49C-5A45495E89EF}"/>
            </a:ext>
          </a:extLst>
        </xdr:cNvPr>
        <xdr:cNvCxnSpPr/>
      </xdr:nvCxnSpPr>
      <xdr:spPr>
        <a:xfrm flipV="1">
          <a:off x="10763250" y="2946400"/>
          <a:ext cx="768350" cy="920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63500</xdr:colOff>
      <xdr:row>15</xdr:row>
      <xdr:rowOff>179917</xdr:rowOff>
    </xdr:from>
    <xdr:to>
      <xdr:col>55</xdr:col>
      <xdr:colOff>0</xdr:colOff>
      <xdr:row>15</xdr:row>
      <xdr:rowOff>179917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E680CE3-8CEC-4192-8870-651A635C3B14}"/>
            </a:ext>
          </a:extLst>
        </xdr:cNvPr>
        <xdr:cNvCxnSpPr/>
      </xdr:nvCxnSpPr>
      <xdr:spPr>
        <a:xfrm>
          <a:off x="11912600" y="2942167"/>
          <a:ext cx="33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17</xdr:row>
      <xdr:rowOff>114300</xdr:rowOff>
    </xdr:from>
    <xdr:to>
      <xdr:col>50</xdr:col>
      <xdr:colOff>180975</xdr:colOff>
      <xdr:row>20</xdr:row>
      <xdr:rowOff>180975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12C4685-F528-4A01-BD3A-6E47FAAFBA1E}"/>
            </a:ext>
          </a:extLst>
        </xdr:cNvPr>
        <xdr:cNvCxnSpPr/>
      </xdr:nvCxnSpPr>
      <xdr:spPr>
        <a:xfrm>
          <a:off x="9766300" y="8585200"/>
          <a:ext cx="96837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9525</xdr:colOff>
      <xdr:row>19</xdr:row>
      <xdr:rowOff>152400</xdr:rowOff>
    </xdr:from>
    <xdr:to>
      <xdr:col>50</xdr:col>
      <xdr:colOff>171450</xdr:colOff>
      <xdr:row>21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2608C82-8371-4DC0-8F32-D196EB36EEC5}"/>
            </a:ext>
          </a:extLst>
        </xdr:cNvPr>
        <xdr:cNvCxnSpPr/>
      </xdr:nvCxnSpPr>
      <xdr:spPr>
        <a:xfrm>
          <a:off x="9775825" y="8991600"/>
          <a:ext cx="949325" cy="31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57150</xdr:colOff>
      <xdr:row>22</xdr:row>
      <xdr:rowOff>19050</xdr:rowOff>
    </xdr:from>
    <xdr:to>
      <xdr:col>51</xdr:col>
      <xdr:colOff>57150</xdr:colOff>
      <xdr:row>27</xdr:row>
      <xdr:rowOff>123826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802745B-6EA1-44D2-825E-45193571F621}"/>
            </a:ext>
          </a:extLst>
        </xdr:cNvPr>
        <xdr:cNvCxnSpPr/>
      </xdr:nvCxnSpPr>
      <xdr:spPr>
        <a:xfrm flipV="1">
          <a:off x="9823450" y="9410700"/>
          <a:ext cx="984250" cy="1025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9525</xdr:colOff>
      <xdr:row>21</xdr:row>
      <xdr:rowOff>142875</xdr:rowOff>
    </xdr:from>
    <xdr:to>
      <xdr:col>51</xdr:col>
      <xdr:colOff>0</xdr:colOff>
      <xdr:row>21</xdr:row>
      <xdr:rowOff>142876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EE9A283-4BCC-440A-BB51-65D8FEE8BC25}"/>
            </a:ext>
          </a:extLst>
        </xdr:cNvPr>
        <xdr:cNvCxnSpPr/>
      </xdr:nvCxnSpPr>
      <xdr:spPr>
        <a:xfrm flipV="1">
          <a:off x="9775825" y="9350375"/>
          <a:ext cx="9747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</xdr:colOff>
      <xdr:row>22</xdr:row>
      <xdr:rowOff>9525</xdr:rowOff>
    </xdr:from>
    <xdr:to>
      <xdr:col>51</xdr:col>
      <xdr:colOff>19050</xdr:colOff>
      <xdr:row>23</xdr:row>
      <xdr:rowOff>123826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498091D-5183-4DAE-A16E-40D8C903888B}"/>
            </a:ext>
          </a:extLst>
        </xdr:cNvPr>
        <xdr:cNvCxnSpPr/>
      </xdr:nvCxnSpPr>
      <xdr:spPr>
        <a:xfrm flipV="1">
          <a:off x="9785350" y="9401175"/>
          <a:ext cx="984250" cy="2984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95250</xdr:colOff>
      <xdr:row>22</xdr:row>
      <xdr:rowOff>57150</xdr:rowOff>
    </xdr:from>
    <xdr:to>
      <xdr:col>51</xdr:col>
      <xdr:colOff>76200</xdr:colOff>
      <xdr:row>29</xdr:row>
      <xdr:rowOff>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3687C9A-4D77-4BC9-8817-A5EEA71821C4}"/>
            </a:ext>
          </a:extLst>
        </xdr:cNvPr>
        <xdr:cNvCxnSpPr/>
      </xdr:nvCxnSpPr>
      <xdr:spPr>
        <a:xfrm flipV="1">
          <a:off x="10058400" y="9448800"/>
          <a:ext cx="768350" cy="1231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47625</xdr:colOff>
      <xdr:row>21</xdr:row>
      <xdr:rowOff>57150</xdr:rowOff>
    </xdr:from>
    <xdr:to>
      <xdr:col>54</xdr:col>
      <xdr:colOff>0</xdr:colOff>
      <xdr:row>21</xdr:row>
      <xdr:rowOff>66675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AA76712-935B-435B-AB99-B14FBFE43E7A}"/>
            </a:ext>
          </a:extLst>
        </xdr:cNvPr>
        <xdr:cNvCxnSpPr/>
      </xdr:nvCxnSpPr>
      <xdr:spPr>
        <a:xfrm>
          <a:off x="10995025" y="9264650"/>
          <a:ext cx="3460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7</xdr:row>
      <xdr:rowOff>114300</xdr:rowOff>
    </xdr:from>
    <xdr:to>
      <xdr:col>11</xdr:col>
      <xdr:colOff>241300</xdr:colOff>
      <xdr:row>10</xdr:row>
      <xdr:rowOff>69850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1D2ACD-317D-4564-BEF0-07E7461A28DA}"/>
            </a:ext>
          </a:extLst>
        </xdr:cNvPr>
        <xdr:cNvCxnSpPr/>
      </xdr:nvCxnSpPr>
      <xdr:spPr>
        <a:xfrm>
          <a:off x="5994400" y="1454150"/>
          <a:ext cx="178435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7</xdr:row>
      <xdr:rowOff>114300</xdr:rowOff>
    </xdr:from>
    <xdr:to>
      <xdr:col>11</xdr:col>
      <xdr:colOff>241300</xdr:colOff>
      <xdr:row>10</xdr:row>
      <xdr:rowOff>69850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D2EAD50-5F56-4FE7-8F9F-676A93D655EB}"/>
            </a:ext>
          </a:extLst>
        </xdr:cNvPr>
        <xdr:cNvCxnSpPr/>
      </xdr:nvCxnSpPr>
      <xdr:spPr>
        <a:xfrm>
          <a:off x="5994400" y="1454150"/>
          <a:ext cx="178435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12</xdr:row>
      <xdr:rowOff>114300</xdr:rowOff>
    </xdr:from>
    <xdr:to>
      <xdr:col>50</xdr:col>
      <xdr:colOff>180975</xdr:colOff>
      <xdr:row>15</xdr:row>
      <xdr:rowOff>180975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A509A52-D01B-4239-AE37-B26BD85D5680}"/>
            </a:ext>
          </a:extLst>
        </xdr:cNvPr>
        <xdr:cNvCxnSpPr/>
      </xdr:nvCxnSpPr>
      <xdr:spPr>
        <a:xfrm>
          <a:off x="10471150" y="2324100"/>
          <a:ext cx="96837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9525</xdr:colOff>
      <xdr:row>14</xdr:row>
      <xdr:rowOff>152400</xdr:rowOff>
    </xdr:from>
    <xdr:to>
      <xdr:col>50</xdr:col>
      <xdr:colOff>171450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B16507E-F73F-45C3-8A3A-7C4C5BBF6776}"/>
            </a:ext>
          </a:extLst>
        </xdr:cNvPr>
        <xdr:cNvCxnSpPr/>
      </xdr:nvCxnSpPr>
      <xdr:spPr>
        <a:xfrm>
          <a:off x="10480675" y="2730500"/>
          <a:ext cx="949325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57150</xdr:colOff>
      <xdr:row>16</xdr:row>
      <xdr:rowOff>0</xdr:rowOff>
    </xdr:from>
    <xdr:to>
      <xdr:col>51</xdr:col>
      <xdr:colOff>57150</xdr:colOff>
      <xdr:row>20</xdr:row>
      <xdr:rowOff>123826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27D7AAC-AE01-4DFE-8B7A-5ACA072E13AC}"/>
            </a:ext>
          </a:extLst>
        </xdr:cNvPr>
        <xdr:cNvCxnSpPr/>
      </xdr:nvCxnSpPr>
      <xdr:spPr>
        <a:xfrm flipV="1">
          <a:off x="10528300" y="2946400"/>
          <a:ext cx="984250" cy="860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</xdr:colOff>
      <xdr:row>16</xdr:row>
      <xdr:rowOff>0</xdr:rowOff>
    </xdr:from>
    <xdr:to>
      <xdr:col>51</xdr:col>
      <xdr:colOff>19050</xdr:colOff>
      <xdr:row>16</xdr:row>
      <xdr:rowOff>123826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BBCFD4D-0669-4EE1-899B-C531A779AC9C}"/>
            </a:ext>
          </a:extLst>
        </xdr:cNvPr>
        <xdr:cNvCxnSpPr/>
      </xdr:nvCxnSpPr>
      <xdr:spPr>
        <a:xfrm flipV="1">
          <a:off x="10490200" y="2946400"/>
          <a:ext cx="984250" cy="123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95250</xdr:colOff>
      <xdr:row>16</xdr:row>
      <xdr:rowOff>0</xdr:rowOff>
    </xdr:from>
    <xdr:to>
      <xdr:col>51</xdr:col>
      <xdr:colOff>76200</xdr:colOff>
      <xdr:row>21</xdr:row>
      <xdr:rowOff>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42140CA-356B-4D2A-8D55-4C313F53538D}"/>
            </a:ext>
          </a:extLst>
        </xdr:cNvPr>
        <xdr:cNvCxnSpPr/>
      </xdr:nvCxnSpPr>
      <xdr:spPr>
        <a:xfrm flipV="1">
          <a:off x="10763250" y="2946400"/>
          <a:ext cx="768350" cy="920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63500</xdr:colOff>
      <xdr:row>15</xdr:row>
      <xdr:rowOff>179917</xdr:rowOff>
    </xdr:from>
    <xdr:to>
      <xdr:col>55</xdr:col>
      <xdr:colOff>0</xdr:colOff>
      <xdr:row>15</xdr:row>
      <xdr:rowOff>179917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A626CBF-716B-4700-898B-8C6F87A2AC36}"/>
            </a:ext>
          </a:extLst>
        </xdr:cNvPr>
        <xdr:cNvCxnSpPr/>
      </xdr:nvCxnSpPr>
      <xdr:spPr>
        <a:xfrm>
          <a:off x="11912600" y="2942167"/>
          <a:ext cx="33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482601</xdr:colOff>
      <xdr:row>3</xdr:row>
      <xdr:rowOff>652</xdr:rowOff>
    </xdr:from>
    <xdr:to>
      <xdr:col>25</xdr:col>
      <xdr:colOff>1301750</xdr:colOff>
      <xdr:row>14</xdr:row>
      <xdr:rowOff>179661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02CBCD3-0BD5-4F3C-BFC8-F38BCEA4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1" y="603902"/>
          <a:ext cx="2774949" cy="22046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482601</xdr:colOff>
      <xdr:row>3</xdr:row>
      <xdr:rowOff>652</xdr:rowOff>
    </xdr:from>
    <xdr:to>
      <xdr:col>25</xdr:col>
      <xdr:colOff>1301750</xdr:colOff>
      <xdr:row>14</xdr:row>
      <xdr:rowOff>179661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BED96-7703-4938-B95C-B102BDC5C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1" y="603902"/>
          <a:ext cx="2774949" cy="2204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D2D8-5031-40EE-87EE-B9A273C8806A}">
  <dimension ref="A1:U31"/>
  <sheetViews>
    <sheetView topLeftCell="A16" zoomScale="140" zoomScaleNormal="140" workbookViewId="0">
      <selection activeCell="J8" sqref="J8"/>
    </sheetView>
  </sheetViews>
  <sheetFormatPr defaultRowHeight="15" x14ac:dyDescent="0.25"/>
  <sheetData>
    <row r="1" spans="1:21" ht="15.75" x14ac:dyDescent="0.25">
      <c r="A1" s="3" t="s">
        <v>0</v>
      </c>
      <c r="I1" t="s">
        <v>489</v>
      </c>
      <c r="J1" t="s">
        <v>490</v>
      </c>
      <c r="K1">
        <v>0.5</v>
      </c>
      <c r="L1">
        <v>0.5</v>
      </c>
      <c r="M1">
        <v>1</v>
      </c>
    </row>
    <row r="2" spans="1:21" x14ac:dyDescent="0.25">
      <c r="J2" t="s">
        <v>491</v>
      </c>
      <c r="K2">
        <v>0.4</v>
      </c>
      <c r="L2">
        <v>0.6</v>
      </c>
      <c r="M2">
        <v>1</v>
      </c>
      <c r="S2" s="112" t="s">
        <v>404</v>
      </c>
    </row>
    <row r="3" spans="1:21" x14ac:dyDescent="0.25">
      <c r="A3" t="s">
        <v>10</v>
      </c>
      <c r="E3" s="2" t="s">
        <v>402</v>
      </c>
      <c r="J3" t="s">
        <v>492</v>
      </c>
      <c r="K3">
        <v>0.7</v>
      </c>
      <c r="L3">
        <v>0.7</v>
      </c>
      <c r="M3">
        <v>1</v>
      </c>
      <c r="N3" s="2" t="s">
        <v>46</v>
      </c>
      <c r="P3" t="s">
        <v>45</v>
      </c>
      <c r="Q3" s="112" t="s">
        <v>395</v>
      </c>
      <c r="R3" s="112"/>
      <c r="S3" s="112" t="s">
        <v>397</v>
      </c>
      <c r="T3" s="112"/>
    </row>
    <row r="4" spans="1:21" x14ac:dyDescent="0.25">
      <c r="A4" t="s">
        <v>6</v>
      </c>
      <c r="B4" t="s">
        <v>389</v>
      </c>
      <c r="C4" s="6">
        <v>0.2</v>
      </c>
      <c r="D4" t="s">
        <v>56</v>
      </c>
      <c r="E4" s="172" t="s">
        <v>4</v>
      </c>
      <c r="F4" s="2" t="s">
        <v>42</v>
      </c>
      <c r="G4" s="21">
        <v>1</v>
      </c>
      <c r="J4" t="s">
        <v>493</v>
      </c>
      <c r="K4">
        <v>0.3</v>
      </c>
      <c r="L4">
        <v>0.7</v>
      </c>
      <c r="M4">
        <v>1</v>
      </c>
      <c r="N4" s="2" t="s">
        <v>401</v>
      </c>
      <c r="Q4" s="112"/>
      <c r="R4" s="112"/>
      <c r="S4" s="112" t="s">
        <v>398</v>
      </c>
      <c r="T4" s="112"/>
    </row>
    <row r="5" spans="1:21" x14ac:dyDescent="0.25">
      <c r="B5" t="s">
        <v>390</v>
      </c>
      <c r="C5" s="6">
        <v>0.8</v>
      </c>
      <c r="E5" s="172"/>
      <c r="F5" s="2" t="s">
        <v>41</v>
      </c>
      <c r="G5" s="21">
        <v>0</v>
      </c>
      <c r="J5" t="s">
        <v>494</v>
      </c>
      <c r="K5">
        <v>0.8</v>
      </c>
      <c r="L5">
        <v>0.2</v>
      </c>
      <c r="M5">
        <v>1</v>
      </c>
      <c r="Q5" s="112"/>
      <c r="R5" s="112"/>
      <c r="S5" s="112" t="s">
        <v>399</v>
      </c>
      <c r="T5" s="112"/>
    </row>
    <row r="6" spans="1:21" x14ac:dyDescent="0.25">
      <c r="B6" s="2" t="s">
        <v>391</v>
      </c>
      <c r="C6" s="21">
        <v>1</v>
      </c>
      <c r="D6" t="s">
        <v>43</v>
      </c>
      <c r="H6" s="112" t="s">
        <v>385</v>
      </c>
      <c r="I6" s="112"/>
      <c r="J6" s="112" t="s">
        <v>495</v>
      </c>
      <c r="K6" s="171">
        <v>0.8</v>
      </c>
      <c r="L6" s="171">
        <v>0.3</v>
      </c>
      <c r="M6">
        <v>1</v>
      </c>
      <c r="S6" s="112" t="s">
        <v>400</v>
      </c>
    </row>
    <row r="7" spans="1:21" x14ac:dyDescent="0.25">
      <c r="A7" s="1" t="s">
        <v>1</v>
      </c>
      <c r="B7" s="1" t="s">
        <v>2</v>
      </c>
      <c r="C7" s="1" t="s">
        <v>3</v>
      </c>
      <c r="D7" s="1" t="s">
        <v>49</v>
      </c>
      <c r="E7" s="1" t="s">
        <v>5</v>
      </c>
      <c r="F7" s="1" t="s">
        <v>50</v>
      </c>
      <c r="H7" s="58" t="s">
        <v>386</v>
      </c>
      <c r="I7" s="58" t="s">
        <v>388</v>
      </c>
      <c r="J7" s="112" t="s">
        <v>496</v>
      </c>
      <c r="K7" s="171">
        <v>0.9</v>
      </c>
      <c r="L7" s="171">
        <v>0.9</v>
      </c>
      <c r="M7">
        <v>1</v>
      </c>
    </row>
    <row r="8" spans="1:21" x14ac:dyDescent="0.25">
      <c r="A8" s="1">
        <v>1</v>
      </c>
      <c r="B8" s="1">
        <v>1</v>
      </c>
      <c r="C8" s="1">
        <v>1</v>
      </c>
      <c r="D8" s="7">
        <v>1</v>
      </c>
      <c r="E8" s="1">
        <f>(B8*$C$4)+(C8*$C$5)</f>
        <v>1</v>
      </c>
      <c r="F8" s="7">
        <f>IF(E8&gt;=$C$6,1,0)</f>
        <v>1</v>
      </c>
      <c r="H8" s="112" t="s">
        <v>387</v>
      </c>
      <c r="I8" s="112"/>
      <c r="J8" s="112" t="s">
        <v>497</v>
      </c>
      <c r="K8" s="112">
        <v>0.2</v>
      </c>
      <c r="L8" s="112">
        <v>0.8</v>
      </c>
      <c r="M8">
        <v>1</v>
      </c>
      <c r="S8" s="112" t="s">
        <v>403</v>
      </c>
    </row>
    <row r="9" spans="1:21" x14ac:dyDescent="0.25">
      <c r="A9" s="1">
        <v>2</v>
      </c>
      <c r="B9" s="1">
        <v>1</v>
      </c>
      <c r="C9" s="1">
        <v>0</v>
      </c>
      <c r="D9" s="7">
        <v>0</v>
      </c>
      <c r="E9" s="1">
        <f t="shared" ref="E9:E11" si="0">(B9*$C$4)+(C9*$C$5)</f>
        <v>0.2</v>
      </c>
      <c r="F9" s="7">
        <f t="shared" ref="F9:F11" si="1">IF(E9&gt;=$C$6,1,0)</f>
        <v>0</v>
      </c>
      <c r="I9" t="s">
        <v>488</v>
      </c>
      <c r="P9" t="s">
        <v>55</v>
      </c>
      <c r="Q9" s="112" t="s">
        <v>395</v>
      </c>
      <c r="R9" s="112"/>
      <c r="S9" s="112" t="s">
        <v>393</v>
      </c>
      <c r="T9" s="112"/>
      <c r="U9" s="112"/>
    </row>
    <row r="10" spans="1:21" x14ac:dyDescent="0.25">
      <c r="A10" s="1">
        <v>3</v>
      </c>
      <c r="B10" s="1">
        <v>0</v>
      </c>
      <c r="C10" s="1">
        <v>1</v>
      </c>
      <c r="D10" s="7">
        <v>0</v>
      </c>
      <c r="E10" s="1">
        <f t="shared" si="0"/>
        <v>0.8</v>
      </c>
      <c r="F10" s="7">
        <f t="shared" si="1"/>
        <v>0</v>
      </c>
      <c r="I10" t="s">
        <v>478</v>
      </c>
      <c r="J10" t="s">
        <v>483</v>
      </c>
      <c r="K10" t="s">
        <v>482</v>
      </c>
      <c r="L10" t="s">
        <v>485</v>
      </c>
      <c r="M10" t="s">
        <v>477</v>
      </c>
      <c r="N10" t="s">
        <v>487</v>
      </c>
      <c r="Q10" s="112"/>
      <c r="R10" s="112"/>
      <c r="S10" s="112" t="s">
        <v>394</v>
      </c>
      <c r="T10" s="112"/>
      <c r="U10" s="112"/>
    </row>
    <row r="11" spans="1:21" x14ac:dyDescent="0.25">
      <c r="A11" s="1">
        <v>4</v>
      </c>
      <c r="B11" s="1">
        <v>0</v>
      </c>
      <c r="C11" s="1">
        <v>0</v>
      </c>
      <c r="D11" s="7">
        <v>0</v>
      </c>
      <c r="E11" s="1">
        <f t="shared" si="0"/>
        <v>0</v>
      </c>
      <c r="F11" s="7">
        <f t="shared" si="1"/>
        <v>0</v>
      </c>
      <c r="I11" t="s">
        <v>479</v>
      </c>
      <c r="J11" t="s">
        <v>480</v>
      </c>
      <c r="K11" t="s">
        <v>484</v>
      </c>
      <c r="L11" t="s">
        <v>481</v>
      </c>
      <c r="M11" t="s">
        <v>486</v>
      </c>
      <c r="Q11" s="112"/>
      <c r="R11" s="112"/>
      <c r="S11" s="112" t="s">
        <v>396</v>
      </c>
      <c r="T11" s="112"/>
      <c r="U11" s="112"/>
    </row>
    <row r="12" spans="1:21" x14ac:dyDescent="0.25">
      <c r="Q12" s="112"/>
      <c r="R12" s="112"/>
      <c r="S12" s="112" t="s">
        <v>396</v>
      </c>
      <c r="T12" s="112"/>
      <c r="U12" s="112"/>
    </row>
    <row r="13" spans="1:21" s="2" customFormat="1" x14ac:dyDescent="0.25">
      <c r="A13" s="2" t="s">
        <v>476</v>
      </c>
    </row>
    <row r="14" spans="1:21" x14ac:dyDescent="0.25">
      <c r="B14" t="s">
        <v>55</v>
      </c>
      <c r="C14" t="s">
        <v>473</v>
      </c>
    </row>
    <row r="15" spans="1:21" x14ac:dyDescent="0.25">
      <c r="A15" t="s">
        <v>44</v>
      </c>
      <c r="B15" t="s">
        <v>45</v>
      </c>
      <c r="C15" t="s">
        <v>474</v>
      </c>
    </row>
    <row r="16" spans="1:21" x14ac:dyDescent="0.25">
      <c r="B16" t="s">
        <v>46</v>
      </c>
      <c r="C16" t="s">
        <v>475</v>
      </c>
    </row>
    <row r="17" spans="1:18" x14ac:dyDescent="0.25">
      <c r="M17" s="112"/>
    </row>
    <row r="18" spans="1:18" x14ac:dyDescent="0.25">
      <c r="A18" s="2" t="s">
        <v>12</v>
      </c>
      <c r="E18" s="2" t="s">
        <v>402</v>
      </c>
      <c r="L18" t="s">
        <v>7</v>
      </c>
      <c r="M18" t="s">
        <v>8</v>
      </c>
      <c r="N18" s="112" t="s">
        <v>9</v>
      </c>
      <c r="P18" s="112" t="s">
        <v>7</v>
      </c>
      <c r="Q18" s="112" t="s">
        <v>8</v>
      </c>
      <c r="R18" s="112" t="s">
        <v>9</v>
      </c>
    </row>
    <row r="19" spans="1:18" x14ac:dyDescent="0.25">
      <c r="A19" t="s">
        <v>6</v>
      </c>
      <c r="B19" t="s">
        <v>389</v>
      </c>
      <c r="C19" s="6">
        <v>0.6</v>
      </c>
      <c r="D19" t="s">
        <v>56</v>
      </c>
      <c r="E19" s="172" t="s">
        <v>4</v>
      </c>
      <c r="F19" s="2" t="s">
        <v>42</v>
      </c>
      <c r="G19" s="21">
        <v>1</v>
      </c>
      <c r="J19" t="s">
        <v>489</v>
      </c>
      <c r="K19" t="s">
        <v>498</v>
      </c>
      <c r="L19" s="6">
        <v>0.25</v>
      </c>
      <c r="M19" s="6">
        <v>0.25</v>
      </c>
      <c r="N19" s="6">
        <v>0.25</v>
      </c>
      <c r="O19" t="s">
        <v>477</v>
      </c>
      <c r="P19" s="112">
        <v>2</v>
      </c>
      <c r="Q19" s="112">
        <v>2</v>
      </c>
      <c r="R19" s="112">
        <v>2</v>
      </c>
    </row>
    <row r="20" spans="1:18" x14ac:dyDescent="0.25">
      <c r="B20" t="s">
        <v>390</v>
      </c>
      <c r="C20" s="6">
        <v>0.4</v>
      </c>
      <c r="E20" s="172"/>
      <c r="F20" s="2" t="s">
        <v>41</v>
      </c>
      <c r="G20" s="21">
        <v>0</v>
      </c>
      <c r="K20" t="s">
        <v>491</v>
      </c>
      <c r="L20">
        <v>0.2</v>
      </c>
      <c r="M20">
        <v>0.8</v>
      </c>
      <c r="N20" s="112">
        <v>0.2</v>
      </c>
      <c r="O20" t="s">
        <v>478</v>
      </c>
      <c r="P20" s="112">
        <v>5</v>
      </c>
      <c r="Q20" s="112">
        <v>5</v>
      </c>
      <c r="R20" s="112">
        <v>5</v>
      </c>
    </row>
    <row r="21" spans="1:18" x14ac:dyDescent="0.25">
      <c r="B21" s="2" t="s">
        <v>391</v>
      </c>
      <c r="C21" s="6">
        <v>0.2</v>
      </c>
      <c r="D21" t="s">
        <v>43</v>
      </c>
      <c r="H21" t="s">
        <v>385</v>
      </c>
      <c r="K21" t="s">
        <v>499</v>
      </c>
      <c r="L21">
        <v>0.9</v>
      </c>
      <c r="M21">
        <v>0.9</v>
      </c>
      <c r="N21">
        <v>0.3</v>
      </c>
      <c r="O21" t="s">
        <v>479</v>
      </c>
      <c r="P21">
        <v>3</v>
      </c>
      <c r="Q21">
        <v>3</v>
      </c>
      <c r="R21" s="112">
        <v>3</v>
      </c>
    </row>
    <row r="22" spans="1:18" x14ac:dyDescent="0.25">
      <c r="A22" s="1" t="s">
        <v>1</v>
      </c>
      <c r="B22" s="1" t="s">
        <v>2</v>
      </c>
      <c r="C22" s="1" t="s">
        <v>3</v>
      </c>
      <c r="D22" s="1" t="s">
        <v>49</v>
      </c>
      <c r="E22" s="1" t="s">
        <v>5</v>
      </c>
      <c r="F22" s="1" t="s">
        <v>50</v>
      </c>
      <c r="H22" s="6" t="s">
        <v>386</v>
      </c>
      <c r="I22" s="6" t="s">
        <v>388</v>
      </c>
      <c r="K22" s="52" t="s">
        <v>490</v>
      </c>
      <c r="L22">
        <v>0.7</v>
      </c>
      <c r="M22">
        <v>0.7</v>
      </c>
      <c r="N22">
        <v>0.1</v>
      </c>
      <c r="O22" s="6" t="s">
        <v>480</v>
      </c>
      <c r="P22" s="112">
        <v>2</v>
      </c>
      <c r="Q22" s="112">
        <v>1</v>
      </c>
      <c r="R22" s="112">
        <v>1</v>
      </c>
    </row>
    <row r="23" spans="1:18" x14ac:dyDescent="0.25">
      <c r="A23" s="1">
        <v>1</v>
      </c>
      <c r="B23" s="1">
        <v>1</v>
      </c>
      <c r="C23" s="1">
        <v>1</v>
      </c>
      <c r="D23" s="7">
        <v>1</v>
      </c>
      <c r="E23" s="1">
        <f>(B23*$C$19)+(C23*$C$20)</f>
        <v>1</v>
      </c>
      <c r="F23" s="7">
        <f>IF(E23&gt;=$C$21,1,0)</f>
        <v>1</v>
      </c>
      <c r="H23" t="s">
        <v>387</v>
      </c>
      <c r="K23" t="s">
        <v>500</v>
      </c>
      <c r="L23">
        <v>0.43</v>
      </c>
      <c r="M23">
        <v>0.56999999999999995</v>
      </c>
      <c r="N23" s="113">
        <v>0.2</v>
      </c>
      <c r="O23" t="s">
        <v>481</v>
      </c>
      <c r="P23" s="112">
        <v>4</v>
      </c>
      <c r="Q23" s="112">
        <v>2</v>
      </c>
      <c r="R23" s="113">
        <v>2</v>
      </c>
    </row>
    <row r="24" spans="1:18" x14ac:dyDescent="0.25">
      <c r="A24" s="1">
        <v>2</v>
      </c>
      <c r="B24" s="1">
        <v>1</v>
      </c>
      <c r="C24" s="1">
        <v>0</v>
      </c>
      <c r="D24" s="7">
        <v>1</v>
      </c>
      <c r="E24" s="1">
        <f t="shared" ref="E24:E26" si="2">(B24*$C$19)+(C24*$C$20)</f>
        <v>0.6</v>
      </c>
      <c r="F24" s="7">
        <f>IF(E24&gt;=$C$21,1,0)</f>
        <v>1</v>
      </c>
      <c r="K24" t="s">
        <v>501</v>
      </c>
      <c r="L24">
        <v>0.49</v>
      </c>
      <c r="M24">
        <v>0.51</v>
      </c>
      <c r="N24">
        <v>0.25</v>
      </c>
      <c r="O24" t="s">
        <v>482</v>
      </c>
      <c r="P24" s="112">
        <v>6</v>
      </c>
      <c r="Q24" s="112">
        <v>3</v>
      </c>
      <c r="R24" s="112">
        <v>1</v>
      </c>
    </row>
    <row r="25" spans="1:18" x14ac:dyDescent="0.25">
      <c r="A25" s="1">
        <v>3</v>
      </c>
      <c r="B25" s="1">
        <v>0</v>
      </c>
      <c r="C25" s="1">
        <v>1</v>
      </c>
      <c r="D25" s="7">
        <v>1</v>
      </c>
      <c r="E25" s="1">
        <f t="shared" si="2"/>
        <v>0.4</v>
      </c>
      <c r="F25" s="7">
        <f>IF(E25&gt;=$C$21,1,0)</f>
        <v>1</v>
      </c>
      <c r="K25" s="112" t="s">
        <v>494</v>
      </c>
      <c r="L25" s="112">
        <v>0.6</v>
      </c>
      <c r="M25" s="112">
        <v>0.3</v>
      </c>
      <c r="N25" s="112">
        <v>0.2</v>
      </c>
      <c r="O25" s="112"/>
    </row>
    <row r="26" spans="1:18" x14ac:dyDescent="0.25">
      <c r="A26" s="1">
        <v>4</v>
      </c>
      <c r="B26" s="1">
        <v>0</v>
      </c>
      <c r="C26" s="1">
        <v>0</v>
      </c>
      <c r="D26" s="7">
        <v>0</v>
      </c>
      <c r="E26" s="1">
        <f t="shared" si="2"/>
        <v>0</v>
      </c>
      <c r="F26" s="7">
        <f t="shared" ref="F26" si="3">IF(E26&gt;=$C$21,1,0)</f>
        <v>0</v>
      </c>
      <c r="K26" s="112" t="s">
        <v>502</v>
      </c>
      <c r="L26" s="112">
        <v>0.3</v>
      </c>
      <c r="M26" s="112">
        <v>0.3</v>
      </c>
      <c r="N26" s="112">
        <v>0.25</v>
      </c>
      <c r="O26" s="112"/>
    </row>
    <row r="27" spans="1:18" x14ac:dyDescent="0.25">
      <c r="K27" s="112" t="s">
        <v>495</v>
      </c>
      <c r="L27" s="112">
        <v>0.6</v>
      </c>
      <c r="M27" s="112">
        <v>0.6</v>
      </c>
      <c r="N27" s="112">
        <v>0.25</v>
      </c>
      <c r="O27" s="112"/>
    </row>
    <row r="28" spans="1:18" x14ac:dyDescent="0.25">
      <c r="A28" t="s">
        <v>392</v>
      </c>
      <c r="K28" s="112" t="s">
        <v>493</v>
      </c>
      <c r="L28" s="112">
        <v>0.6</v>
      </c>
      <c r="M28" s="112">
        <v>0.4</v>
      </c>
      <c r="N28" s="112">
        <v>0.2</v>
      </c>
    </row>
    <row r="29" spans="1:18" x14ac:dyDescent="0.25">
      <c r="B29" t="s">
        <v>55</v>
      </c>
      <c r="C29" t="s">
        <v>384</v>
      </c>
    </row>
    <row r="30" spans="1:18" x14ac:dyDescent="0.25">
      <c r="A30" t="s">
        <v>44</v>
      </c>
      <c r="B30" t="s">
        <v>45</v>
      </c>
      <c r="C30" t="s">
        <v>47</v>
      </c>
    </row>
    <row r="31" spans="1:18" x14ac:dyDescent="0.25">
      <c r="B31" t="s">
        <v>46</v>
      </c>
      <c r="C31" t="s">
        <v>48</v>
      </c>
    </row>
  </sheetData>
  <mergeCells count="2">
    <mergeCell ref="E19:E20"/>
    <mergeCell ref="E4:E5"/>
  </mergeCells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E60D-F66D-40FC-82E9-F37A03DA5848}">
  <dimension ref="A1:BX78"/>
  <sheetViews>
    <sheetView zoomScale="125" workbookViewId="0">
      <selection activeCell="H95" sqref="H95"/>
    </sheetView>
  </sheetViews>
  <sheetFormatPr defaultRowHeight="15" x14ac:dyDescent="0.25"/>
  <cols>
    <col min="1" max="1" width="16.5703125" customWidth="1"/>
    <col min="2" max="2" width="5.140625" style="6" customWidth="1"/>
    <col min="3" max="8" width="2.85546875" style="6" customWidth="1"/>
    <col min="9" max="25" width="2.85546875" customWidth="1"/>
    <col min="26" max="26" width="4.42578125" customWidth="1"/>
    <col min="27" max="33" width="2.85546875" customWidth="1"/>
    <col min="34" max="34" width="5.42578125" customWidth="1"/>
    <col min="35" max="38" width="2.85546875" customWidth="1"/>
    <col min="39" max="42" width="4.7109375" customWidth="1"/>
    <col min="43" max="56" width="4.5703125" customWidth="1"/>
    <col min="57" max="65" width="2.85546875" customWidth="1"/>
    <col min="66" max="66" width="4.28515625" customWidth="1"/>
    <col min="67" max="73" width="2.85546875" customWidth="1"/>
    <col min="74" max="74" width="4.7109375" customWidth="1"/>
    <col min="75" max="123" width="2.85546875" customWidth="1"/>
  </cols>
  <sheetData>
    <row r="1" spans="1:61" x14ac:dyDescent="0.25">
      <c r="A1" t="s">
        <v>65</v>
      </c>
    </row>
    <row r="3" spans="1:61" x14ac:dyDescent="0.25">
      <c r="B3" s="57">
        <v>1</v>
      </c>
      <c r="C3" s="6">
        <v>-1</v>
      </c>
      <c r="D3" s="6">
        <v>-1</v>
      </c>
      <c r="E3" s="6">
        <v>-1</v>
      </c>
      <c r="F3" s="57">
        <v>1</v>
      </c>
      <c r="K3" s="6">
        <v>-1</v>
      </c>
      <c r="L3" s="57">
        <v>1</v>
      </c>
      <c r="M3" s="57">
        <v>1</v>
      </c>
      <c r="N3" s="57">
        <v>1</v>
      </c>
      <c r="O3" s="6">
        <v>-1</v>
      </c>
      <c r="P3" s="6"/>
      <c r="Q3" s="6"/>
      <c r="T3" s="6"/>
      <c r="U3" s="6"/>
      <c r="V3" s="6"/>
      <c r="W3" s="6"/>
      <c r="X3" s="6"/>
      <c r="Y3" s="6"/>
      <c r="Z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7">
        <v>1</v>
      </c>
      <c r="AN3" s="7"/>
      <c r="AO3" s="118"/>
      <c r="AP3" s="118"/>
      <c r="AT3" s="7"/>
      <c r="AU3" s="7"/>
      <c r="AV3" s="118"/>
      <c r="AW3" s="60"/>
      <c r="AZ3" s="1"/>
      <c r="BA3" s="7"/>
      <c r="BB3" s="118"/>
      <c r="BC3" s="118"/>
      <c r="BF3" s="1"/>
      <c r="BG3" s="7"/>
      <c r="BH3" s="118"/>
      <c r="BI3" s="60"/>
    </row>
    <row r="4" spans="1:61" x14ac:dyDescent="0.25">
      <c r="B4" s="6">
        <v>-1</v>
      </c>
      <c r="C4" s="57">
        <v>1</v>
      </c>
      <c r="D4" s="6">
        <v>-1</v>
      </c>
      <c r="E4" s="57">
        <v>1</v>
      </c>
      <c r="F4" s="6">
        <v>-1</v>
      </c>
      <c r="K4" s="57">
        <v>1</v>
      </c>
      <c r="L4" s="6">
        <v>-1</v>
      </c>
      <c r="M4" s="6">
        <v>-1</v>
      </c>
      <c r="N4" s="6">
        <v>-1</v>
      </c>
      <c r="O4" s="57">
        <v>1</v>
      </c>
      <c r="P4" s="6"/>
      <c r="Q4" s="6"/>
      <c r="T4" s="6"/>
      <c r="U4" s="6"/>
      <c r="V4" s="6"/>
      <c r="W4" s="6"/>
      <c r="X4" s="6"/>
      <c r="Y4" s="6"/>
      <c r="Z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7"/>
      <c r="AN4" s="1">
        <v>-1</v>
      </c>
      <c r="AO4" s="60"/>
      <c r="AP4" s="118"/>
      <c r="AT4" s="1"/>
      <c r="AU4" s="1"/>
      <c r="AV4" s="118"/>
      <c r="AW4" s="60"/>
      <c r="AZ4" s="7"/>
      <c r="BA4" s="1"/>
      <c r="BB4" s="60"/>
      <c r="BC4" s="118"/>
      <c r="BF4" s="7"/>
      <c r="BG4" s="1"/>
      <c r="BH4" s="118"/>
      <c r="BI4" s="60"/>
    </row>
    <row r="5" spans="1:61" x14ac:dyDescent="0.25">
      <c r="B5" s="6">
        <v>-1</v>
      </c>
      <c r="C5" s="6">
        <v>-1</v>
      </c>
      <c r="D5" s="57">
        <v>1</v>
      </c>
      <c r="E5" s="6">
        <v>-1</v>
      </c>
      <c r="F5" s="6">
        <v>-1</v>
      </c>
      <c r="K5" s="57">
        <v>1</v>
      </c>
      <c r="L5" s="6">
        <v>-1</v>
      </c>
      <c r="M5" s="6">
        <v>-1</v>
      </c>
      <c r="N5" s="6">
        <v>-1</v>
      </c>
      <c r="O5" s="57">
        <v>1</v>
      </c>
      <c r="P5" s="6"/>
      <c r="Q5" s="6"/>
      <c r="T5" s="6"/>
      <c r="U5" s="6"/>
      <c r="V5" s="6"/>
      <c r="W5" s="6"/>
      <c r="X5" s="6"/>
      <c r="Y5" s="6"/>
      <c r="Z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7"/>
      <c r="AN5" s="1"/>
      <c r="AO5" s="60"/>
      <c r="AP5" s="118"/>
      <c r="AT5" s="1"/>
      <c r="AU5" s="1"/>
      <c r="AV5" s="118"/>
      <c r="AW5" s="60"/>
      <c r="AZ5" s="7"/>
      <c r="BA5" s="1"/>
      <c r="BB5" s="60"/>
      <c r="BC5" s="118"/>
      <c r="BF5" s="1"/>
      <c r="BG5" s="1"/>
      <c r="BH5" s="118"/>
      <c r="BI5" s="60"/>
    </row>
    <row r="6" spans="1:61" x14ac:dyDescent="0.25">
      <c r="B6" s="6">
        <v>-1</v>
      </c>
      <c r="C6" s="57">
        <v>1</v>
      </c>
      <c r="D6" s="6">
        <v>-1</v>
      </c>
      <c r="E6" s="57">
        <v>1</v>
      </c>
      <c r="F6" s="6">
        <v>-1</v>
      </c>
      <c r="K6" s="57">
        <v>1</v>
      </c>
      <c r="L6" s="6">
        <v>-1</v>
      </c>
      <c r="M6" s="6">
        <v>-1</v>
      </c>
      <c r="N6" s="6">
        <v>-1</v>
      </c>
      <c r="O6" s="57">
        <v>1</v>
      </c>
      <c r="P6" s="6"/>
      <c r="Q6" s="6"/>
      <c r="T6" s="6"/>
      <c r="U6" s="6"/>
      <c r="V6" s="6"/>
      <c r="W6" s="6"/>
      <c r="X6" s="6"/>
      <c r="Y6" s="6"/>
      <c r="Z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7"/>
      <c r="AN6" s="1"/>
      <c r="AO6" s="60"/>
      <c r="AP6" s="118"/>
      <c r="AT6" s="1"/>
      <c r="AU6" s="1"/>
      <c r="AV6" s="118"/>
      <c r="AW6" s="60"/>
      <c r="AZ6" s="7"/>
      <c r="BA6" s="1"/>
      <c r="BB6" s="60"/>
      <c r="BC6" s="118"/>
      <c r="BF6" s="1"/>
      <c r="BG6" s="1"/>
      <c r="BH6" s="118"/>
      <c r="BI6" s="60"/>
    </row>
    <row r="7" spans="1:61" x14ac:dyDescent="0.25">
      <c r="B7" s="57">
        <v>1</v>
      </c>
      <c r="C7" s="6">
        <v>-1</v>
      </c>
      <c r="D7" s="6">
        <v>-1</v>
      </c>
      <c r="E7" s="6">
        <v>-1</v>
      </c>
      <c r="F7" s="57">
        <v>1</v>
      </c>
      <c r="K7" s="6">
        <v>-1</v>
      </c>
      <c r="L7" s="57">
        <v>1</v>
      </c>
      <c r="M7" s="57">
        <v>1</v>
      </c>
      <c r="N7" s="57">
        <v>1</v>
      </c>
      <c r="O7" s="6">
        <v>-1</v>
      </c>
      <c r="P7" s="6"/>
      <c r="Q7" s="6"/>
      <c r="T7" s="6"/>
      <c r="U7" s="6"/>
      <c r="V7" s="6"/>
      <c r="W7" s="6"/>
      <c r="X7" s="6"/>
      <c r="Y7" s="6"/>
      <c r="Z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7"/>
      <c r="AN7" s="1"/>
      <c r="AO7" s="60"/>
      <c r="AP7" s="118"/>
      <c r="AT7" s="1"/>
      <c r="AU7" s="1"/>
      <c r="AV7" s="118"/>
      <c r="AW7" s="60"/>
      <c r="AZ7" s="7"/>
      <c r="BA7" s="1"/>
      <c r="BB7" s="60"/>
      <c r="BC7" s="118"/>
      <c r="BF7" s="1"/>
      <c r="BG7" s="1"/>
      <c r="BH7" s="118"/>
      <c r="BI7" s="60"/>
    </row>
    <row r="8" spans="1:61" x14ac:dyDescent="0.25">
      <c r="B8" s="189" t="s">
        <v>68</v>
      </c>
      <c r="C8" s="189"/>
      <c r="D8" s="189"/>
      <c r="E8" s="189"/>
      <c r="F8" s="189"/>
      <c r="G8" s="189"/>
      <c r="H8" s="189"/>
      <c r="K8" s="189" t="s">
        <v>69</v>
      </c>
      <c r="L8" s="189"/>
      <c r="M8" s="189"/>
      <c r="N8" s="189"/>
      <c r="O8" s="189"/>
      <c r="P8" s="189"/>
      <c r="Q8" s="189"/>
      <c r="T8" s="189"/>
      <c r="U8" s="189"/>
      <c r="V8" s="189"/>
      <c r="W8" s="189"/>
      <c r="X8" s="189"/>
      <c r="Y8" s="189"/>
      <c r="Z8" s="189"/>
      <c r="AC8" s="189"/>
      <c r="AD8" s="189"/>
      <c r="AE8" s="189"/>
      <c r="AF8" s="189"/>
      <c r="AG8" s="189"/>
      <c r="AH8" s="189"/>
      <c r="AI8" s="189"/>
      <c r="AM8" s="118"/>
      <c r="AN8" s="60"/>
      <c r="AO8" s="60"/>
      <c r="AP8" s="118"/>
      <c r="AT8" s="60"/>
      <c r="AU8" s="60"/>
      <c r="AV8" s="118"/>
      <c r="AW8" s="60"/>
      <c r="AZ8" s="118"/>
      <c r="BA8" s="60"/>
      <c r="BB8" s="60"/>
      <c r="BC8" s="118"/>
      <c r="BF8" s="60"/>
      <c r="BG8" s="60"/>
      <c r="BH8" s="118"/>
      <c r="BI8" s="60"/>
    </row>
    <row r="9" spans="1:61" x14ac:dyDescent="0.25">
      <c r="AM9" s="118"/>
      <c r="AN9" s="118"/>
      <c r="AO9" s="118"/>
      <c r="AP9" s="118"/>
      <c r="AT9" s="118"/>
      <c r="AU9" s="118"/>
      <c r="AV9" s="118"/>
      <c r="AW9" s="118"/>
      <c r="AZ9" s="118"/>
      <c r="BA9" s="118"/>
      <c r="BB9" s="118"/>
      <c r="BC9" s="60"/>
      <c r="BF9" s="118"/>
      <c r="BG9" s="118"/>
      <c r="BH9" s="118"/>
      <c r="BI9" s="118"/>
    </row>
    <row r="10" spans="1:61" x14ac:dyDescent="0.25">
      <c r="A10" t="s">
        <v>235</v>
      </c>
      <c r="AN10">
        <v>1</v>
      </c>
      <c r="AV10">
        <v>-1</v>
      </c>
      <c r="BB10">
        <v>1</v>
      </c>
      <c r="BH10">
        <v>-1</v>
      </c>
    </row>
    <row r="11" spans="1:61" x14ac:dyDescent="0.25">
      <c r="A11" t="s">
        <v>236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61" x14ac:dyDescent="0.25">
      <c r="A12" t="s">
        <v>139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T12" t="s">
        <v>138</v>
      </c>
    </row>
    <row r="13" spans="1:61" x14ac:dyDescent="0.25"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T13" s="6" t="s">
        <v>2</v>
      </c>
    </row>
    <row r="14" spans="1:61" x14ac:dyDescent="0.25">
      <c r="B14" s="189" t="s">
        <v>140</v>
      </c>
      <c r="C14" s="189"/>
      <c r="D14" s="189"/>
      <c r="E14" s="189"/>
      <c r="F14" s="189"/>
      <c r="G14" s="189"/>
      <c r="I14" s="6"/>
      <c r="J14" s="6" t="s">
        <v>153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T14" s="6"/>
    </row>
    <row r="15" spans="1:61" x14ac:dyDescent="0.25">
      <c r="D15" s="6" t="s">
        <v>68</v>
      </c>
      <c r="I15" s="6"/>
      <c r="J15" s="6">
        <v>1</v>
      </c>
      <c r="K15" s="6"/>
      <c r="L15" s="6" t="s">
        <v>154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T15" s="6" t="s">
        <v>3</v>
      </c>
    </row>
    <row r="16" spans="1:61" x14ac:dyDescent="0.25">
      <c r="D16" s="6" t="s">
        <v>69</v>
      </c>
      <c r="I16" s="6"/>
      <c r="J16" s="6">
        <v>-1</v>
      </c>
      <c r="K16" s="6"/>
      <c r="L16" s="6" t="s">
        <v>155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T16" s="6"/>
      <c r="BA16" s="188" t="s">
        <v>237</v>
      </c>
      <c r="BD16" s="188" t="s">
        <v>19</v>
      </c>
    </row>
    <row r="17" spans="1:56" x14ac:dyDescent="0.25"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T17" s="6" t="s">
        <v>78</v>
      </c>
      <c r="BA17" s="188"/>
      <c r="BD17" s="188"/>
    </row>
    <row r="18" spans="1:56" x14ac:dyDescent="0.25">
      <c r="A18" t="s">
        <v>238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56" x14ac:dyDescent="0.25">
      <c r="A19" t="s">
        <v>239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T19" t="s">
        <v>141</v>
      </c>
    </row>
    <row r="20" spans="1:56" x14ac:dyDescent="0.25">
      <c r="A20" t="s">
        <v>240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56" x14ac:dyDescent="0.25">
      <c r="A21" t="s">
        <v>145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T21" t="s">
        <v>99</v>
      </c>
    </row>
    <row r="22" spans="1:56" x14ac:dyDescent="0.25">
      <c r="C22" s="188" t="s">
        <v>146</v>
      </c>
      <c r="E22" s="6">
        <v>-1</v>
      </c>
      <c r="G22" t="s">
        <v>28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V22" t="s">
        <v>143</v>
      </c>
    </row>
    <row r="23" spans="1:56" x14ac:dyDescent="0.25">
      <c r="C23" s="188"/>
      <c r="E23" s="6">
        <v>1</v>
      </c>
      <c r="G23" t="s">
        <v>29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56" x14ac:dyDescent="0.25">
      <c r="A24" t="s">
        <v>158</v>
      </c>
      <c r="G24" s="5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56" x14ac:dyDescent="0.25">
      <c r="A25" t="s">
        <v>241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56" x14ac:dyDescent="0.25">
      <c r="A26" t="s">
        <v>160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56" x14ac:dyDescent="0.25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56" x14ac:dyDescent="0.25">
      <c r="A28" t="s">
        <v>147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56" x14ac:dyDescent="0.25">
      <c r="A29" t="s">
        <v>226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56" x14ac:dyDescent="0.25">
      <c r="A30" t="s">
        <v>227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56" x14ac:dyDescent="0.25">
      <c r="A31" t="s">
        <v>242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56" x14ac:dyDescent="0.25">
      <c r="A32" t="s">
        <v>229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54" x14ac:dyDescent="0.25">
      <c r="B33" s="52" t="s">
        <v>148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54" x14ac:dyDescent="0.25">
      <c r="B34" s="6">
        <v>-1</v>
      </c>
      <c r="C34" s="57">
        <v>1</v>
      </c>
      <c r="D34" s="57">
        <v>1</v>
      </c>
      <c r="E34" s="57">
        <v>1</v>
      </c>
      <c r="F34" s="6">
        <v>-1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54" x14ac:dyDescent="0.25">
      <c r="B35" s="57">
        <v>1</v>
      </c>
      <c r="C35" s="6">
        <v>-1</v>
      </c>
      <c r="D35" s="6">
        <v>-1</v>
      </c>
      <c r="E35" s="6">
        <v>-1</v>
      </c>
      <c r="F35" s="57">
        <v>1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54" x14ac:dyDescent="0.25">
      <c r="B36" s="6">
        <v>-1</v>
      </c>
      <c r="C36" s="57">
        <v>1</v>
      </c>
      <c r="D36" s="6">
        <v>-1</v>
      </c>
      <c r="E36" s="57">
        <v>1</v>
      </c>
      <c r="F36" s="6">
        <v>-1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54" x14ac:dyDescent="0.25">
      <c r="B37" s="57">
        <v>1</v>
      </c>
      <c r="C37" s="6">
        <v>-1</v>
      </c>
      <c r="D37" s="6">
        <v>-1</v>
      </c>
      <c r="E37" s="6">
        <v>-1</v>
      </c>
      <c r="F37" s="57">
        <v>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54" x14ac:dyDescent="0.25">
      <c r="B38" s="6">
        <v>-1</v>
      </c>
      <c r="C38" s="57">
        <v>1</v>
      </c>
      <c r="D38" s="57">
        <v>1</v>
      </c>
      <c r="E38" s="57">
        <v>1</v>
      </c>
      <c r="F38" s="6">
        <v>-1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54" x14ac:dyDescent="0.25">
      <c r="B39" s="52" t="s">
        <v>149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M39" s="6"/>
      <c r="AN39" s="6"/>
      <c r="AO39" s="6"/>
      <c r="AP39" s="6"/>
      <c r="AQ39" s="6"/>
      <c r="AR39" s="6"/>
      <c r="AS39" s="6"/>
      <c r="AV39" s="6"/>
      <c r="AW39" s="6"/>
      <c r="AX39" s="6"/>
      <c r="AY39" s="6"/>
      <c r="AZ39" s="6"/>
      <c r="BA39" s="6"/>
      <c r="BB39" s="6"/>
    </row>
    <row r="40" spans="1:54" x14ac:dyDescent="0.25">
      <c r="B40" s="52" t="s">
        <v>150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M40" s="6"/>
      <c r="AN40" s="6"/>
      <c r="AO40" s="6"/>
      <c r="AP40" s="6"/>
      <c r="AQ40" s="6"/>
      <c r="AR40" s="6"/>
      <c r="AS40" s="6"/>
      <c r="AV40" s="6"/>
      <c r="AW40" s="6"/>
      <c r="AX40" s="6"/>
      <c r="AY40" s="6"/>
      <c r="AZ40" s="6"/>
      <c r="BA40" s="6"/>
      <c r="BB40" s="6"/>
    </row>
    <row r="41" spans="1:54" x14ac:dyDescent="0.25"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M41" s="6"/>
      <c r="AN41" s="6"/>
      <c r="AO41" s="6"/>
      <c r="AP41" s="6"/>
      <c r="AQ41" s="6"/>
      <c r="AR41" s="6"/>
      <c r="AS41" s="6"/>
      <c r="AV41" s="6"/>
      <c r="AW41" s="6"/>
      <c r="AX41" s="6"/>
      <c r="AY41" s="6"/>
      <c r="AZ41" s="6"/>
      <c r="BA41" s="6"/>
      <c r="BB41" s="6"/>
    </row>
    <row r="42" spans="1:54" x14ac:dyDescent="0.25">
      <c r="A42" t="s">
        <v>230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M42" s="6"/>
      <c r="AN42" s="6"/>
      <c r="AO42" s="6"/>
      <c r="AP42" s="6"/>
      <c r="AQ42" s="6"/>
      <c r="AR42" s="6"/>
      <c r="AS42" s="6"/>
      <c r="AV42" s="6"/>
      <c r="AW42" s="6"/>
      <c r="AX42" s="6"/>
      <c r="AY42" s="6"/>
      <c r="AZ42" s="6"/>
      <c r="BA42" s="6"/>
      <c r="BB42" s="6"/>
    </row>
    <row r="43" spans="1:54" x14ac:dyDescent="0.25">
      <c r="AM43" s="6"/>
      <c r="AN43" s="6"/>
      <c r="AO43" s="6"/>
      <c r="AP43" s="6"/>
      <c r="AQ43" s="6"/>
      <c r="AR43" s="6"/>
      <c r="AS43" s="6"/>
      <c r="AV43" s="6"/>
      <c r="AW43" s="6"/>
      <c r="AX43" s="6"/>
      <c r="AY43" s="6"/>
      <c r="AZ43" s="6"/>
      <c r="BA43" s="6"/>
      <c r="BB43" s="6"/>
    </row>
    <row r="44" spans="1:54" x14ac:dyDescent="0.25">
      <c r="A44" s="2" t="s">
        <v>72</v>
      </c>
      <c r="AM44" s="6"/>
      <c r="AN44" s="6"/>
      <c r="AO44" s="6"/>
      <c r="AP44" s="6"/>
      <c r="AQ44" s="6"/>
      <c r="AR44" s="6"/>
      <c r="AS44" s="6"/>
      <c r="AV44" s="6"/>
      <c r="AW44" s="6"/>
      <c r="AX44" s="6"/>
      <c r="AY44" s="6"/>
      <c r="AZ44" s="6"/>
      <c r="BA44" s="6"/>
      <c r="BB44" s="6"/>
    </row>
    <row r="45" spans="1:54" x14ac:dyDescent="0.25">
      <c r="A45" t="s">
        <v>73</v>
      </c>
      <c r="AM45" s="6"/>
      <c r="AN45" s="6"/>
      <c r="AO45" s="6"/>
      <c r="AP45" s="6"/>
      <c r="AQ45" s="6"/>
      <c r="AR45" s="6"/>
      <c r="AS45" s="6"/>
      <c r="AV45" s="6"/>
      <c r="AW45" s="6"/>
      <c r="AX45" s="6"/>
      <c r="AY45" s="6"/>
      <c r="AZ45" s="6"/>
      <c r="BA45" s="6"/>
      <c r="BB45" s="6"/>
    </row>
    <row r="46" spans="1:54" x14ac:dyDescent="0.25">
      <c r="A46" t="s">
        <v>243</v>
      </c>
      <c r="AM46" s="6"/>
      <c r="AN46" s="6"/>
      <c r="AO46" s="6"/>
      <c r="AP46" s="6"/>
      <c r="AQ46" s="6"/>
      <c r="AR46" s="6"/>
      <c r="AS46" s="6"/>
      <c r="AV46" s="6"/>
      <c r="AW46" s="6"/>
      <c r="AX46" s="6"/>
      <c r="AY46" s="6"/>
      <c r="AZ46" s="6"/>
      <c r="BA46" s="6"/>
      <c r="BB46" s="6"/>
    </row>
    <row r="47" spans="1:54" x14ac:dyDescent="0.25">
      <c r="A47" t="s">
        <v>75</v>
      </c>
      <c r="AM47" s="6"/>
      <c r="AN47" s="6"/>
      <c r="AO47" s="6"/>
      <c r="AP47" s="6"/>
      <c r="AQ47" s="6"/>
      <c r="AR47" s="6"/>
      <c r="AS47" s="6"/>
      <c r="AV47" s="6"/>
      <c r="AW47" s="6"/>
      <c r="AX47" s="6"/>
      <c r="AY47" s="6"/>
      <c r="AZ47" s="6"/>
      <c r="BA47" s="6"/>
      <c r="BB47" s="6"/>
    </row>
    <row r="48" spans="1:54" x14ac:dyDescent="0.25">
      <c r="AM48" s="189"/>
      <c r="AN48" s="189"/>
      <c r="AO48" s="189"/>
      <c r="AP48" s="189"/>
      <c r="AQ48" s="189"/>
      <c r="AR48" s="189"/>
      <c r="AS48" s="189"/>
      <c r="AV48" s="189"/>
      <c r="AW48" s="189"/>
      <c r="AX48" s="189"/>
      <c r="AY48" s="189"/>
      <c r="AZ48" s="189"/>
      <c r="BA48" s="189"/>
      <c r="BB48" s="189"/>
    </row>
    <row r="49" spans="1:74" x14ac:dyDescent="0.25">
      <c r="A49" s="2" t="s">
        <v>225</v>
      </c>
    </row>
    <row r="51" spans="1:74" x14ac:dyDescent="0.25">
      <c r="A51" t="s">
        <v>76</v>
      </c>
    </row>
    <row r="52" spans="1:74" x14ac:dyDescent="0.25">
      <c r="A52" t="s">
        <v>77</v>
      </c>
      <c r="B52" s="6" t="s">
        <v>2</v>
      </c>
      <c r="C52" s="6" t="s">
        <v>3</v>
      </c>
      <c r="D52" s="6" t="s">
        <v>59</v>
      </c>
      <c r="E52" s="6" t="s">
        <v>78</v>
      </c>
      <c r="F52" s="6" t="s">
        <v>79</v>
      </c>
      <c r="H52" s="6" t="s">
        <v>80</v>
      </c>
      <c r="I52" s="6" t="s">
        <v>81</v>
      </c>
      <c r="J52" s="6" t="s">
        <v>82</v>
      </c>
      <c r="K52" s="6" t="s">
        <v>83</v>
      </c>
      <c r="L52" s="6" t="s">
        <v>84</v>
      </c>
      <c r="M52" s="6"/>
      <c r="N52" s="6" t="s">
        <v>85</v>
      </c>
      <c r="O52" s="6" t="s">
        <v>86</v>
      </c>
      <c r="P52" s="6" t="s">
        <v>87</v>
      </c>
      <c r="Q52" s="6" t="s">
        <v>88</v>
      </c>
      <c r="R52" s="6" t="s">
        <v>89</v>
      </c>
      <c r="S52" s="6"/>
      <c r="T52" s="6" t="s">
        <v>90</v>
      </c>
      <c r="U52" s="6" t="s">
        <v>91</v>
      </c>
      <c r="V52" s="6" t="s">
        <v>92</v>
      </c>
      <c r="W52" s="6" t="s">
        <v>93</v>
      </c>
      <c r="X52" s="6" t="s">
        <v>94</v>
      </c>
      <c r="Z52" s="6" t="s">
        <v>95</v>
      </c>
      <c r="AA52" s="6" t="s">
        <v>96</v>
      </c>
      <c r="AB52" s="6" t="s">
        <v>97</v>
      </c>
      <c r="AC52" s="6" t="s">
        <v>98</v>
      </c>
      <c r="AD52" s="6" t="s">
        <v>99</v>
      </c>
      <c r="AE52" s="6"/>
      <c r="AF52" s="6" t="s">
        <v>13</v>
      </c>
      <c r="AH52" s="58" t="s">
        <v>153</v>
      </c>
      <c r="AI52" s="58"/>
      <c r="AJ52" s="6"/>
      <c r="AK52" s="6"/>
      <c r="AL52" s="6"/>
      <c r="AM52" s="6"/>
      <c r="AN52" s="6"/>
      <c r="AO52" t="s">
        <v>4</v>
      </c>
      <c r="AP52" s="6"/>
      <c r="AQ52" s="6" t="s">
        <v>153</v>
      </c>
      <c r="AR52" s="6"/>
      <c r="AS52" s="6"/>
      <c r="AT52" s="6"/>
      <c r="AU52" s="6"/>
      <c r="AV52" s="6"/>
      <c r="AX52" s="6"/>
      <c r="AY52" s="6"/>
      <c r="AZ52" s="6"/>
      <c r="BA52" s="6"/>
      <c r="BB52" s="6"/>
      <c r="BC52" s="6"/>
      <c r="BD52" s="6"/>
      <c r="BF52" s="6"/>
      <c r="BG52" s="6"/>
      <c r="BH52" s="6"/>
      <c r="BI52" s="6"/>
      <c r="BJ52" s="6"/>
      <c r="BK52" s="6"/>
      <c r="BL52" s="6"/>
      <c r="BN52" s="6"/>
      <c r="BO52" s="6"/>
      <c r="BP52" s="6"/>
      <c r="BQ52" s="6"/>
      <c r="BR52" s="6"/>
      <c r="BS52" s="6"/>
      <c r="BT52" s="6"/>
      <c r="BV52" s="6"/>
    </row>
    <row r="53" spans="1:74" x14ac:dyDescent="0.25">
      <c r="A53" s="6">
        <v>1</v>
      </c>
      <c r="B53" s="6">
        <v>1</v>
      </c>
      <c r="C53" s="6">
        <v>-1</v>
      </c>
      <c r="D53" s="6">
        <v>-1</v>
      </c>
      <c r="E53" s="6">
        <v>-1</v>
      </c>
      <c r="F53" s="6">
        <v>1</v>
      </c>
      <c r="H53" s="6">
        <v>-1</v>
      </c>
      <c r="I53" s="6">
        <v>1</v>
      </c>
      <c r="J53" s="6">
        <v>-1</v>
      </c>
      <c r="K53" s="6">
        <v>1</v>
      </c>
      <c r="L53" s="6">
        <v>-1</v>
      </c>
      <c r="M53" s="6"/>
      <c r="N53" s="6">
        <v>-1</v>
      </c>
      <c r="O53" s="6">
        <v>-1</v>
      </c>
      <c r="P53" s="6">
        <v>1</v>
      </c>
      <c r="Q53" s="6">
        <v>-1</v>
      </c>
      <c r="R53" s="6">
        <v>-1</v>
      </c>
      <c r="S53" s="6"/>
      <c r="T53" s="6">
        <v>-1</v>
      </c>
      <c r="U53" s="6">
        <v>1</v>
      </c>
      <c r="V53" s="6">
        <v>-1</v>
      </c>
      <c r="W53" s="6">
        <v>1</v>
      </c>
      <c r="X53" s="6">
        <v>-1</v>
      </c>
      <c r="Y53" s="6"/>
      <c r="Z53" s="6">
        <v>1</v>
      </c>
      <c r="AA53" s="6">
        <v>-1</v>
      </c>
      <c r="AB53" s="6">
        <v>-1</v>
      </c>
      <c r="AC53" s="6">
        <v>-1</v>
      </c>
      <c r="AD53" s="6">
        <v>1</v>
      </c>
      <c r="AE53" s="6"/>
      <c r="AF53" s="6">
        <v>1</v>
      </c>
      <c r="AH53" s="58">
        <v>1</v>
      </c>
      <c r="AI53" s="58" t="s">
        <v>154</v>
      </c>
      <c r="AJ53" s="6"/>
      <c r="AK53" s="6"/>
      <c r="AL53" s="6"/>
      <c r="AM53" s="6" t="s">
        <v>453</v>
      </c>
      <c r="AN53" s="6"/>
      <c r="AO53">
        <v>0</v>
      </c>
      <c r="AP53" s="6"/>
      <c r="AQ53" s="6">
        <v>1</v>
      </c>
      <c r="AR53" s="6"/>
      <c r="AS53" s="6"/>
      <c r="AT53" s="6"/>
      <c r="AU53" s="6"/>
      <c r="AV53" s="6"/>
      <c r="AX53" s="6"/>
      <c r="AY53" s="6"/>
      <c r="AZ53" s="6"/>
      <c r="BA53" s="6"/>
      <c r="BB53" s="6"/>
      <c r="BC53" s="6"/>
      <c r="BD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V53" s="6"/>
    </row>
    <row r="54" spans="1:74" x14ac:dyDescent="0.25">
      <c r="A54" s="6">
        <v>2</v>
      </c>
      <c r="B54" s="6">
        <v>-1</v>
      </c>
      <c r="C54" s="6">
        <v>1</v>
      </c>
      <c r="D54" s="6">
        <v>1</v>
      </c>
      <c r="E54" s="6">
        <v>1</v>
      </c>
      <c r="F54" s="6">
        <v>-1</v>
      </c>
      <c r="H54" s="6">
        <v>1</v>
      </c>
      <c r="I54" s="6">
        <v>-1</v>
      </c>
      <c r="J54" s="6">
        <v>-1</v>
      </c>
      <c r="K54" s="6">
        <v>-1</v>
      </c>
      <c r="L54" s="6">
        <v>1</v>
      </c>
      <c r="M54" s="6"/>
      <c r="N54" s="6">
        <v>1</v>
      </c>
      <c r="O54" s="6">
        <v>-1</v>
      </c>
      <c r="P54" s="6">
        <v>-1</v>
      </c>
      <c r="Q54" s="6">
        <v>-1</v>
      </c>
      <c r="R54" s="6">
        <v>1</v>
      </c>
      <c r="S54" s="6"/>
      <c r="T54" s="6">
        <v>1</v>
      </c>
      <c r="U54" s="6">
        <v>-1</v>
      </c>
      <c r="V54" s="6">
        <v>-1</v>
      </c>
      <c r="W54" s="6">
        <v>-1</v>
      </c>
      <c r="X54" s="6">
        <v>1</v>
      </c>
      <c r="Y54" s="6"/>
      <c r="Z54" s="6">
        <v>-1</v>
      </c>
      <c r="AA54" s="6">
        <v>1</v>
      </c>
      <c r="AB54" s="6">
        <v>1</v>
      </c>
      <c r="AC54" s="6">
        <v>1</v>
      </c>
      <c r="AD54" s="6">
        <v>-1</v>
      </c>
      <c r="AE54" s="6"/>
      <c r="AF54" s="6">
        <v>1</v>
      </c>
      <c r="AH54" s="58">
        <v>-1</v>
      </c>
      <c r="AI54" s="58" t="s">
        <v>155</v>
      </c>
      <c r="AJ54" s="6"/>
      <c r="AK54" s="6"/>
      <c r="AL54" s="6"/>
      <c r="AM54" s="6" t="s">
        <v>454</v>
      </c>
      <c r="AN54" s="6"/>
      <c r="AO54">
        <v>1</v>
      </c>
      <c r="AP54" s="6"/>
      <c r="AQ54" s="6">
        <v>-1</v>
      </c>
      <c r="AR54" s="6"/>
      <c r="AS54" s="6"/>
      <c r="AT54" s="6"/>
      <c r="AU54" s="6"/>
      <c r="AV54" s="6"/>
      <c r="AX54" s="6"/>
      <c r="AY54" s="6"/>
      <c r="AZ54" s="6"/>
      <c r="BA54" s="6"/>
      <c r="BB54" s="6"/>
      <c r="BC54" s="6"/>
      <c r="BD54" s="6"/>
      <c r="BF54" s="6"/>
      <c r="BG54" s="6"/>
      <c r="BH54" s="6"/>
      <c r="BI54" s="6"/>
      <c r="BJ54" s="6"/>
      <c r="BK54" s="6"/>
      <c r="BL54" s="6"/>
      <c r="BN54" s="6"/>
      <c r="BO54" s="6"/>
      <c r="BP54" s="6"/>
      <c r="BQ54" s="6"/>
      <c r="BR54" s="6"/>
      <c r="BS54" s="6"/>
      <c r="BT54" s="6"/>
      <c r="BV54" s="6"/>
    </row>
    <row r="55" spans="1:74" x14ac:dyDescent="0.25">
      <c r="A55" s="6">
        <v>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H55" s="6"/>
      <c r="AI55" s="6"/>
      <c r="AJ55" s="6"/>
      <c r="AK55" s="6"/>
      <c r="AL55" s="6"/>
      <c r="AM55" s="6" t="s">
        <v>455</v>
      </c>
      <c r="AN55" s="6"/>
      <c r="AO55">
        <v>0</v>
      </c>
      <c r="AP55" s="6"/>
      <c r="AQ55" s="6">
        <v>1</v>
      </c>
      <c r="AR55" s="6"/>
      <c r="AS55" s="6"/>
      <c r="AT55" s="6"/>
      <c r="AU55" s="6"/>
      <c r="AV55" s="6"/>
      <c r="AX55" s="6"/>
      <c r="AY55" s="6"/>
      <c r="AZ55" s="6"/>
      <c r="BA55" s="6"/>
      <c r="BB55" s="6"/>
      <c r="BC55" s="6"/>
      <c r="BD55" s="6"/>
      <c r="BF55" s="6"/>
      <c r="BG55" s="6"/>
      <c r="BH55" s="6"/>
      <c r="BI55" s="6"/>
      <c r="BJ55" s="6"/>
      <c r="BK55" s="6"/>
      <c r="BL55" s="6"/>
      <c r="BN55" s="6"/>
      <c r="BO55" s="6"/>
      <c r="BP55" s="6"/>
      <c r="BQ55" s="6"/>
      <c r="BR55" s="6"/>
      <c r="BS55" s="6"/>
      <c r="BT55" s="6"/>
      <c r="BV55" s="6"/>
    </row>
    <row r="56" spans="1:74" x14ac:dyDescent="0.25">
      <c r="A56" s="6">
        <v>4</v>
      </c>
      <c r="B56" s="52" t="s">
        <v>221</v>
      </c>
      <c r="AM56" s="6" t="s">
        <v>456</v>
      </c>
      <c r="AO56">
        <v>1</v>
      </c>
      <c r="AQ56" s="6">
        <v>-1</v>
      </c>
    </row>
    <row r="57" spans="1:74" x14ac:dyDescent="0.25">
      <c r="A57" t="s">
        <v>223</v>
      </c>
      <c r="B57" s="6" t="s">
        <v>7</v>
      </c>
      <c r="C57" s="6" t="s">
        <v>8</v>
      </c>
      <c r="D57" s="6" t="s">
        <v>60</v>
      </c>
      <c r="E57" s="6" t="s">
        <v>161</v>
      </c>
      <c r="F57" s="6" t="s">
        <v>162</v>
      </c>
      <c r="H57" s="6" t="s">
        <v>163</v>
      </c>
      <c r="I57" s="6" t="s">
        <v>164</v>
      </c>
      <c r="J57" s="6" t="s">
        <v>165</v>
      </c>
      <c r="K57" s="6" t="s">
        <v>166</v>
      </c>
      <c r="L57" s="6" t="s">
        <v>167</v>
      </c>
      <c r="M57" s="6"/>
      <c r="N57" s="6" t="s">
        <v>168</v>
      </c>
      <c r="O57" s="6" t="s">
        <v>169</v>
      </c>
      <c r="P57" s="6" t="s">
        <v>170</v>
      </c>
      <c r="Q57" s="6" t="s">
        <v>171</v>
      </c>
      <c r="R57" s="6" t="s">
        <v>172</v>
      </c>
      <c r="S57" s="6"/>
      <c r="T57" s="6" t="s">
        <v>173</v>
      </c>
      <c r="U57" s="6" t="s">
        <v>174</v>
      </c>
      <c r="V57" s="6" t="s">
        <v>175</v>
      </c>
      <c r="W57" s="6" t="s">
        <v>176</v>
      </c>
      <c r="X57" s="6" t="s">
        <v>177</v>
      </c>
      <c r="Z57" s="6" t="s">
        <v>178</v>
      </c>
      <c r="AA57" s="6" t="s">
        <v>179</v>
      </c>
      <c r="AB57" s="6" t="s">
        <v>180</v>
      </c>
      <c r="AC57" s="6" t="s">
        <v>181</v>
      </c>
      <c r="AD57" s="6" t="s">
        <v>182</v>
      </c>
      <c r="AE57" s="6"/>
      <c r="AF57" s="6" t="s">
        <v>13</v>
      </c>
      <c r="AH57" s="6"/>
      <c r="AI57" s="6"/>
      <c r="AJ57" s="6"/>
      <c r="AK57" s="6"/>
      <c r="AL57" s="6"/>
      <c r="AM57" s="6"/>
      <c r="AN57" s="6"/>
      <c r="AP57" s="6"/>
      <c r="AQ57" s="6"/>
      <c r="AR57" s="6"/>
      <c r="AS57" s="6"/>
      <c r="AT57" s="6"/>
      <c r="AU57" s="6"/>
      <c r="AV57" s="6"/>
      <c r="AX57" s="6"/>
      <c r="AY57" s="6"/>
      <c r="AZ57" s="6"/>
      <c r="BA57" s="6"/>
      <c r="BB57" s="6"/>
      <c r="BC57" s="6"/>
      <c r="BD57" s="6"/>
      <c r="BF57" s="6"/>
      <c r="BG57" s="6"/>
      <c r="BH57" s="6"/>
      <c r="BI57" s="6"/>
      <c r="BJ57" s="6"/>
      <c r="BK57" s="6"/>
      <c r="BL57" s="6"/>
      <c r="BN57" s="6"/>
      <c r="BO57" s="6"/>
      <c r="BP57" s="6"/>
      <c r="BQ57" s="6"/>
      <c r="BR57" s="6"/>
      <c r="BS57" s="6"/>
      <c r="BT57" s="6"/>
      <c r="BV57" s="52"/>
    </row>
    <row r="58" spans="1:74" x14ac:dyDescent="0.25">
      <c r="A58" s="6">
        <v>1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/>
      <c r="T58" s="6">
        <v>0</v>
      </c>
      <c r="U58" s="6">
        <v>0</v>
      </c>
      <c r="V58" s="6">
        <v>0</v>
      </c>
      <c r="W58" s="6">
        <v>0</v>
      </c>
      <c r="X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/>
      <c r="AF58" s="6">
        <v>0</v>
      </c>
      <c r="AH58" s="6"/>
      <c r="AI58" s="6"/>
      <c r="AJ58" s="6"/>
      <c r="AK58" s="6"/>
      <c r="AL58" s="6"/>
      <c r="AM58" s="6"/>
      <c r="AN58" s="53">
        <f ca="1">RAND()</f>
        <v>0.53546900826424093</v>
      </c>
      <c r="AO58" s="53">
        <f t="shared" ref="AO58:BD58" ca="1" si="0">RAND()</f>
        <v>0.24638239560347941</v>
      </c>
      <c r="AP58" s="53">
        <f t="shared" ca="1" si="0"/>
        <v>0.72291672088767145</v>
      </c>
      <c r="AQ58" s="53">
        <f t="shared" ca="1" si="0"/>
        <v>0.14853482342270119</v>
      </c>
      <c r="AR58" s="53">
        <f t="shared" ca="1" si="0"/>
        <v>0.56085291786687064</v>
      </c>
      <c r="AS58" s="53">
        <f t="shared" ca="1" si="0"/>
        <v>0.79949172700201232</v>
      </c>
      <c r="AT58" s="53">
        <f t="shared" ca="1" si="0"/>
        <v>0.88990410413203225</v>
      </c>
      <c r="AU58" s="53">
        <f t="shared" ca="1" si="0"/>
        <v>4.5243790425626318E-2</v>
      </c>
      <c r="AV58" s="53">
        <f t="shared" ca="1" si="0"/>
        <v>0.65359977045383877</v>
      </c>
      <c r="AW58" s="53">
        <f t="shared" ca="1" si="0"/>
        <v>0.648166242366501</v>
      </c>
      <c r="AX58" s="53">
        <f t="shared" ca="1" si="0"/>
        <v>0.96434996084934388</v>
      </c>
      <c r="AY58" s="53">
        <f t="shared" ca="1" si="0"/>
        <v>8.5586872238554434E-2</v>
      </c>
      <c r="AZ58" s="53">
        <f t="shared" ca="1" si="0"/>
        <v>6.0382638744685191E-2</v>
      </c>
      <c r="BA58" s="53">
        <f t="shared" ca="1" si="0"/>
        <v>0.70207669476375623</v>
      </c>
      <c r="BB58" s="53">
        <f t="shared" ca="1" si="0"/>
        <v>0.22224364919268214</v>
      </c>
      <c r="BC58" s="53">
        <f t="shared" ca="1" si="0"/>
        <v>0.94306596014035238</v>
      </c>
      <c r="BD58" s="53">
        <f t="shared" ca="1" si="0"/>
        <v>0.48393997983856629</v>
      </c>
      <c r="BF58" s="6"/>
      <c r="BG58" s="6"/>
      <c r="BH58" s="6"/>
      <c r="BI58" s="6"/>
      <c r="BJ58" s="6"/>
      <c r="BK58" s="6"/>
      <c r="BL58" s="6"/>
      <c r="BN58" s="6"/>
      <c r="BO58" s="6"/>
      <c r="BP58" s="6"/>
      <c r="BQ58" s="6"/>
      <c r="BR58" s="6"/>
      <c r="BS58" s="6"/>
      <c r="BT58" s="6"/>
      <c r="BV58" s="6"/>
    </row>
    <row r="59" spans="1:74" x14ac:dyDescent="0.25">
      <c r="A59" s="6">
        <v>2</v>
      </c>
      <c r="B59" s="6">
        <v>1</v>
      </c>
      <c r="C59" s="6">
        <v>-1</v>
      </c>
      <c r="D59" s="6">
        <v>-1</v>
      </c>
      <c r="E59" s="6">
        <v>-1</v>
      </c>
      <c r="F59" s="6">
        <v>1</v>
      </c>
      <c r="H59" s="6">
        <v>-1</v>
      </c>
      <c r="I59">
        <v>1</v>
      </c>
      <c r="J59" s="6">
        <v>-1</v>
      </c>
      <c r="K59" s="6">
        <v>1</v>
      </c>
      <c r="L59" s="6">
        <v>-1</v>
      </c>
      <c r="M59" s="6"/>
      <c r="N59" s="6">
        <v>-1</v>
      </c>
      <c r="O59" s="6">
        <v>-1</v>
      </c>
      <c r="P59" s="6">
        <v>1</v>
      </c>
      <c r="Q59">
        <v>-1</v>
      </c>
      <c r="R59" s="6">
        <v>-1</v>
      </c>
      <c r="S59" s="6"/>
      <c r="T59" s="6">
        <v>-1</v>
      </c>
      <c r="U59" s="6">
        <v>1</v>
      </c>
      <c r="V59" s="6">
        <v>-1</v>
      </c>
      <c r="W59" s="6">
        <v>1</v>
      </c>
      <c r="X59" s="6">
        <v>-1</v>
      </c>
      <c r="Z59" s="6">
        <v>1</v>
      </c>
      <c r="AA59" s="6">
        <v>-1</v>
      </c>
      <c r="AB59" s="6">
        <v>-1</v>
      </c>
      <c r="AC59" s="6">
        <v>-1</v>
      </c>
      <c r="AD59" s="6">
        <v>1</v>
      </c>
      <c r="AE59" s="6"/>
      <c r="AF59" s="6">
        <v>1</v>
      </c>
      <c r="AH59" s="6"/>
      <c r="AI59" s="6"/>
      <c r="AJ59" s="6"/>
      <c r="AK59" s="6"/>
      <c r="AL59" s="6"/>
      <c r="AM59" s="6"/>
      <c r="AN59" s="6"/>
      <c r="AP59" s="6"/>
      <c r="AQ59" s="6"/>
      <c r="AR59" s="6"/>
      <c r="AS59" s="6"/>
      <c r="AT59" s="6"/>
      <c r="AU59" s="6"/>
      <c r="AV59" s="6"/>
      <c r="AX59" s="6"/>
      <c r="AY59" s="6"/>
      <c r="AZ59" s="6"/>
      <c r="BA59" s="6"/>
      <c r="BB59" s="6"/>
      <c r="BC59" s="6"/>
      <c r="BD59" s="6"/>
      <c r="BF59" s="6"/>
      <c r="BG59" s="6"/>
      <c r="BH59" s="6"/>
      <c r="BI59" s="6"/>
      <c r="BJ59" s="6"/>
      <c r="BK59" s="6"/>
      <c r="BL59" s="6"/>
      <c r="BN59" s="6"/>
      <c r="BO59" s="6"/>
      <c r="BP59" s="6"/>
      <c r="BQ59" s="6"/>
      <c r="BR59" s="6"/>
      <c r="BS59" s="6"/>
      <c r="BT59" s="6"/>
      <c r="BV59" s="6"/>
    </row>
    <row r="60" spans="1:74" x14ac:dyDescent="0.25">
      <c r="A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74" x14ac:dyDescent="0.25">
      <c r="B61" s="52" t="s">
        <v>224</v>
      </c>
      <c r="AN61">
        <v>0.56569206616078582</v>
      </c>
      <c r="AO61">
        <v>0.47566285558935206</v>
      </c>
      <c r="AP61">
        <v>0.7784873091395127</v>
      </c>
      <c r="AQ61">
        <v>0.12527730295061812</v>
      </c>
      <c r="AR61">
        <v>0.94469122261348115</v>
      </c>
      <c r="AS61">
        <v>0.38026701491180948</v>
      </c>
      <c r="AT61">
        <v>0.94621014279466764</v>
      </c>
      <c r="AU61">
        <v>0.42405031184549347</v>
      </c>
      <c r="AV61">
        <v>0.71526511189114694</v>
      </c>
      <c r="AW61">
        <v>3.4983725586121395E-2</v>
      </c>
      <c r="AX61">
        <v>5.6071075201346132E-2</v>
      </c>
      <c r="AY61">
        <v>5.7743458495475353E-2</v>
      </c>
      <c r="AZ61">
        <v>0.12738665412500971</v>
      </c>
      <c r="BA61">
        <v>0.57086270186627908</v>
      </c>
      <c r="BB61">
        <v>0.81990812395734491</v>
      </c>
      <c r="BC61">
        <v>0.87420477138489683</v>
      </c>
      <c r="BD61">
        <v>0.82946338181396817</v>
      </c>
    </row>
    <row r="62" spans="1:74" x14ac:dyDescent="0.25">
      <c r="A62" t="s">
        <v>223</v>
      </c>
      <c r="B62" s="6" t="s">
        <v>7</v>
      </c>
      <c r="C62" s="6" t="s">
        <v>8</v>
      </c>
      <c r="D62" s="6" t="s">
        <v>60</v>
      </c>
      <c r="E62" s="6" t="s">
        <v>161</v>
      </c>
      <c r="F62" s="6" t="s">
        <v>162</v>
      </c>
      <c r="H62" s="6" t="s">
        <v>163</v>
      </c>
      <c r="I62" s="6" t="s">
        <v>164</v>
      </c>
      <c r="J62" s="6" t="s">
        <v>165</v>
      </c>
      <c r="K62" s="6" t="s">
        <v>166</v>
      </c>
      <c r="L62" s="6" t="s">
        <v>167</v>
      </c>
      <c r="M62" s="6"/>
      <c r="N62" s="6" t="s">
        <v>168</v>
      </c>
      <c r="O62" s="6" t="s">
        <v>169</v>
      </c>
      <c r="P62" s="6" t="s">
        <v>170</v>
      </c>
      <c r="Q62" s="6" t="s">
        <v>171</v>
      </c>
      <c r="R62" s="6" t="s">
        <v>172</v>
      </c>
      <c r="S62" s="6"/>
      <c r="T62" s="6" t="s">
        <v>173</v>
      </c>
      <c r="U62" s="6" t="s">
        <v>174</v>
      </c>
      <c r="V62" s="6" t="s">
        <v>175</v>
      </c>
      <c r="W62" s="6" t="s">
        <v>176</v>
      </c>
      <c r="X62" s="6" t="s">
        <v>177</v>
      </c>
      <c r="Z62" s="6" t="s">
        <v>178</v>
      </c>
      <c r="AA62" s="6" t="s">
        <v>179</v>
      </c>
      <c r="AB62" s="6" t="s">
        <v>180</v>
      </c>
      <c r="AC62" s="6" t="s">
        <v>181</v>
      </c>
      <c r="AD62" s="6" t="s">
        <v>182</v>
      </c>
      <c r="AE62" s="6"/>
      <c r="AF62" s="6" t="s">
        <v>13</v>
      </c>
      <c r="AH62" s="6"/>
      <c r="AI62" s="6"/>
      <c r="AJ62" s="6"/>
      <c r="AK62" s="6"/>
      <c r="AL62" s="6"/>
      <c r="AM62" s="6"/>
      <c r="AN62">
        <v>0.56569206616078582</v>
      </c>
      <c r="AO62">
        <v>0.47566285558935206</v>
      </c>
      <c r="AP62">
        <v>0.7784873091395127</v>
      </c>
      <c r="AQ62">
        <v>0.12527730295061812</v>
      </c>
      <c r="AR62">
        <v>0.94469122261348115</v>
      </c>
      <c r="AS62">
        <v>0.38026701491180948</v>
      </c>
      <c r="AT62">
        <v>0.94621014279466764</v>
      </c>
      <c r="AU62">
        <v>0.42405031184549347</v>
      </c>
      <c r="AV62">
        <v>0.71526511189114694</v>
      </c>
      <c r="AW62">
        <v>3.4983725586121395E-2</v>
      </c>
      <c r="AX62" s="6"/>
      <c r="AY62" s="6"/>
      <c r="AZ62" s="6"/>
      <c r="BA62" s="6"/>
      <c r="BB62" s="6"/>
      <c r="BC62" s="6"/>
      <c r="BD62" s="6"/>
      <c r="BF62" s="6"/>
      <c r="BG62" s="6"/>
      <c r="BH62" s="6"/>
      <c r="BI62" s="6"/>
      <c r="BJ62" s="6"/>
      <c r="BK62" s="6"/>
      <c r="BL62" s="6"/>
      <c r="BN62" s="6"/>
      <c r="BO62" s="6"/>
      <c r="BP62" s="6"/>
      <c r="BQ62" s="6"/>
      <c r="BR62" s="6"/>
      <c r="BS62" s="6"/>
      <c r="BT62" s="6"/>
      <c r="BV62" s="52"/>
    </row>
    <row r="63" spans="1:74" x14ac:dyDescent="0.25">
      <c r="A63" s="6">
        <v>1</v>
      </c>
      <c r="B63" s="6">
        <f>B58+(B53*$AH$53)</f>
        <v>1</v>
      </c>
      <c r="C63" s="6">
        <f>C58+(C53*$AH$53)</f>
        <v>-1</v>
      </c>
      <c r="D63" s="6">
        <f t="shared" ref="D63:AD63" si="1">D58+(D53*$AH$53)</f>
        <v>-1</v>
      </c>
      <c r="E63" s="6">
        <f t="shared" si="1"/>
        <v>-1</v>
      </c>
      <c r="F63" s="6">
        <f t="shared" si="1"/>
        <v>1</v>
      </c>
      <c r="H63" s="6">
        <f t="shared" si="1"/>
        <v>-1</v>
      </c>
      <c r="I63" s="6">
        <f t="shared" si="1"/>
        <v>1</v>
      </c>
      <c r="J63" s="6">
        <f t="shared" si="1"/>
        <v>-1</v>
      </c>
      <c r="K63" s="6">
        <f t="shared" si="1"/>
        <v>1</v>
      </c>
      <c r="L63" s="6">
        <f t="shared" si="1"/>
        <v>-1</v>
      </c>
      <c r="M63" s="6"/>
      <c r="N63" s="6">
        <f t="shared" si="1"/>
        <v>-1</v>
      </c>
      <c r="O63" s="6">
        <f t="shared" si="1"/>
        <v>-1</v>
      </c>
      <c r="P63" s="6">
        <f t="shared" si="1"/>
        <v>1</v>
      </c>
      <c r="Q63" s="6">
        <f t="shared" si="1"/>
        <v>-1</v>
      </c>
      <c r="R63" s="6">
        <f t="shared" si="1"/>
        <v>-1</v>
      </c>
      <c r="S63" s="6"/>
      <c r="T63" s="6">
        <f t="shared" si="1"/>
        <v>-1</v>
      </c>
      <c r="U63" s="6">
        <f t="shared" si="1"/>
        <v>1</v>
      </c>
      <c r="V63" s="6">
        <f t="shared" si="1"/>
        <v>-1</v>
      </c>
      <c r="W63" s="6">
        <f t="shared" si="1"/>
        <v>1</v>
      </c>
      <c r="X63" s="6">
        <f t="shared" si="1"/>
        <v>-1</v>
      </c>
      <c r="Y63" s="6"/>
      <c r="Z63" s="6">
        <f t="shared" si="1"/>
        <v>1</v>
      </c>
      <c r="AA63" s="6">
        <f t="shared" si="1"/>
        <v>-1</v>
      </c>
      <c r="AB63" s="6">
        <f t="shared" si="1"/>
        <v>-1</v>
      </c>
      <c r="AC63" s="6">
        <f t="shared" si="1"/>
        <v>-1</v>
      </c>
      <c r="AD63" s="6">
        <f t="shared" si="1"/>
        <v>1</v>
      </c>
      <c r="AE63" s="6"/>
      <c r="AF63" s="6">
        <f>AF58+(AF53*$AH$53)</f>
        <v>1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</row>
    <row r="64" spans="1:74" x14ac:dyDescent="0.25">
      <c r="A64" s="6">
        <v>2</v>
      </c>
      <c r="B64" s="58">
        <f>B59+(B54*$AH$54)</f>
        <v>2</v>
      </c>
      <c r="C64" s="58">
        <f t="shared" ref="C64:AF64" si="2">C59+(C54*$AH$54)</f>
        <v>-2</v>
      </c>
      <c r="D64" s="58">
        <f t="shared" si="2"/>
        <v>-2</v>
      </c>
      <c r="E64" s="58">
        <f t="shared" si="2"/>
        <v>-2</v>
      </c>
      <c r="F64" s="58">
        <f t="shared" si="2"/>
        <v>2</v>
      </c>
      <c r="G64" s="58"/>
      <c r="H64" s="58">
        <f>H59+(H54*$AH$54)</f>
        <v>-2</v>
      </c>
      <c r="I64" s="58">
        <f t="shared" si="2"/>
        <v>2</v>
      </c>
      <c r="J64" s="58">
        <f t="shared" si="2"/>
        <v>0</v>
      </c>
      <c r="K64" s="58">
        <f t="shared" si="2"/>
        <v>2</v>
      </c>
      <c r="L64" s="58">
        <f t="shared" si="2"/>
        <v>-2</v>
      </c>
      <c r="M64" s="58"/>
      <c r="N64" s="58">
        <f t="shared" si="2"/>
        <v>-2</v>
      </c>
      <c r="O64" s="58">
        <f t="shared" si="2"/>
        <v>0</v>
      </c>
      <c r="P64" s="58">
        <f t="shared" si="2"/>
        <v>2</v>
      </c>
      <c r="Q64" s="58">
        <f t="shared" si="2"/>
        <v>0</v>
      </c>
      <c r="R64" s="58">
        <f t="shared" si="2"/>
        <v>-2</v>
      </c>
      <c r="S64" s="58"/>
      <c r="T64" s="58">
        <f t="shared" si="2"/>
        <v>-2</v>
      </c>
      <c r="U64" s="58">
        <f t="shared" si="2"/>
        <v>2</v>
      </c>
      <c r="V64" s="58">
        <f t="shared" si="2"/>
        <v>0</v>
      </c>
      <c r="W64" s="58">
        <f t="shared" si="2"/>
        <v>2</v>
      </c>
      <c r="X64" s="58">
        <f t="shared" si="2"/>
        <v>-2</v>
      </c>
      <c r="Y64" s="58"/>
      <c r="Z64" s="58">
        <f t="shared" si="2"/>
        <v>2</v>
      </c>
      <c r="AA64" s="58">
        <f t="shared" si="2"/>
        <v>-2</v>
      </c>
      <c r="AB64" s="58">
        <f t="shared" si="2"/>
        <v>-2</v>
      </c>
      <c r="AC64" s="58">
        <f t="shared" si="2"/>
        <v>-2</v>
      </c>
      <c r="AD64" s="58">
        <f t="shared" si="2"/>
        <v>2</v>
      </c>
      <c r="AE64" s="58"/>
      <c r="AF64" s="58">
        <f t="shared" si="2"/>
        <v>0</v>
      </c>
      <c r="AG64" s="6"/>
      <c r="AH64" s="6"/>
      <c r="AI64" s="6"/>
      <c r="AJ64" s="6"/>
      <c r="AK64" s="6"/>
      <c r="AL64" s="6"/>
      <c r="AM64" s="6"/>
      <c r="AN64" s="6">
        <v>0.78</v>
      </c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</row>
    <row r="65" spans="1:76" x14ac:dyDescent="0.25"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76" x14ac:dyDescent="0.25">
      <c r="A66" t="s">
        <v>232</v>
      </c>
      <c r="B66" s="6" t="s">
        <v>234</v>
      </c>
      <c r="D66" s="6" t="s">
        <v>19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76" x14ac:dyDescent="0.25">
      <c r="A67" s="6">
        <v>1</v>
      </c>
      <c r="B67" s="6">
        <f>AF64+(B53*$B$64)+(C53*$C$64)+(D53*$D$64)+(E53*$E$64)+(F53*$F$64)+(H53*$H$64)+(I53*$I$64)+(J53*$J$64)+(K53*$K$64)+(L53*$L$64)+(N53*$N$64)+(O53*$O$64)+(P53*$P$64)+(Q53*$Q$64)+(R53*$R$64)+(T53*$T$64)+(U53*$U$64)+(V53*$V$64)+(W53*$W$64)+(X53*$X$64)+(Z53*$Z$64)+(AA53*$AA$64)+(AB53*$AB$64)+(AC53*$AC$64)+(AD53*$AD$64)</f>
        <v>42</v>
      </c>
      <c r="D67" s="116">
        <f>IF(B67&gt;0,1,-1)</f>
        <v>1</v>
      </c>
      <c r="E67" s="58"/>
      <c r="F67" s="58" t="s">
        <v>154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76" x14ac:dyDescent="0.25">
      <c r="A68" s="6">
        <v>2</v>
      </c>
      <c r="B68" s="6">
        <f>AF65+(B54*$B$64)+(C54*$C$64)+(D54*$D$64)+(E54*$E$64)+(F54*$F$64)+(H54*$H$64)+(I54*$I$64)+(J54*$J$64)+(K54*$K$64)+(L54*$L$64)+(N54*$N$64)+(O54*$O$64)+(P54*$P$64)+(Q54*$Q$64)+(R54*$R$64)+(T54*$T$64)+(U54*$U$64)+(V54*$V$64)+(W54*$W$64)+(X54*$X$64)+(Z54*$Z$64)+(AA54*$AA$64)+(AB54*$AB$64)+(AC54*$AC$64)+(AD54*$AD$64)</f>
        <v>-42</v>
      </c>
      <c r="D68" s="116">
        <f>IF(B68&gt;0,1,-1)</f>
        <v>-1</v>
      </c>
      <c r="E68" s="58"/>
      <c r="F68" s="58" t="s">
        <v>155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70" spans="1:76" x14ac:dyDescent="0.25">
      <c r="A70" t="s">
        <v>233</v>
      </c>
    </row>
    <row r="71" spans="1:76" x14ac:dyDescent="0.25">
      <c r="A71" t="s">
        <v>77</v>
      </c>
      <c r="B71" s="6" t="s">
        <v>2</v>
      </c>
      <c r="C71" s="6" t="s">
        <v>3</v>
      </c>
      <c r="D71" s="6" t="s">
        <v>59</v>
      </c>
      <c r="E71" s="6" t="s">
        <v>78</v>
      </c>
      <c r="F71" s="6" t="s">
        <v>79</v>
      </c>
      <c r="H71" s="6" t="s">
        <v>80</v>
      </c>
      <c r="I71" s="6" t="s">
        <v>81</v>
      </c>
      <c r="J71" s="6" t="s">
        <v>82</v>
      </c>
      <c r="K71" s="6" t="s">
        <v>83</v>
      </c>
      <c r="L71" s="6" t="s">
        <v>84</v>
      </c>
      <c r="M71" s="6"/>
      <c r="N71" s="6" t="s">
        <v>85</v>
      </c>
      <c r="O71" s="6" t="s">
        <v>86</v>
      </c>
      <c r="P71" s="6" t="s">
        <v>87</v>
      </c>
      <c r="Q71" s="6" t="s">
        <v>88</v>
      </c>
      <c r="R71" s="6" t="s">
        <v>89</v>
      </c>
      <c r="S71" s="6"/>
      <c r="T71" s="6" t="s">
        <v>90</v>
      </c>
      <c r="U71" s="6" t="s">
        <v>91</v>
      </c>
      <c r="V71" s="6" t="s">
        <v>92</v>
      </c>
      <c r="W71" s="6" t="s">
        <v>93</v>
      </c>
      <c r="X71" s="6" t="s">
        <v>94</v>
      </c>
      <c r="Z71" s="6" t="s">
        <v>95</v>
      </c>
      <c r="AA71" s="6" t="s">
        <v>96</v>
      </c>
      <c r="AB71" s="6" t="s">
        <v>97</v>
      </c>
      <c r="AC71" s="6" t="s">
        <v>98</v>
      </c>
      <c r="AD71" s="6" t="s">
        <v>99</v>
      </c>
      <c r="AE71" s="6"/>
      <c r="AF71" s="6" t="s">
        <v>13</v>
      </c>
      <c r="AH71" s="6" t="s">
        <v>234</v>
      </c>
      <c r="AI71" s="6"/>
      <c r="AJ71" s="6" t="s">
        <v>19</v>
      </c>
      <c r="AK71" s="6"/>
      <c r="AL71" s="6" t="s">
        <v>153</v>
      </c>
      <c r="AM71" s="6"/>
      <c r="AN71" s="6"/>
      <c r="AP71" s="6"/>
      <c r="AQ71" s="6"/>
      <c r="AR71" s="6"/>
      <c r="AS71" s="6"/>
      <c r="AT71" s="6"/>
      <c r="AU71" s="6"/>
      <c r="AV71" s="6"/>
      <c r="AX71" s="6"/>
      <c r="AY71" s="6"/>
      <c r="AZ71" s="6"/>
      <c r="BA71" s="6"/>
      <c r="BB71" s="6"/>
      <c r="BC71" s="6"/>
      <c r="BD71" s="6"/>
      <c r="BF71" s="6"/>
      <c r="BG71" s="6"/>
      <c r="BH71" s="6"/>
      <c r="BI71" s="6"/>
      <c r="BJ71" s="6"/>
      <c r="BK71" s="6"/>
      <c r="BL71" s="6"/>
      <c r="BN71" s="6"/>
      <c r="BO71" s="6"/>
      <c r="BP71" s="6"/>
      <c r="BQ71" s="6"/>
      <c r="BR71" s="6"/>
      <c r="BS71" s="6"/>
      <c r="BT71" s="6"/>
      <c r="BV71" s="6"/>
      <c r="BX71" s="6"/>
    </row>
    <row r="72" spans="1:76" x14ac:dyDescent="0.25">
      <c r="B72" s="59">
        <v>-1</v>
      </c>
      <c r="C72" s="6">
        <v>1</v>
      </c>
      <c r="D72" s="6">
        <v>1</v>
      </c>
      <c r="E72" s="6">
        <v>1</v>
      </c>
      <c r="F72" s="6">
        <v>-1</v>
      </c>
      <c r="H72" s="6">
        <v>1</v>
      </c>
      <c r="I72" s="6">
        <v>-1</v>
      </c>
      <c r="J72" s="6">
        <v>-1</v>
      </c>
      <c r="K72" s="6">
        <v>-1</v>
      </c>
      <c r="L72" s="6">
        <v>1</v>
      </c>
      <c r="M72" s="6"/>
      <c r="N72" s="6">
        <v>-1</v>
      </c>
      <c r="O72" s="6">
        <v>1</v>
      </c>
      <c r="P72" s="6">
        <v>-1</v>
      </c>
      <c r="Q72" s="6">
        <v>1</v>
      </c>
      <c r="R72" s="6">
        <v>-1</v>
      </c>
      <c r="S72" s="6"/>
      <c r="T72" s="6">
        <v>1</v>
      </c>
      <c r="U72" s="6">
        <v>-1</v>
      </c>
      <c r="V72" s="6">
        <v>-1</v>
      </c>
      <c r="W72" s="6">
        <v>-1</v>
      </c>
      <c r="X72" s="6">
        <v>1</v>
      </c>
      <c r="Z72" s="59">
        <v>-1</v>
      </c>
      <c r="AA72" s="6">
        <v>1</v>
      </c>
      <c r="AB72" s="6">
        <v>1</v>
      </c>
      <c r="AC72" s="6">
        <v>1</v>
      </c>
      <c r="AD72" s="6">
        <v>-1</v>
      </c>
      <c r="AE72" s="6"/>
      <c r="AF72" s="6">
        <v>1</v>
      </c>
      <c r="AH72" s="6">
        <f>BL69+(B72*$B$64)+(C72*$C$64)+(D72*$D$64)+(E72*$E$64)+(F72*$F$64)+(H72*$H$64)+(I72*$I$64)+(J72*$J$64)+(K72*$K$64)+(L72*$L$64)+(N72*$N$64)+(O72*$O$64)+(P72*$P$64)+(Q72*$Q$64)+(R72*$R$64)+(T72*$T$64)+(U72*$U$64)+(V72*$V$64)+(W72*$W$64)+(X72*$X$64)+(Z72*$Z$64)+(AA72*$AA$64)+(AB72*$AB$64)+(AC72*$AC$64)+(AD72*$AD$64)</f>
        <v>-34</v>
      </c>
      <c r="AI72" s="6"/>
      <c r="AJ72" s="32">
        <f>IF(AH72&gt;0,1,-1)</f>
        <v>-1</v>
      </c>
      <c r="AK72" s="6"/>
      <c r="AL72" s="6" t="s">
        <v>155</v>
      </c>
      <c r="AM72" s="6"/>
      <c r="AN72" s="6"/>
      <c r="AP72" s="6"/>
      <c r="AQ72" s="6"/>
      <c r="AR72" s="6"/>
      <c r="AS72" s="6"/>
      <c r="AT72" s="6"/>
      <c r="AU72" s="6"/>
      <c r="AV72" s="6"/>
      <c r="AX72" s="6"/>
      <c r="AY72" s="6"/>
      <c r="AZ72" s="6"/>
      <c r="BA72" s="6"/>
      <c r="BB72" s="6"/>
      <c r="BC72" s="6"/>
      <c r="BD72" s="6"/>
      <c r="BF72" s="6"/>
      <c r="BG72" s="6"/>
      <c r="BH72" s="6"/>
      <c r="BI72" s="6"/>
      <c r="BJ72" s="6"/>
      <c r="BK72" s="6"/>
      <c r="BL72" s="6"/>
      <c r="BN72" s="54"/>
      <c r="BO72" s="6"/>
      <c r="BP72" s="6"/>
      <c r="BQ72" s="6"/>
      <c r="BR72" s="6"/>
      <c r="BS72" s="6"/>
      <c r="BT72" s="6"/>
      <c r="BV72" s="6"/>
      <c r="BX72" s="32"/>
    </row>
    <row r="73" spans="1:76" x14ac:dyDescent="0.25">
      <c r="B73" s="6">
        <v>1</v>
      </c>
      <c r="C73" s="6">
        <v>-1</v>
      </c>
      <c r="D73" s="6">
        <v>-1</v>
      </c>
      <c r="E73" s="6">
        <v>-1</v>
      </c>
      <c r="F73" s="6">
        <v>1</v>
      </c>
      <c r="H73" s="6">
        <v>-1</v>
      </c>
      <c r="I73" s="6">
        <v>1</v>
      </c>
      <c r="J73" s="6">
        <v>-1</v>
      </c>
      <c r="K73" s="6">
        <v>1</v>
      </c>
      <c r="L73" s="6">
        <v>-1</v>
      </c>
      <c r="N73" s="6">
        <v>-1</v>
      </c>
      <c r="O73" s="6">
        <v>1</v>
      </c>
      <c r="P73" s="6">
        <v>1</v>
      </c>
      <c r="Q73" s="6">
        <v>1</v>
      </c>
      <c r="R73" s="6">
        <v>-1</v>
      </c>
      <c r="T73" s="6">
        <v>-1</v>
      </c>
      <c r="U73" s="6">
        <v>1</v>
      </c>
      <c r="V73" s="6">
        <v>-1</v>
      </c>
      <c r="W73" s="6">
        <v>1</v>
      </c>
      <c r="X73" s="6">
        <v>-1</v>
      </c>
      <c r="Z73" s="6">
        <v>1</v>
      </c>
      <c r="AA73" s="6">
        <v>-1</v>
      </c>
      <c r="AB73" s="6">
        <v>-1</v>
      </c>
      <c r="AC73" s="6">
        <v>-1</v>
      </c>
      <c r="AD73" s="6">
        <v>1</v>
      </c>
      <c r="AF73" s="6">
        <v>1</v>
      </c>
      <c r="AH73" s="6">
        <v>42</v>
      </c>
    </row>
    <row r="74" spans="1:76" x14ac:dyDescent="0.25">
      <c r="B74" s="6">
        <v>1</v>
      </c>
      <c r="C74" s="6">
        <v>-1</v>
      </c>
      <c r="D74" s="57">
        <v>1</v>
      </c>
      <c r="E74" s="57">
        <v>1</v>
      </c>
      <c r="F74" s="57">
        <v>1</v>
      </c>
      <c r="G74" s="6">
        <v>-1</v>
      </c>
      <c r="I74" s="6"/>
      <c r="L74" s="57">
        <v>1</v>
      </c>
      <c r="M74" s="6">
        <v>-1</v>
      </c>
      <c r="N74" s="6">
        <v>-1</v>
      </c>
      <c r="O74" s="6">
        <v>-1</v>
      </c>
      <c r="P74" s="57">
        <v>1</v>
      </c>
      <c r="V74" s="6">
        <v>-1</v>
      </c>
      <c r="W74" s="57">
        <v>1</v>
      </c>
      <c r="X74" s="57">
        <v>1</v>
      </c>
      <c r="Y74" s="57">
        <v>1</v>
      </c>
      <c r="Z74" s="6">
        <v>-1</v>
      </c>
    </row>
    <row r="75" spans="1:76" x14ac:dyDescent="0.25">
      <c r="B75" s="6">
        <v>2</v>
      </c>
      <c r="C75" s="57">
        <v>1</v>
      </c>
      <c r="D75" s="6">
        <v>-1</v>
      </c>
      <c r="E75" s="6">
        <v>-1</v>
      </c>
      <c r="F75" s="6">
        <v>-1</v>
      </c>
      <c r="G75" s="57">
        <v>1</v>
      </c>
      <c r="I75" s="6"/>
      <c r="L75" s="6">
        <v>-1</v>
      </c>
      <c r="M75" s="57">
        <v>1</v>
      </c>
      <c r="N75" s="6">
        <v>-1</v>
      </c>
      <c r="O75" s="57">
        <v>1</v>
      </c>
      <c r="P75" s="6">
        <v>-1</v>
      </c>
      <c r="V75" s="57">
        <v>1</v>
      </c>
      <c r="W75" s="6">
        <v>-1</v>
      </c>
      <c r="X75" s="6">
        <v>-1</v>
      </c>
      <c r="Y75" s="6">
        <v>-1</v>
      </c>
      <c r="Z75" s="57">
        <v>1</v>
      </c>
    </row>
    <row r="76" spans="1:76" x14ac:dyDescent="0.25">
      <c r="B76" s="6">
        <v>3</v>
      </c>
      <c r="C76" s="6">
        <v>-1</v>
      </c>
      <c r="D76" s="57">
        <v>1</v>
      </c>
      <c r="E76" s="6">
        <v>-1</v>
      </c>
      <c r="F76" s="57">
        <v>1</v>
      </c>
      <c r="G76" s="6">
        <v>-1</v>
      </c>
      <c r="I76" s="6"/>
      <c r="L76" s="6">
        <v>-1</v>
      </c>
      <c r="M76" s="57">
        <v>1</v>
      </c>
      <c r="N76" s="57">
        <v>1</v>
      </c>
      <c r="O76" s="57">
        <v>1</v>
      </c>
      <c r="P76" s="6">
        <v>-1</v>
      </c>
      <c r="V76" s="57">
        <v>1</v>
      </c>
      <c r="W76" s="6">
        <v>-1</v>
      </c>
      <c r="X76" s="6">
        <v>-1</v>
      </c>
      <c r="Y76" s="6">
        <v>-1</v>
      </c>
      <c r="Z76" s="57">
        <v>1</v>
      </c>
    </row>
    <row r="77" spans="1:76" x14ac:dyDescent="0.25">
      <c r="B77" s="6">
        <v>4</v>
      </c>
      <c r="C77" s="57">
        <v>1</v>
      </c>
      <c r="D77" s="6">
        <v>-1</v>
      </c>
      <c r="E77" s="6">
        <v>-1</v>
      </c>
      <c r="F77" s="6">
        <v>-1</v>
      </c>
      <c r="G77" s="57">
        <v>1</v>
      </c>
      <c r="I77" s="6"/>
      <c r="L77" s="6">
        <v>-1</v>
      </c>
      <c r="M77" s="57">
        <v>1</v>
      </c>
      <c r="N77" s="6">
        <v>-1</v>
      </c>
      <c r="O77" s="57">
        <v>1</v>
      </c>
      <c r="P77" s="6">
        <v>-1</v>
      </c>
      <c r="V77" s="57">
        <v>1</v>
      </c>
      <c r="W77" s="6">
        <v>-1</v>
      </c>
      <c r="X77" s="6">
        <v>-1</v>
      </c>
      <c r="Y77" s="6">
        <v>-1</v>
      </c>
      <c r="Z77" s="57">
        <v>1</v>
      </c>
    </row>
    <row r="78" spans="1:76" x14ac:dyDescent="0.25">
      <c r="B78" s="6">
        <v>5</v>
      </c>
      <c r="C78" s="6">
        <v>-1</v>
      </c>
      <c r="D78" s="57">
        <v>1</v>
      </c>
      <c r="E78" s="57">
        <v>1</v>
      </c>
      <c r="F78" s="57">
        <v>1</v>
      </c>
      <c r="G78" s="6">
        <v>-1</v>
      </c>
      <c r="I78" s="6"/>
      <c r="L78" s="57">
        <v>1</v>
      </c>
      <c r="M78" s="6">
        <v>-1</v>
      </c>
      <c r="N78" s="6">
        <v>-1</v>
      </c>
      <c r="O78" s="6">
        <v>-1</v>
      </c>
      <c r="P78" s="57">
        <v>1</v>
      </c>
      <c r="V78" s="6">
        <v>-1</v>
      </c>
      <c r="W78" s="57">
        <v>1</v>
      </c>
      <c r="X78" s="57">
        <v>1</v>
      </c>
      <c r="Y78" s="57">
        <v>1</v>
      </c>
      <c r="Z78" s="6">
        <v>-1</v>
      </c>
    </row>
  </sheetData>
  <mergeCells count="10">
    <mergeCell ref="BD16:BD17"/>
    <mergeCell ref="C22:C23"/>
    <mergeCell ref="AM48:AS48"/>
    <mergeCell ref="AV48:BB48"/>
    <mergeCell ref="B8:H8"/>
    <mergeCell ref="K8:Q8"/>
    <mergeCell ref="T8:Z8"/>
    <mergeCell ref="AC8:AI8"/>
    <mergeCell ref="B14:G14"/>
    <mergeCell ref="BA16:BA1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9B4D-C6C0-4077-AC30-8068C41FEC44}">
  <dimension ref="A1:BX104"/>
  <sheetViews>
    <sheetView zoomScale="70" zoomScaleNormal="70" workbookViewId="0">
      <selection activeCell="BB8" sqref="BB8"/>
    </sheetView>
  </sheetViews>
  <sheetFormatPr defaultRowHeight="15" x14ac:dyDescent="0.25"/>
  <cols>
    <col min="1" max="1" width="13" customWidth="1"/>
    <col min="2" max="2" width="5.5703125" style="6" customWidth="1"/>
    <col min="3" max="8" width="2.85546875" style="6" customWidth="1"/>
    <col min="9" max="65" width="2.85546875" customWidth="1"/>
    <col min="66" max="66" width="4.28515625" customWidth="1"/>
    <col min="67" max="73" width="2.85546875" customWidth="1"/>
    <col min="74" max="74" width="4.7109375" customWidth="1"/>
    <col min="75" max="123" width="2.85546875" customWidth="1"/>
  </cols>
  <sheetData>
    <row r="1" spans="1:46" x14ac:dyDescent="0.25">
      <c r="A1" t="s">
        <v>65</v>
      </c>
    </row>
    <row r="3" spans="1:46" x14ac:dyDescent="0.25">
      <c r="B3" s="6" t="s">
        <v>67</v>
      </c>
      <c r="C3" s="6" t="s">
        <v>66</v>
      </c>
      <c r="D3" s="6" t="s">
        <v>66</v>
      </c>
      <c r="E3" s="6" t="s">
        <v>66</v>
      </c>
      <c r="F3" s="6" t="s">
        <v>66</v>
      </c>
      <c r="G3" s="6" t="s">
        <v>66</v>
      </c>
      <c r="H3" s="6" t="s">
        <v>67</v>
      </c>
      <c r="K3" s="6" t="s">
        <v>66</v>
      </c>
      <c r="L3" s="6" t="s">
        <v>67</v>
      </c>
      <c r="M3" s="6" t="s">
        <v>67</v>
      </c>
      <c r="N3" s="6" t="s">
        <v>67</v>
      </c>
      <c r="O3" s="6" t="s">
        <v>67</v>
      </c>
      <c r="P3" s="6" t="s">
        <v>67</v>
      </c>
      <c r="Q3" s="6" t="s">
        <v>66</v>
      </c>
      <c r="T3" s="6" t="s">
        <v>67</v>
      </c>
      <c r="U3" s="6" t="s">
        <v>66</v>
      </c>
      <c r="V3" s="6" t="s">
        <v>66</v>
      </c>
      <c r="W3" s="6" t="s">
        <v>66</v>
      </c>
      <c r="X3" s="6" t="s">
        <v>66</v>
      </c>
      <c r="Y3" s="6" t="s">
        <v>66</v>
      </c>
      <c r="Z3" s="6" t="s">
        <v>67</v>
      </c>
      <c r="AC3" s="6" t="s">
        <v>66</v>
      </c>
      <c r="AD3" s="6" t="s">
        <v>66</v>
      </c>
      <c r="AE3" s="6" t="s">
        <v>67</v>
      </c>
      <c r="AF3" s="6" t="s">
        <v>67</v>
      </c>
      <c r="AG3" s="6" t="s">
        <v>67</v>
      </c>
      <c r="AH3" s="6" t="s">
        <v>66</v>
      </c>
      <c r="AI3" s="6" t="s">
        <v>66</v>
      </c>
      <c r="AJ3" s="6"/>
      <c r="AK3" s="6"/>
      <c r="AL3" s="6"/>
      <c r="AM3" s="6"/>
      <c r="AN3" s="6"/>
    </row>
    <row r="4" spans="1:46" x14ac:dyDescent="0.25">
      <c r="B4" s="6" t="s">
        <v>67</v>
      </c>
      <c r="C4" s="6" t="s">
        <v>66</v>
      </c>
      <c r="D4" s="6" t="s">
        <v>66</v>
      </c>
      <c r="E4" s="6" t="s">
        <v>66</v>
      </c>
      <c r="F4" s="6" t="s">
        <v>66</v>
      </c>
      <c r="G4" s="6" t="s">
        <v>66</v>
      </c>
      <c r="H4" s="6" t="s">
        <v>67</v>
      </c>
      <c r="K4" s="6" t="s">
        <v>67</v>
      </c>
      <c r="L4" s="6" t="s">
        <v>66</v>
      </c>
      <c r="M4" s="6" t="s">
        <v>66</v>
      </c>
      <c r="N4" s="6" t="s">
        <v>66</v>
      </c>
      <c r="O4" s="6" t="s">
        <v>66</v>
      </c>
      <c r="P4" s="6" t="s">
        <v>66</v>
      </c>
      <c r="Q4" s="6" t="s">
        <v>67</v>
      </c>
      <c r="T4" s="6" t="s">
        <v>66</v>
      </c>
      <c r="U4" s="6" t="s">
        <v>67</v>
      </c>
      <c r="V4" s="6" t="s">
        <v>66</v>
      </c>
      <c r="W4" s="6" t="s">
        <v>66</v>
      </c>
      <c r="X4" s="6" t="s">
        <v>66</v>
      </c>
      <c r="Y4" s="6" t="s">
        <v>67</v>
      </c>
      <c r="Z4" s="6" t="s">
        <v>66</v>
      </c>
      <c r="AC4" s="6" t="s">
        <v>66</v>
      </c>
      <c r="AD4" s="6" t="s">
        <v>67</v>
      </c>
      <c r="AE4" s="6" t="s">
        <v>66</v>
      </c>
      <c r="AF4" s="6" t="s">
        <v>66</v>
      </c>
      <c r="AG4" s="6" t="s">
        <v>66</v>
      </c>
      <c r="AH4" s="6" t="s">
        <v>67</v>
      </c>
      <c r="AI4" s="6" t="s">
        <v>66</v>
      </c>
      <c r="AJ4" s="6"/>
      <c r="AK4" s="6"/>
      <c r="AL4" s="6"/>
      <c r="AM4" s="6"/>
      <c r="AN4" s="6"/>
    </row>
    <row r="5" spans="1:46" x14ac:dyDescent="0.25">
      <c r="B5" s="6" t="s">
        <v>66</v>
      </c>
      <c r="C5" s="6" t="s">
        <v>67</v>
      </c>
      <c r="D5" s="6" t="s">
        <v>66</v>
      </c>
      <c r="E5" s="6" t="s">
        <v>66</v>
      </c>
      <c r="F5" s="6" t="s">
        <v>66</v>
      </c>
      <c r="G5" s="6" t="s">
        <v>67</v>
      </c>
      <c r="H5" s="6" t="s">
        <v>66</v>
      </c>
      <c r="K5" s="6" t="s">
        <v>67</v>
      </c>
      <c r="L5" s="6" t="s">
        <v>66</v>
      </c>
      <c r="M5" s="6" t="s">
        <v>66</v>
      </c>
      <c r="N5" s="6" t="s">
        <v>66</v>
      </c>
      <c r="O5" s="6" t="s">
        <v>66</v>
      </c>
      <c r="P5" s="6" t="s">
        <v>66</v>
      </c>
      <c r="Q5" s="6" t="s">
        <v>67</v>
      </c>
      <c r="T5" s="6" t="s">
        <v>66</v>
      </c>
      <c r="U5" s="6" t="s">
        <v>67</v>
      </c>
      <c r="V5" s="6" t="s">
        <v>66</v>
      </c>
      <c r="W5" s="6" t="s">
        <v>66</v>
      </c>
      <c r="X5" s="6" t="s">
        <v>66</v>
      </c>
      <c r="Y5" s="6" t="s">
        <v>67</v>
      </c>
      <c r="Z5" s="6" t="s">
        <v>66</v>
      </c>
      <c r="AC5" s="6" t="s">
        <v>67</v>
      </c>
      <c r="AD5" s="6" t="s">
        <v>66</v>
      </c>
      <c r="AE5" s="6" t="s">
        <v>66</v>
      </c>
      <c r="AF5" s="6" t="s">
        <v>66</v>
      </c>
      <c r="AG5" s="6" t="s">
        <v>66</v>
      </c>
      <c r="AH5" s="6" t="s">
        <v>66</v>
      </c>
      <c r="AI5" s="6" t="s">
        <v>67</v>
      </c>
      <c r="AJ5" s="6"/>
      <c r="AK5" s="6"/>
      <c r="AL5" s="6"/>
      <c r="AM5" s="6"/>
      <c r="AN5" s="6"/>
    </row>
    <row r="6" spans="1:46" x14ac:dyDescent="0.25">
      <c r="B6" s="6" t="s">
        <v>66</v>
      </c>
      <c r="C6" s="6" t="s">
        <v>66</v>
      </c>
      <c r="D6" s="6" t="s">
        <v>67</v>
      </c>
      <c r="E6" s="6" t="s">
        <v>66</v>
      </c>
      <c r="F6" s="6" t="s">
        <v>67</v>
      </c>
      <c r="G6" s="6" t="s">
        <v>66</v>
      </c>
      <c r="H6" s="6" t="s">
        <v>66</v>
      </c>
      <c r="K6" s="6" t="s">
        <v>67</v>
      </c>
      <c r="L6" s="6" t="s">
        <v>66</v>
      </c>
      <c r="M6" s="6" t="s">
        <v>66</v>
      </c>
      <c r="N6" s="6" t="s">
        <v>66</v>
      </c>
      <c r="O6" s="6" t="s">
        <v>66</v>
      </c>
      <c r="P6" s="6" t="s">
        <v>66</v>
      </c>
      <c r="Q6" s="6" t="s">
        <v>67</v>
      </c>
      <c r="T6" s="6" t="s">
        <v>66</v>
      </c>
      <c r="U6" s="6" t="s">
        <v>66</v>
      </c>
      <c r="V6" s="6" t="s">
        <v>67</v>
      </c>
      <c r="W6" s="6" t="s">
        <v>66</v>
      </c>
      <c r="X6" s="6" t="s">
        <v>67</v>
      </c>
      <c r="Y6" s="6" t="s">
        <v>66</v>
      </c>
      <c r="Z6" s="6" t="s">
        <v>66</v>
      </c>
      <c r="AC6" s="6" t="s">
        <v>67</v>
      </c>
      <c r="AD6" s="6" t="s">
        <v>66</v>
      </c>
      <c r="AE6" s="6" t="s">
        <v>66</v>
      </c>
      <c r="AF6" s="6" t="s">
        <v>66</v>
      </c>
      <c r="AG6" s="6" t="s">
        <v>66</v>
      </c>
      <c r="AH6" s="6" t="s">
        <v>66</v>
      </c>
      <c r="AI6" s="6" t="s">
        <v>67</v>
      </c>
      <c r="AJ6" s="6"/>
      <c r="AK6" s="6"/>
      <c r="AL6" s="6"/>
      <c r="AM6" s="6"/>
      <c r="AN6" s="6"/>
    </row>
    <row r="7" spans="1:46" x14ac:dyDescent="0.25">
      <c r="B7" s="6" t="s">
        <v>66</v>
      </c>
      <c r="C7" s="6" t="s">
        <v>66</v>
      </c>
      <c r="D7" s="6" t="s">
        <v>66</v>
      </c>
      <c r="E7" s="6" t="s">
        <v>67</v>
      </c>
      <c r="F7" s="6" t="s">
        <v>66</v>
      </c>
      <c r="G7" s="6" t="s">
        <v>66</v>
      </c>
      <c r="H7" s="6" t="s">
        <v>66</v>
      </c>
      <c r="K7" s="6" t="s">
        <v>67</v>
      </c>
      <c r="L7" s="6" t="s">
        <v>66</v>
      </c>
      <c r="M7" s="6" t="s">
        <v>66</v>
      </c>
      <c r="N7" s="6" t="s">
        <v>66</v>
      </c>
      <c r="O7" s="6" t="s">
        <v>66</v>
      </c>
      <c r="P7" s="6" t="s">
        <v>66</v>
      </c>
      <c r="Q7" s="6" t="s">
        <v>67</v>
      </c>
      <c r="T7" s="6" t="s">
        <v>66</v>
      </c>
      <c r="U7" s="6" t="s">
        <v>66</v>
      </c>
      <c r="V7" s="6" t="s">
        <v>66</v>
      </c>
      <c r="W7" s="6" t="s">
        <v>67</v>
      </c>
      <c r="X7" s="6" t="s">
        <v>66</v>
      </c>
      <c r="Y7" s="6" t="s">
        <v>66</v>
      </c>
      <c r="Z7" s="6" t="s">
        <v>66</v>
      </c>
      <c r="AC7" s="6" t="s">
        <v>67</v>
      </c>
      <c r="AD7" s="6" t="s">
        <v>66</v>
      </c>
      <c r="AE7" s="6" t="s">
        <v>66</v>
      </c>
      <c r="AF7" s="6" t="s">
        <v>66</v>
      </c>
      <c r="AG7" s="6" t="s">
        <v>66</v>
      </c>
      <c r="AH7" s="6" t="s">
        <v>66</v>
      </c>
      <c r="AI7" s="6" t="s">
        <v>67</v>
      </c>
      <c r="AJ7" s="6"/>
      <c r="AK7" s="6"/>
      <c r="AL7" s="6"/>
      <c r="AM7" s="6"/>
      <c r="AN7" s="6"/>
    </row>
    <row r="8" spans="1:46" x14ac:dyDescent="0.25">
      <c r="B8" s="6" t="s">
        <v>66</v>
      </c>
      <c r="C8" s="6" t="s">
        <v>66</v>
      </c>
      <c r="D8" s="6" t="s">
        <v>67</v>
      </c>
      <c r="E8" s="6" t="s">
        <v>66</v>
      </c>
      <c r="F8" s="6" t="s">
        <v>67</v>
      </c>
      <c r="G8" s="6" t="s">
        <v>66</v>
      </c>
      <c r="H8" s="6" t="s">
        <v>66</v>
      </c>
      <c r="K8" s="6" t="s">
        <v>67</v>
      </c>
      <c r="L8" s="6" t="s">
        <v>66</v>
      </c>
      <c r="M8" s="6" t="s">
        <v>66</v>
      </c>
      <c r="N8" s="6" t="s">
        <v>66</v>
      </c>
      <c r="O8" s="6" t="s">
        <v>66</v>
      </c>
      <c r="P8" s="6" t="s">
        <v>66</v>
      </c>
      <c r="Q8" s="6" t="s">
        <v>67</v>
      </c>
      <c r="T8" s="6" t="s">
        <v>66</v>
      </c>
      <c r="U8" s="6" t="s">
        <v>66</v>
      </c>
      <c r="V8" s="6" t="s">
        <v>67</v>
      </c>
      <c r="W8" s="6" t="s">
        <v>66</v>
      </c>
      <c r="X8" s="6" t="s">
        <v>67</v>
      </c>
      <c r="Y8" s="6" t="s">
        <v>66</v>
      </c>
      <c r="Z8" s="6" t="s">
        <v>66</v>
      </c>
      <c r="AC8" s="6" t="s">
        <v>67</v>
      </c>
      <c r="AD8" s="6" t="s">
        <v>66</v>
      </c>
      <c r="AE8" s="6" t="s">
        <v>66</v>
      </c>
      <c r="AF8" s="6" t="s">
        <v>66</v>
      </c>
      <c r="AG8" s="6" t="s">
        <v>66</v>
      </c>
      <c r="AH8" s="6" t="s">
        <v>66</v>
      </c>
      <c r="AI8" s="6" t="s">
        <v>67</v>
      </c>
      <c r="AJ8" s="6"/>
      <c r="AK8" s="6"/>
      <c r="AL8" s="6"/>
      <c r="AM8" s="6"/>
      <c r="AN8" s="6"/>
    </row>
    <row r="9" spans="1:46" x14ac:dyDescent="0.25">
      <c r="B9" s="6" t="s">
        <v>66</v>
      </c>
      <c r="C9" s="6" t="s">
        <v>67</v>
      </c>
      <c r="D9" s="6" t="s">
        <v>66</v>
      </c>
      <c r="E9" s="6" t="s">
        <v>66</v>
      </c>
      <c r="F9" s="6" t="s">
        <v>66</v>
      </c>
      <c r="G9" s="6" t="s">
        <v>67</v>
      </c>
      <c r="H9" s="6" t="s">
        <v>66</v>
      </c>
      <c r="K9" s="6" t="s">
        <v>67</v>
      </c>
      <c r="L9" s="6" t="s">
        <v>66</v>
      </c>
      <c r="M9" s="6" t="s">
        <v>66</v>
      </c>
      <c r="N9" s="6" t="s">
        <v>66</v>
      </c>
      <c r="O9" s="6" t="s">
        <v>66</v>
      </c>
      <c r="P9" s="6" t="s">
        <v>66</v>
      </c>
      <c r="Q9" s="6" t="s">
        <v>67</v>
      </c>
      <c r="T9" s="6" t="s">
        <v>66</v>
      </c>
      <c r="U9" s="6" t="s">
        <v>67</v>
      </c>
      <c r="V9" s="6" t="s">
        <v>66</v>
      </c>
      <c r="W9" s="6" t="s">
        <v>66</v>
      </c>
      <c r="X9" s="6" t="s">
        <v>66</v>
      </c>
      <c r="Y9" s="6" t="s">
        <v>67</v>
      </c>
      <c r="Z9" s="6" t="s">
        <v>66</v>
      </c>
      <c r="AC9" s="6" t="s">
        <v>67</v>
      </c>
      <c r="AD9" s="6" t="s">
        <v>66</v>
      </c>
      <c r="AE9" s="6" t="s">
        <v>66</v>
      </c>
      <c r="AF9" s="6" t="s">
        <v>66</v>
      </c>
      <c r="AG9" s="6" t="s">
        <v>66</v>
      </c>
      <c r="AH9" s="6" t="s">
        <v>66</v>
      </c>
      <c r="AI9" s="6" t="s">
        <v>67</v>
      </c>
      <c r="AJ9" s="6"/>
      <c r="AK9" s="6"/>
      <c r="AL9" s="6"/>
      <c r="AM9" s="6"/>
      <c r="AN9" s="6"/>
    </row>
    <row r="10" spans="1:46" x14ac:dyDescent="0.25">
      <c r="B10" s="6" t="s">
        <v>67</v>
      </c>
      <c r="C10" s="6" t="s">
        <v>66</v>
      </c>
      <c r="D10" s="6" t="s">
        <v>66</v>
      </c>
      <c r="E10" s="6" t="s">
        <v>66</v>
      </c>
      <c r="F10" s="6" t="s">
        <v>66</v>
      </c>
      <c r="G10" s="6" t="s">
        <v>66</v>
      </c>
      <c r="H10" s="6" t="s">
        <v>67</v>
      </c>
      <c r="K10" s="6" t="s">
        <v>67</v>
      </c>
      <c r="L10" s="6" t="s">
        <v>66</v>
      </c>
      <c r="M10" s="6" t="s">
        <v>66</v>
      </c>
      <c r="N10" s="6" t="s">
        <v>66</v>
      </c>
      <c r="O10" s="6" t="s">
        <v>66</v>
      </c>
      <c r="P10" s="6" t="s">
        <v>66</v>
      </c>
      <c r="Q10" s="6" t="s">
        <v>67</v>
      </c>
      <c r="T10" s="6" t="s">
        <v>66</v>
      </c>
      <c r="U10" s="6" t="s">
        <v>67</v>
      </c>
      <c r="V10" s="6" t="s">
        <v>66</v>
      </c>
      <c r="W10" s="6" t="s">
        <v>66</v>
      </c>
      <c r="X10" s="6" t="s">
        <v>66</v>
      </c>
      <c r="Y10" s="6" t="s">
        <v>67</v>
      </c>
      <c r="Z10" s="6" t="s">
        <v>66</v>
      </c>
      <c r="AC10" s="6" t="s">
        <v>66</v>
      </c>
      <c r="AD10" s="6" t="s">
        <v>67</v>
      </c>
      <c r="AE10" s="6" t="s">
        <v>66</v>
      </c>
      <c r="AF10" s="6" t="s">
        <v>66</v>
      </c>
      <c r="AG10" s="6" t="s">
        <v>66</v>
      </c>
      <c r="AH10" s="6" t="s">
        <v>67</v>
      </c>
      <c r="AI10" s="6" t="s">
        <v>66</v>
      </c>
      <c r="AJ10" s="6"/>
      <c r="AK10" s="6"/>
      <c r="AL10" s="6"/>
      <c r="AM10" s="6"/>
      <c r="AN10" s="6"/>
    </row>
    <row r="11" spans="1:46" x14ac:dyDescent="0.25">
      <c r="B11" s="6" t="s">
        <v>67</v>
      </c>
      <c r="C11" s="6" t="s">
        <v>66</v>
      </c>
      <c r="D11" s="6" t="s">
        <v>66</v>
      </c>
      <c r="E11" s="6" t="s">
        <v>66</v>
      </c>
      <c r="F11" s="6" t="s">
        <v>66</v>
      </c>
      <c r="G11" s="6" t="s">
        <v>66</v>
      </c>
      <c r="H11" s="6" t="s">
        <v>67</v>
      </c>
      <c r="K11" s="6" t="s">
        <v>66</v>
      </c>
      <c r="L11" s="6" t="s">
        <v>67</v>
      </c>
      <c r="M11" s="6" t="s">
        <v>67</v>
      </c>
      <c r="N11" s="6" t="s">
        <v>67</v>
      </c>
      <c r="O11" s="6" t="s">
        <v>67</v>
      </c>
      <c r="P11" s="6" t="s">
        <v>67</v>
      </c>
      <c r="Q11" s="6" t="s">
        <v>66</v>
      </c>
      <c r="T11" s="6" t="s">
        <v>67</v>
      </c>
      <c r="U11" s="6" t="s">
        <v>66</v>
      </c>
      <c r="V11" s="6" t="s">
        <v>66</v>
      </c>
      <c r="W11" s="6" t="s">
        <v>66</v>
      </c>
      <c r="X11" s="6" t="s">
        <v>66</v>
      </c>
      <c r="Y11" s="6" t="s">
        <v>66</v>
      </c>
      <c r="Z11" s="6" t="s">
        <v>67</v>
      </c>
      <c r="AC11" s="6" t="s">
        <v>66</v>
      </c>
      <c r="AD11" s="6" t="s">
        <v>66</v>
      </c>
      <c r="AE11" s="6" t="s">
        <v>67</v>
      </c>
      <c r="AF11" s="6" t="s">
        <v>67</v>
      </c>
      <c r="AG11" s="6" t="s">
        <v>67</v>
      </c>
      <c r="AH11" s="6" t="s">
        <v>66</v>
      </c>
      <c r="AI11" s="6" t="s">
        <v>66</v>
      </c>
      <c r="AJ11" s="6"/>
      <c r="AK11" s="6"/>
      <c r="AL11" s="6"/>
      <c r="AM11" s="6"/>
      <c r="AN11" s="6"/>
    </row>
    <row r="12" spans="1:46" x14ac:dyDescent="0.25">
      <c r="B12" s="189" t="s">
        <v>68</v>
      </c>
      <c r="C12" s="189"/>
      <c r="D12" s="189"/>
      <c r="E12" s="189"/>
      <c r="F12" s="189"/>
      <c r="G12" s="189"/>
      <c r="H12" s="189"/>
      <c r="K12" s="189" t="s">
        <v>69</v>
      </c>
      <c r="L12" s="189"/>
      <c r="M12" s="189"/>
      <c r="N12" s="189"/>
      <c r="O12" s="189"/>
      <c r="P12" s="189"/>
      <c r="Q12" s="189"/>
      <c r="T12" s="189" t="s">
        <v>70</v>
      </c>
      <c r="U12" s="189"/>
      <c r="V12" s="189"/>
      <c r="W12" s="189"/>
      <c r="X12" s="189"/>
      <c r="Y12" s="189"/>
      <c r="Z12" s="189"/>
      <c r="AC12" s="189" t="s">
        <v>71</v>
      </c>
      <c r="AD12" s="189"/>
      <c r="AE12" s="189"/>
      <c r="AF12" s="189"/>
      <c r="AG12" s="189"/>
      <c r="AH12" s="189"/>
      <c r="AI12" s="189"/>
    </row>
    <row r="14" spans="1:46" x14ac:dyDescent="0.25">
      <c r="A14" t="s">
        <v>151</v>
      </c>
    </row>
    <row r="15" spans="1:46" x14ac:dyDescent="0.25">
      <c r="A15" t="s">
        <v>152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46" x14ac:dyDescent="0.25">
      <c r="A16" t="s">
        <v>139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T16" t="s">
        <v>138</v>
      </c>
    </row>
    <row r="17" spans="1:61" x14ac:dyDescent="0.25"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61" x14ac:dyDescent="0.25"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T18" s="6" t="s">
        <v>2</v>
      </c>
    </row>
    <row r="19" spans="1:61" x14ac:dyDescent="0.25">
      <c r="B19" s="189" t="s">
        <v>140</v>
      </c>
      <c r="C19" s="189"/>
      <c r="D19" s="189"/>
      <c r="E19" s="189"/>
      <c r="F19" s="189"/>
      <c r="G19" s="189"/>
      <c r="I19" s="6"/>
      <c r="J19" s="6" t="s">
        <v>153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T19" s="6"/>
    </row>
    <row r="20" spans="1:61" x14ac:dyDescent="0.25">
      <c r="D20" s="6" t="s">
        <v>68</v>
      </c>
      <c r="I20" s="6"/>
      <c r="J20" s="6">
        <v>1</v>
      </c>
      <c r="K20" s="6"/>
      <c r="L20" s="6" t="s">
        <v>154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T20" s="6" t="s">
        <v>3</v>
      </c>
    </row>
    <row r="21" spans="1:61" x14ac:dyDescent="0.25">
      <c r="D21" s="6" t="s">
        <v>69</v>
      </c>
      <c r="I21" s="6"/>
      <c r="J21" s="6">
        <v>-1</v>
      </c>
      <c r="K21" s="6"/>
      <c r="L21" s="6" t="s">
        <v>155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T21" s="6"/>
    </row>
    <row r="22" spans="1:61" x14ac:dyDescent="0.25">
      <c r="D22" s="6" t="s">
        <v>70</v>
      </c>
      <c r="I22" s="6"/>
      <c r="J22" s="6">
        <v>1</v>
      </c>
      <c r="K22" s="6"/>
      <c r="L22" s="6" t="s">
        <v>154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T22" s="6" t="s">
        <v>59</v>
      </c>
      <c r="AZ22" t="s">
        <v>231</v>
      </c>
      <c r="BC22" t="s">
        <v>4</v>
      </c>
    </row>
    <row r="23" spans="1:61" x14ac:dyDescent="0.25">
      <c r="D23" s="6" t="s">
        <v>71</v>
      </c>
      <c r="I23" s="6"/>
      <c r="J23" s="6">
        <v>-1</v>
      </c>
      <c r="K23" s="6"/>
      <c r="L23" s="6" t="s">
        <v>155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T23" s="6"/>
    </row>
    <row r="24" spans="1:61" x14ac:dyDescent="0.25"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T24" s="6" t="s">
        <v>78</v>
      </c>
    </row>
    <row r="25" spans="1:61" x14ac:dyDescent="0.25">
      <c r="A25" t="s">
        <v>156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61" x14ac:dyDescent="0.25">
      <c r="A26" t="s">
        <v>157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T26" t="s">
        <v>141</v>
      </c>
    </row>
    <row r="27" spans="1:61" x14ac:dyDescent="0.25">
      <c r="A27" t="s">
        <v>144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61" x14ac:dyDescent="0.25">
      <c r="A28" t="s">
        <v>145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T28" t="s">
        <v>137</v>
      </c>
    </row>
    <row r="29" spans="1:61" x14ac:dyDescent="0.25"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BI29" t="s">
        <v>142</v>
      </c>
    </row>
    <row r="30" spans="1:61" x14ac:dyDescent="0.25">
      <c r="E30" s="6">
        <v>-1</v>
      </c>
      <c r="G30" t="s">
        <v>28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V30" t="s">
        <v>143</v>
      </c>
    </row>
    <row r="31" spans="1:61" x14ac:dyDescent="0.25">
      <c r="C31" s="6" t="s">
        <v>146</v>
      </c>
      <c r="E31" s="6">
        <v>1</v>
      </c>
      <c r="G31" t="s">
        <v>29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61" x14ac:dyDescent="0.25">
      <c r="A32" t="s">
        <v>158</v>
      </c>
      <c r="G32" s="5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5">
      <c r="A33" t="s">
        <v>159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5">
      <c r="A34" t="s">
        <v>160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5"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5">
      <c r="A36" t="s">
        <v>147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5">
      <c r="A37" t="s">
        <v>226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5">
      <c r="A38" t="s">
        <v>227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5">
      <c r="A39" t="s">
        <v>228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5">
      <c r="A40" t="s">
        <v>229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5">
      <c r="B41" s="52" t="s">
        <v>148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x14ac:dyDescent="0.25">
      <c r="B42" s="6" t="s">
        <v>66</v>
      </c>
      <c r="C42" s="6" t="s">
        <v>67</v>
      </c>
      <c r="D42" s="6" t="s">
        <v>67</v>
      </c>
      <c r="E42" s="6" t="s">
        <v>67</v>
      </c>
      <c r="F42" s="6" t="s">
        <v>67</v>
      </c>
      <c r="G42" s="6" t="s">
        <v>67</v>
      </c>
      <c r="H42" s="6" t="s">
        <v>66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x14ac:dyDescent="0.25">
      <c r="B43" s="6" t="s">
        <v>67</v>
      </c>
      <c r="C43" s="6" t="s">
        <v>66</v>
      </c>
      <c r="D43" s="6" t="s">
        <v>66</v>
      </c>
      <c r="E43" s="6" t="s">
        <v>66</v>
      </c>
      <c r="F43" s="6" t="s">
        <v>66</v>
      </c>
      <c r="G43" s="6" t="s">
        <v>66</v>
      </c>
      <c r="H43" s="6" t="s">
        <v>67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x14ac:dyDescent="0.25">
      <c r="B44" s="6" t="s">
        <v>67</v>
      </c>
      <c r="C44" s="6" t="s">
        <v>66</v>
      </c>
      <c r="D44" s="6" t="s">
        <v>66</v>
      </c>
      <c r="E44" s="6" t="s">
        <v>66</v>
      </c>
      <c r="F44" s="6" t="s">
        <v>66</v>
      </c>
      <c r="G44" s="6" t="s">
        <v>66</v>
      </c>
      <c r="H44" s="6" t="s">
        <v>67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x14ac:dyDescent="0.25">
      <c r="B45" s="6" t="s">
        <v>67</v>
      </c>
      <c r="C45" s="6" t="s">
        <v>66</v>
      </c>
      <c r="D45" s="6" t="s">
        <v>66</v>
      </c>
      <c r="E45" s="6" t="s">
        <v>66</v>
      </c>
      <c r="F45" s="6" t="s">
        <v>66</v>
      </c>
      <c r="G45" s="6" t="s">
        <v>66</v>
      </c>
      <c r="H45" s="6" t="s">
        <v>67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x14ac:dyDescent="0.25">
      <c r="B46" s="6" t="s">
        <v>66</v>
      </c>
      <c r="C46" s="6" t="s">
        <v>67</v>
      </c>
      <c r="D46" s="6" t="s">
        <v>66</v>
      </c>
      <c r="E46" s="6" t="s">
        <v>66</v>
      </c>
      <c r="F46" s="6" t="s">
        <v>66</v>
      </c>
      <c r="G46" s="6" t="s">
        <v>67</v>
      </c>
      <c r="H46" s="6" t="s">
        <v>66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x14ac:dyDescent="0.25">
      <c r="B47" s="6" t="s">
        <v>67</v>
      </c>
      <c r="C47" s="6" t="s">
        <v>66</v>
      </c>
      <c r="D47" s="6" t="s">
        <v>66</v>
      </c>
      <c r="E47" s="6" t="s">
        <v>66</v>
      </c>
      <c r="F47" s="6" t="s">
        <v>66</v>
      </c>
      <c r="G47" s="6" t="s">
        <v>66</v>
      </c>
      <c r="H47" s="6" t="s">
        <v>67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5">
      <c r="B48" s="6" t="s">
        <v>67</v>
      </c>
      <c r="C48" s="6" t="s">
        <v>66</v>
      </c>
      <c r="D48" s="6" t="s">
        <v>66</v>
      </c>
      <c r="E48" s="6" t="s">
        <v>66</v>
      </c>
      <c r="F48" s="6" t="s">
        <v>66</v>
      </c>
      <c r="G48" s="6" t="s">
        <v>66</v>
      </c>
      <c r="H48" s="6" t="s">
        <v>67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54" x14ac:dyDescent="0.25">
      <c r="B49" s="6" t="s">
        <v>67</v>
      </c>
      <c r="C49" s="6" t="s">
        <v>66</v>
      </c>
      <c r="D49" s="6" t="s">
        <v>66</v>
      </c>
      <c r="E49" s="6" t="s">
        <v>66</v>
      </c>
      <c r="F49" s="6" t="s">
        <v>66</v>
      </c>
      <c r="G49" s="6" t="s">
        <v>66</v>
      </c>
      <c r="H49" s="6" t="s">
        <v>67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54" x14ac:dyDescent="0.25">
      <c r="B50" s="6" t="s">
        <v>66</v>
      </c>
      <c r="C50" s="6" t="s">
        <v>67</v>
      </c>
      <c r="D50" s="6" t="s">
        <v>67</v>
      </c>
      <c r="E50" s="6" t="s">
        <v>67</v>
      </c>
      <c r="F50" s="6" t="s">
        <v>67</v>
      </c>
      <c r="G50" s="6" t="s">
        <v>67</v>
      </c>
      <c r="H50" s="6" t="s">
        <v>66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54" x14ac:dyDescent="0.25"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54" x14ac:dyDescent="0.25">
      <c r="B52" s="52" t="s">
        <v>149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M52" s="6"/>
      <c r="AN52" s="6"/>
      <c r="AO52" s="6"/>
      <c r="AP52" s="6"/>
      <c r="AQ52" s="6"/>
      <c r="AR52" s="6"/>
      <c r="AS52" s="6"/>
      <c r="AV52" s="6"/>
      <c r="AW52" s="6"/>
      <c r="AX52" s="6"/>
      <c r="AY52" s="6"/>
      <c r="AZ52" s="6"/>
      <c r="BA52" s="6"/>
      <c r="BB52" s="6"/>
    </row>
    <row r="53" spans="1:54" x14ac:dyDescent="0.25">
      <c r="B53" s="52" t="s">
        <v>150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M53" s="6"/>
      <c r="AN53" s="6"/>
      <c r="AO53" s="6"/>
      <c r="AP53" s="6"/>
      <c r="AQ53" s="6"/>
      <c r="AR53" s="6"/>
      <c r="AS53" s="6"/>
      <c r="AV53" s="6"/>
      <c r="AW53" s="6"/>
      <c r="AX53" s="6"/>
      <c r="AY53" s="6"/>
      <c r="AZ53" s="6"/>
      <c r="BA53" s="6"/>
      <c r="BB53" s="6"/>
    </row>
    <row r="54" spans="1:54" x14ac:dyDescent="0.25"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M54" s="6"/>
      <c r="AN54" s="6"/>
      <c r="AO54" s="6"/>
      <c r="AP54" s="6"/>
      <c r="AQ54" s="6"/>
      <c r="AR54" s="6"/>
      <c r="AS54" s="6"/>
      <c r="AV54" s="6"/>
      <c r="AW54" s="6"/>
      <c r="AX54" s="6"/>
      <c r="AY54" s="6"/>
      <c r="AZ54" s="6"/>
      <c r="BA54" s="6"/>
      <c r="BB54" s="6"/>
    </row>
    <row r="55" spans="1:54" x14ac:dyDescent="0.25">
      <c r="A55" t="s">
        <v>230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M55" s="6"/>
      <c r="AN55" s="6"/>
      <c r="AO55" s="6"/>
      <c r="AP55" s="6"/>
      <c r="AQ55" s="6"/>
      <c r="AR55" s="6"/>
      <c r="AS55" s="6"/>
      <c r="AV55" s="6"/>
      <c r="AW55" s="6"/>
      <c r="AX55" s="6"/>
      <c r="AY55" s="6"/>
      <c r="AZ55" s="6"/>
      <c r="BA55" s="6"/>
      <c r="BB55" s="6"/>
    </row>
    <row r="56" spans="1:54" x14ac:dyDescent="0.25">
      <c r="AM56" s="6"/>
      <c r="AN56" s="6"/>
      <c r="AO56" s="6"/>
      <c r="AP56" s="6"/>
      <c r="AQ56" s="6"/>
      <c r="AR56" s="6"/>
      <c r="AS56" s="6"/>
      <c r="AV56" s="6"/>
      <c r="AW56" s="6"/>
      <c r="AX56" s="6"/>
      <c r="AY56" s="6"/>
      <c r="AZ56" s="6"/>
      <c r="BA56" s="6"/>
      <c r="BB56" s="6"/>
    </row>
    <row r="57" spans="1:54" x14ac:dyDescent="0.25">
      <c r="A57" s="2" t="s">
        <v>72</v>
      </c>
      <c r="AM57" s="6"/>
      <c r="AN57" s="6"/>
      <c r="AO57" s="6"/>
      <c r="AP57" s="6"/>
      <c r="AQ57" s="6"/>
      <c r="AR57" s="6"/>
      <c r="AS57" s="6"/>
      <c r="AV57" s="6"/>
      <c r="AW57" s="6"/>
      <c r="AX57" s="6"/>
      <c r="AY57" s="6"/>
      <c r="AZ57" s="6"/>
      <c r="BA57" s="6"/>
      <c r="BB57" s="6"/>
    </row>
    <row r="58" spans="1:54" x14ac:dyDescent="0.25">
      <c r="A58" t="s">
        <v>73</v>
      </c>
      <c r="AM58" s="6"/>
      <c r="AN58" s="6"/>
      <c r="AO58" s="6"/>
      <c r="AP58" s="6"/>
      <c r="AQ58" s="6"/>
      <c r="AR58" s="6"/>
      <c r="AS58" s="6"/>
      <c r="AV58" s="6"/>
      <c r="AW58" s="6"/>
      <c r="AX58" s="6"/>
      <c r="AY58" s="6"/>
      <c r="AZ58" s="6"/>
      <c r="BA58" s="6"/>
      <c r="BB58" s="6"/>
    </row>
    <row r="59" spans="1:54" x14ac:dyDescent="0.25">
      <c r="A59" t="s">
        <v>74</v>
      </c>
      <c r="AM59" s="6"/>
      <c r="AN59" s="6"/>
      <c r="AO59" s="6"/>
      <c r="AP59" s="6"/>
      <c r="AQ59" s="6"/>
      <c r="AR59" s="6"/>
      <c r="AS59" s="6"/>
      <c r="AV59" s="6"/>
      <c r="AW59" s="6"/>
      <c r="AX59" s="6"/>
      <c r="AY59" s="6"/>
      <c r="AZ59" s="6"/>
      <c r="BA59" s="6"/>
      <c r="BB59" s="6"/>
    </row>
    <row r="60" spans="1:54" x14ac:dyDescent="0.25">
      <c r="A60" t="s">
        <v>75</v>
      </c>
      <c r="AM60" s="6"/>
      <c r="AN60" s="6"/>
      <c r="AO60" s="6"/>
      <c r="AP60" s="6"/>
      <c r="AQ60" s="6"/>
      <c r="AR60" s="6"/>
      <c r="AS60" s="6"/>
      <c r="AV60" s="6"/>
      <c r="AW60" s="6"/>
      <c r="AX60" s="6"/>
      <c r="AY60" s="6"/>
      <c r="AZ60" s="6"/>
      <c r="BA60" s="6"/>
      <c r="BB60" s="6"/>
    </row>
    <row r="61" spans="1:54" x14ac:dyDescent="0.25">
      <c r="AM61" s="189"/>
      <c r="AN61" s="189"/>
      <c r="AO61" s="189"/>
      <c r="AP61" s="189"/>
      <c r="AQ61" s="189"/>
      <c r="AR61" s="189"/>
      <c r="AS61" s="189"/>
      <c r="AV61" s="189"/>
      <c r="AW61" s="189"/>
      <c r="AX61" s="189"/>
      <c r="AY61" s="189"/>
      <c r="AZ61" s="189"/>
      <c r="BA61" s="189"/>
      <c r="BB61" s="189"/>
    </row>
    <row r="62" spans="1:54" x14ac:dyDescent="0.25">
      <c r="A62" s="2" t="s">
        <v>225</v>
      </c>
    </row>
    <row r="64" spans="1:54" x14ac:dyDescent="0.25">
      <c r="A64" t="s">
        <v>76</v>
      </c>
    </row>
    <row r="65" spans="1:74" x14ac:dyDescent="0.25">
      <c r="A65" t="s">
        <v>77</v>
      </c>
      <c r="B65" s="6" t="s">
        <v>2</v>
      </c>
      <c r="C65" s="6" t="s">
        <v>3</v>
      </c>
      <c r="D65" s="6" t="s">
        <v>59</v>
      </c>
      <c r="E65" s="6" t="s">
        <v>78</v>
      </c>
      <c r="F65" s="6" t="s">
        <v>79</v>
      </c>
      <c r="G65" s="6" t="s">
        <v>80</v>
      </c>
      <c r="H65" s="6" t="s">
        <v>81</v>
      </c>
      <c r="J65" s="6" t="s">
        <v>82</v>
      </c>
      <c r="K65" s="6" t="s">
        <v>83</v>
      </c>
      <c r="L65" s="6" t="s">
        <v>84</v>
      </c>
      <c r="M65" s="6" t="s">
        <v>85</v>
      </c>
      <c r="N65" s="6" t="s">
        <v>86</v>
      </c>
      <c r="O65" s="6" t="s">
        <v>87</v>
      </c>
      <c r="P65" s="6" t="s">
        <v>88</v>
      </c>
      <c r="R65" s="6" t="s">
        <v>89</v>
      </c>
      <c r="S65" s="6" t="s">
        <v>90</v>
      </c>
      <c r="T65" s="6" t="s">
        <v>91</v>
      </c>
      <c r="U65" s="6" t="s">
        <v>92</v>
      </c>
      <c r="V65" s="6" t="s">
        <v>93</v>
      </c>
      <c r="W65" s="6" t="s">
        <v>94</v>
      </c>
      <c r="X65" s="6" t="s">
        <v>95</v>
      </c>
      <c r="Z65" s="6" t="s">
        <v>96</v>
      </c>
      <c r="AA65" s="6" t="s">
        <v>97</v>
      </c>
      <c r="AB65" s="6" t="s">
        <v>98</v>
      </c>
      <c r="AC65" s="6" t="s">
        <v>99</v>
      </c>
      <c r="AD65" s="6" t="s">
        <v>100</v>
      </c>
      <c r="AE65" s="6" t="s">
        <v>101</v>
      </c>
      <c r="AF65" s="6" t="s">
        <v>102</v>
      </c>
      <c r="AH65" s="6" t="s">
        <v>103</v>
      </c>
      <c r="AI65" s="6" t="s">
        <v>104</v>
      </c>
      <c r="AJ65" s="6" t="s">
        <v>105</v>
      </c>
      <c r="AK65" s="6" t="s">
        <v>106</v>
      </c>
      <c r="AL65" s="6" t="s">
        <v>107</v>
      </c>
      <c r="AM65" s="6" t="s">
        <v>108</v>
      </c>
      <c r="AN65" s="6" t="s">
        <v>109</v>
      </c>
      <c r="AP65" s="6" t="s">
        <v>110</v>
      </c>
      <c r="AQ65" s="6" t="s">
        <v>111</v>
      </c>
      <c r="AR65" s="6" t="s">
        <v>112</v>
      </c>
      <c r="AS65" s="6" t="s">
        <v>113</v>
      </c>
      <c r="AT65" s="6" t="s">
        <v>114</v>
      </c>
      <c r="AU65" s="6" t="s">
        <v>115</v>
      </c>
      <c r="AV65" s="6" t="s">
        <v>116</v>
      </c>
      <c r="AX65" s="6" t="s">
        <v>117</v>
      </c>
      <c r="AY65" s="6" t="s">
        <v>118</v>
      </c>
      <c r="AZ65" s="6" t="s">
        <v>119</v>
      </c>
      <c r="BA65" s="6" t="s">
        <v>120</v>
      </c>
      <c r="BB65" s="6" t="s">
        <v>121</v>
      </c>
      <c r="BC65" s="6" t="s">
        <v>122</v>
      </c>
      <c r="BD65" s="6" t="s">
        <v>123</v>
      </c>
      <c r="BF65" s="6" t="s">
        <v>124</v>
      </c>
      <c r="BG65" s="6" t="s">
        <v>125</v>
      </c>
      <c r="BH65" s="6" t="s">
        <v>126</v>
      </c>
      <c r="BI65" s="6" t="s">
        <v>127</v>
      </c>
      <c r="BJ65" s="6" t="s">
        <v>128</v>
      </c>
      <c r="BK65" s="6" t="s">
        <v>129</v>
      </c>
      <c r="BL65" s="6" t="s">
        <v>130</v>
      </c>
      <c r="BN65" s="6" t="s">
        <v>131</v>
      </c>
      <c r="BO65" s="6" t="s">
        <v>132</v>
      </c>
      <c r="BP65" s="6" t="s">
        <v>133</v>
      </c>
      <c r="BQ65" s="6" t="s">
        <v>134</v>
      </c>
      <c r="BR65" s="6" t="s">
        <v>135</v>
      </c>
      <c r="BS65" s="6" t="s">
        <v>136</v>
      </c>
      <c r="BT65" s="6" t="s">
        <v>137</v>
      </c>
      <c r="BV65" s="6" t="s">
        <v>153</v>
      </c>
    </row>
    <row r="66" spans="1:74" x14ac:dyDescent="0.25">
      <c r="A66" s="6">
        <v>1</v>
      </c>
      <c r="B66" s="6">
        <v>1</v>
      </c>
      <c r="C66" s="6">
        <v>-1</v>
      </c>
      <c r="D66" s="6">
        <v>-1</v>
      </c>
      <c r="E66" s="6">
        <v>-1</v>
      </c>
      <c r="F66" s="6">
        <v>-1</v>
      </c>
      <c r="G66" s="6">
        <v>-1</v>
      </c>
      <c r="H66" s="6">
        <v>1</v>
      </c>
      <c r="I66" s="6"/>
      <c r="J66" s="6">
        <v>1</v>
      </c>
      <c r="K66" s="6">
        <v>-1</v>
      </c>
      <c r="L66" s="6">
        <v>-1</v>
      </c>
      <c r="M66" s="6">
        <v>-1</v>
      </c>
      <c r="N66" s="6">
        <v>-1</v>
      </c>
      <c r="O66" s="6">
        <v>-1</v>
      </c>
      <c r="P66" s="6">
        <v>1</v>
      </c>
      <c r="Q66" s="6"/>
      <c r="R66" s="6">
        <v>-1</v>
      </c>
      <c r="S66" s="6">
        <v>1</v>
      </c>
      <c r="T66" s="6">
        <v>-1</v>
      </c>
      <c r="U66" s="6">
        <v>-1</v>
      </c>
      <c r="V66" s="6">
        <v>-1</v>
      </c>
      <c r="W66" s="6">
        <v>1</v>
      </c>
      <c r="X66" s="6">
        <v>-1</v>
      </c>
      <c r="Y66" s="6"/>
      <c r="Z66" s="6">
        <v>-1</v>
      </c>
      <c r="AA66" s="6">
        <v>-1</v>
      </c>
      <c r="AB66" s="6">
        <v>1</v>
      </c>
      <c r="AC66" s="6">
        <v>-1</v>
      </c>
      <c r="AD66" s="6">
        <v>1</v>
      </c>
      <c r="AE66" s="6">
        <v>-1</v>
      </c>
      <c r="AF66" s="6">
        <v>-1</v>
      </c>
      <c r="AH66" s="6">
        <v>-1</v>
      </c>
      <c r="AI66" s="6">
        <v>-1</v>
      </c>
      <c r="AJ66" s="6">
        <v>-1</v>
      </c>
      <c r="AK66" s="6">
        <v>1</v>
      </c>
      <c r="AL66" s="6">
        <v>-1</v>
      </c>
      <c r="AM66" s="6">
        <v>-1</v>
      </c>
      <c r="AN66" s="6">
        <v>-1</v>
      </c>
      <c r="AP66" s="6">
        <v>-1</v>
      </c>
      <c r="AQ66" s="6">
        <v>-1</v>
      </c>
      <c r="AR66" s="6">
        <v>1</v>
      </c>
      <c r="AS66" s="6">
        <v>-1</v>
      </c>
      <c r="AT66" s="6">
        <v>1</v>
      </c>
      <c r="AU66" s="6">
        <v>-1</v>
      </c>
      <c r="AV66" s="6">
        <v>-1</v>
      </c>
      <c r="AX66" s="6">
        <v>-1</v>
      </c>
      <c r="AY66" s="6">
        <v>1</v>
      </c>
      <c r="AZ66" s="6">
        <v>-1</v>
      </c>
      <c r="BA66" s="6">
        <v>-1</v>
      </c>
      <c r="BB66" s="6">
        <v>-1</v>
      </c>
      <c r="BC66" s="6">
        <v>1</v>
      </c>
      <c r="BD66" s="6">
        <v>-1</v>
      </c>
      <c r="BF66" s="6">
        <v>1</v>
      </c>
      <c r="BG66" s="6">
        <v>-1</v>
      </c>
      <c r="BH66" s="6">
        <v>-1</v>
      </c>
      <c r="BI66" s="6">
        <v>-1</v>
      </c>
      <c r="BJ66" s="6">
        <v>-1</v>
      </c>
      <c r="BK66" s="6">
        <v>-1</v>
      </c>
      <c r="BL66" s="6">
        <v>1</v>
      </c>
      <c r="BM66" s="6"/>
      <c r="BN66" s="6">
        <v>1</v>
      </c>
      <c r="BO66" s="6">
        <v>-1</v>
      </c>
      <c r="BP66" s="6">
        <v>-1</v>
      </c>
      <c r="BQ66" s="6">
        <v>-1</v>
      </c>
      <c r="BR66" s="6">
        <v>-1</v>
      </c>
      <c r="BS66" s="6">
        <v>-1</v>
      </c>
      <c r="BT66" s="6">
        <v>1</v>
      </c>
      <c r="BV66" s="6">
        <v>1</v>
      </c>
    </row>
    <row r="67" spans="1:74" x14ac:dyDescent="0.25">
      <c r="A67" s="6">
        <v>2</v>
      </c>
      <c r="B67" s="6">
        <v>-1</v>
      </c>
      <c r="C67" s="6">
        <v>1</v>
      </c>
      <c r="D67" s="6">
        <v>1</v>
      </c>
      <c r="E67" s="6">
        <v>1</v>
      </c>
      <c r="F67" s="6">
        <v>1</v>
      </c>
      <c r="G67" s="6">
        <v>1</v>
      </c>
      <c r="H67" s="6">
        <v>-1</v>
      </c>
      <c r="I67" s="6"/>
      <c r="J67" s="6">
        <v>1</v>
      </c>
      <c r="K67" s="6">
        <v>-1</v>
      </c>
      <c r="L67" s="6">
        <v>-1</v>
      </c>
      <c r="M67" s="6">
        <v>-1</v>
      </c>
      <c r="N67" s="6">
        <v>-1</v>
      </c>
      <c r="O67" s="6">
        <v>-1</v>
      </c>
      <c r="P67" s="6">
        <v>1</v>
      </c>
      <c r="Q67" s="6"/>
      <c r="R67" s="6">
        <v>1</v>
      </c>
      <c r="S67" s="6">
        <v>-1</v>
      </c>
      <c r="T67" s="6">
        <v>-1</v>
      </c>
      <c r="U67" s="6">
        <v>-1</v>
      </c>
      <c r="V67" s="6">
        <v>-1</v>
      </c>
      <c r="W67" s="6">
        <v>-1</v>
      </c>
      <c r="X67" s="6">
        <v>1</v>
      </c>
      <c r="Y67" s="6"/>
      <c r="Z67" s="6">
        <v>1</v>
      </c>
      <c r="AA67" s="6">
        <v>-1</v>
      </c>
      <c r="AB67" s="6">
        <v>-1</v>
      </c>
      <c r="AC67" s="6">
        <v>-1</v>
      </c>
      <c r="AD67" s="6">
        <v>-1</v>
      </c>
      <c r="AE67" s="6">
        <v>-1</v>
      </c>
      <c r="AF67" s="6">
        <v>1</v>
      </c>
      <c r="AH67" s="6">
        <v>1</v>
      </c>
      <c r="AI67" s="6">
        <v>-1</v>
      </c>
      <c r="AJ67" s="6">
        <v>-1</v>
      </c>
      <c r="AK67" s="6">
        <v>-1</v>
      </c>
      <c r="AL67" s="6">
        <v>-1</v>
      </c>
      <c r="AM67" s="6">
        <v>-1</v>
      </c>
      <c r="AN67" s="6">
        <v>1</v>
      </c>
      <c r="AP67" s="6">
        <v>1</v>
      </c>
      <c r="AQ67" s="6">
        <v>-1</v>
      </c>
      <c r="AR67" s="6">
        <v>-1</v>
      </c>
      <c r="AS67" s="6">
        <v>-1</v>
      </c>
      <c r="AT67" s="6">
        <v>-1</v>
      </c>
      <c r="AU67" s="6">
        <v>-1</v>
      </c>
      <c r="AV67" s="6">
        <v>1</v>
      </c>
      <c r="AX67" s="6">
        <v>1</v>
      </c>
      <c r="AY67" s="6">
        <v>-1</v>
      </c>
      <c r="AZ67" s="6">
        <v>-1</v>
      </c>
      <c r="BA67" s="6">
        <v>-1</v>
      </c>
      <c r="BB67" s="6">
        <v>-1</v>
      </c>
      <c r="BC67" s="6">
        <v>-1</v>
      </c>
      <c r="BD67" s="6">
        <v>1</v>
      </c>
      <c r="BF67" s="6">
        <v>1</v>
      </c>
      <c r="BG67" s="6">
        <v>-1</v>
      </c>
      <c r="BH67" s="6">
        <v>-1</v>
      </c>
      <c r="BI67" s="6">
        <v>-1</v>
      </c>
      <c r="BJ67" s="6">
        <v>-1</v>
      </c>
      <c r="BK67" s="6">
        <v>-1</v>
      </c>
      <c r="BL67" s="6">
        <v>1</v>
      </c>
      <c r="BN67" s="6">
        <v>-1</v>
      </c>
      <c r="BO67" s="6">
        <v>1</v>
      </c>
      <c r="BP67" s="6">
        <v>1</v>
      </c>
      <c r="BQ67" s="6">
        <v>1</v>
      </c>
      <c r="BR67" s="6">
        <v>1</v>
      </c>
      <c r="BS67" s="6">
        <v>1</v>
      </c>
      <c r="BT67" s="6">
        <v>-1</v>
      </c>
      <c r="BV67" s="6">
        <v>-1</v>
      </c>
    </row>
    <row r="68" spans="1:74" x14ac:dyDescent="0.25">
      <c r="A68" s="6">
        <v>3</v>
      </c>
      <c r="B68" s="6">
        <v>1</v>
      </c>
      <c r="C68" s="6">
        <v>-1</v>
      </c>
      <c r="D68" s="6">
        <v>-1</v>
      </c>
      <c r="E68" s="6">
        <v>-1</v>
      </c>
      <c r="F68" s="6">
        <v>-1</v>
      </c>
      <c r="G68" s="6">
        <v>-1</v>
      </c>
      <c r="H68" s="6">
        <v>1</v>
      </c>
      <c r="I68" s="6"/>
      <c r="J68" s="6">
        <v>-1</v>
      </c>
      <c r="K68" s="6">
        <v>1</v>
      </c>
      <c r="L68" s="6">
        <v>-1</v>
      </c>
      <c r="M68" s="6">
        <v>-1</v>
      </c>
      <c r="N68" s="6">
        <v>-1</v>
      </c>
      <c r="O68" s="6">
        <v>1</v>
      </c>
      <c r="P68" s="6">
        <v>-1</v>
      </c>
      <c r="Q68" s="6"/>
      <c r="R68" s="6">
        <v>-1</v>
      </c>
      <c r="S68" s="6">
        <v>1</v>
      </c>
      <c r="T68" s="6">
        <v>-1</v>
      </c>
      <c r="U68" s="6">
        <v>-1</v>
      </c>
      <c r="V68" s="6">
        <v>-1</v>
      </c>
      <c r="W68" s="6">
        <v>1</v>
      </c>
      <c r="X68" s="6">
        <v>-1</v>
      </c>
      <c r="Y68" s="6"/>
      <c r="Z68" s="6">
        <v>-1</v>
      </c>
      <c r="AA68" s="6">
        <v>-1</v>
      </c>
      <c r="AB68" s="6">
        <v>1</v>
      </c>
      <c r="AC68" s="6">
        <v>-1</v>
      </c>
      <c r="AD68" s="6">
        <v>1</v>
      </c>
      <c r="AE68" s="6">
        <v>-1</v>
      </c>
      <c r="AF68" s="6">
        <v>-1</v>
      </c>
      <c r="AH68" s="6">
        <v>-1</v>
      </c>
      <c r="AI68" s="6">
        <v>-1</v>
      </c>
      <c r="AJ68" s="6">
        <v>-1</v>
      </c>
      <c r="AK68" s="6">
        <v>1</v>
      </c>
      <c r="AL68" s="6">
        <v>-1</v>
      </c>
      <c r="AM68" s="6">
        <v>-1</v>
      </c>
      <c r="AN68" s="6">
        <v>-1</v>
      </c>
      <c r="AP68" s="6">
        <v>-1</v>
      </c>
      <c r="AQ68" s="6">
        <v>-1</v>
      </c>
      <c r="AR68" s="6">
        <v>1</v>
      </c>
      <c r="AS68" s="6">
        <v>-1</v>
      </c>
      <c r="AT68" s="6">
        <v>1</v>
      </c>
      <c r="AU68" s="6">
        <v>-1</v>
      </c>
      <c r="AV68" s="6">
        <v>-1</v>
      </c>
      <c r="AX68" s="6">
        <v>-1</v>
      </c>
      <c r="AY68" s="6">
        <v>1</v>
      </c>
      <c r="AZ68" s="6">
        <v>-1</v>
      </c>
      <c r="BA68" s="6">
        <v>-1</v>
      </c>
      <c r="BB68" s="6">
        <v>-1</v>
      </c>
      <c r="BC68" s="6">
        <v>1</v>
      </c>
      <c r="BD68" s="6">
        <v>-1</v>
      </c>
      <c r="BF68" s="6">
        <v>-1</v>
      </c>
      <c r="BG68" s="6">
        <v>1</v>
      </c>
      <c r="BH68" s="6">
        <v>-1</v>
      </c>
      <c r="BI68" s="6">
        <v>-1</v>
      </c>
      <c r="BJ68" s="6">
        <v>-1</v>
      </c>
      <c r="BK68" s="6">
        <v>1</v>
      </c>
      <c r="BL68" s="6">
        <v>-1</v>
      </c>
      <c r="BN68" s="6">
        <v>1</v>
      </c>
      <c r="BO68" s="6">
        <v>-1</v>
      </c>
      <c r="BP68" s="6">
        <v>-1</v>
      </c>
      <c r="BQ68" s="6">
        <v>-1</v>
      </c>
      <c r="BR68" s="6">
        <v>-1</v>
      </c>
      <c r="BS68" s="6">
        <v>-1</v>
      </c>
      <c r="BT68" s="6">
        <v>1</v>
      </c>
      <c r="BV68" s="6">
        <v>1</v>
      </c>
    </row>
    <row r="69" spans="1:74" x14ac:dyDescent="0.25">
      <c r="A69" s="6">
        <v>4</v>
      </c>
      <c r="B69" s="6">
        <v>-1</v>
      </c>
      <c r="C69" s="6">
        <v>-1</v>
      </c>
      <c r="D69" s="6">
        <v>1</v>
      </c>
      <c r="E69" s="6">
        <v>1</v>
      </c>
      <c r="F69" s="6">
        <v>1</v>
      </c>
      <c r="G69" s="6">
        <v>-1</v>
      </c>
      <c r="H69" s="6">
        <v>-1</v>
      </c>
      <c r="J69" s="6">
        <v>-1</v>
      </c>
      <c r="K69" s="6">
        <v>1</v>
      </c>
      <c r="L69" s="6">
        <v>-1</v>
      </c>
      <c r="M69" s="6">
        <v>-1</v>
      </c>
      <c r="N69" s="6">
        <v>-1</v>
      </c>
      <c r="O69" s="6">
        <v>1</v>
      </c>
      <c r="P69" s="6">
        <v>-1</v>
      </c>
      <c r="Q69" s="6"/>
      <c r="R69" s="6">
        <v>1</v>
      </c>
      <c r="S69" s="6">
        <v>-1</v>
      </c>
      <c r="T69" s="6">
        <v>-1</v>
      </c>
      <c r="U69" s="6">
        <v>-1</v>
      </c>
      <c r="V69" s="6">
        <v>-1</v>
      </c>
      <c r="W69" s="6">
        <v>-1</v>
      </c>
      <c r="X69" s="6">
        <v>1</v>
      </c>
      <c r="Y69" s="6"/>
      <c r="Z69" s="6">
        <v>1</v>
      </c>
      <c r="AA69" s="6">
        <v>-1</v>
      </c>
      <c r="AB69" s="6">
        <v>-1</v>
      </c>
      <c r="AC69" s="6">
        <v>-1</v>
      </c>
      <c r="AD69" s="6">
        <v>-1</v>
      </c>
      <c r="AE69" s="6">
        <v>-1</v>
      </c>
      <c r="AF69" s="6">
        <v>1</v>
      </c>
      <c r="AH69" s="6">
        <v>1</v>
      </c>
      <c r="AI69" s="6">
        <v>-1</v>
      </c>
      <c r="AJ69" s="6">
        <v>-1</v>
      </c>
      <c r="AK69" s="6">
        <v>-1</v>
      </c>
      <c r="AL69" s="6">
        <v>-1</v>
      </c>
      <c r="AM69" s="6">
        <v>-1</v>
      </c>
      <c r="AN69" s="6">
        <v>1</v>
      </c>
      <c r="AP69" s="6">
        <v>1</v>
      </c>
      <c r="AQ69" s="6">
        <v>-1</v>
      </c>
      <c r="AR69" s="6">
        <v>-1</v>
      </c>
      <c r="AS69" s="6">
        <v>-1</v>
      </c>
      <c r="AT69" s="6">
        <v>-1</v>
      </c>
      <c r="AU69" s="6">
        <v>-1</v>
      </c>
      <c r="AV69" s="6">
        <v>1</v>
      </c>
      <c r="AX69" s="6">
        <v>1</v>
      </c>
      <c r="AY69" s="6">
        <v>-1</v>
      </c>
      <c r="AZ69" s="6">
        <v>-1</v>
      </c>
      <c r="BA69" s="6">
        <v>-1</v>
      </c>
      <c r="BB69" s="6">
        <v>-1</v>
      </c>
      <c r="BC69" s="6">
        <v>-1</v>
      </c>
      <c r="BD69" s="6">
        <v>1</v>
      </c>
      <c r="BF69" s="6">
        <v>-1</v>
      </c>
      <c r="BG69" s="6">
        <v>1</v>
      </c>
      <c r="BH69" s="6">
        <v>-1</v>
      </c>
      <c r="BI69" s="6">
        <v>-1</v>
      </c>
      <c r="BJ69" s="6">
        <v>-1</v>
      </c>
      <c r="BK69" s="6">
        <v>1</v>
      </c>
      <c r="BL69" s="6">
        <v>-1</v>
      </c>
      <c r="BN69" s="6">
        <v>-1</v>
      </c>
      <c r="BO69" s="6">
        <v>-1</v>
      </c>
      <c r="BP69" s="6">
        <v>1</v>
      </c>
      <c r="BQ69" s="6">
        <v>1</v>
      </c>
      <c r="BR69" s="6">
        <v>1</v>
      </c>
      <c r="BS69" s="6">
        <v>-1</v>
      </c>
      <c r="BT69" s="6">
        <v>-1</v>
      </c>
      <c r="BV69" s="6">
        <v>-1</v>
      </c>
    </row>
    <row r="70" spans="1:74" x14ac:dyDescent="0.25">
      <c r="A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H70" s="6"/>
      <c r="AI70" s="6"/>
      <c r="AJ70" s="6"/>
      <c r="AK70" s="6"/>
      <c r="AL70" s="6"/>
      <c r="AM70" s="6"/>
      <c r="AN70" s="6"/>
      <c r="AP70" s="6"/>
      <c r="AQ70" s="6"/>
      <c r="AR70" s="6"/>
      <c r="AS70" s="6"/>
      <c r="AT70" s="6"/>
      <c r="AU70" s="6"/>
      <c r="AV70" s="6"/>
      <c r="AX70" s="6"/>
      <c r="AY70" s="6"/>
      <c r="AZ70" s="6"/>
      <c r="BA70" s="6"/>
      <c r="BB70" s="6"/>
      <c r="BC70" s="6"/>
      <c r="BD70" s="6"/>
      <c r="BF70" s="6"/>
      <c r="BG70" s="6"/>
      <c r="BH70" s="6"/>
      <c r="BI70" s="6"/>
      <c r="BJ70" s="6"/>
      <c r="BK70" s="6"/>
      <c r="BL70" s="6"/>
      <c r="BN70" s="6"/>
      <c r="BO70" s="6"/>
      <c r="BP70" s="6"/>
      <c r="BQ70" s="6"/>
      <c r="BR70" s="6"/>
      <c r="BS70" s="6"/>
      <c r="BT70" s="6"/>
      <c r="BV70" s="6"/>
    </row>
    <row r="71" spans="1:74" x14ac:dyDescent="0.25">
      <c r="B71" s="52" t="s">
        <v>221</v>
      </c>
    </row>
    <row r="72" spans="1:74" x14ac:dyDescent="0.25">
      <c r="A72" t="s">
        <v>223</v>
      </c>
      <c r="B72" s="6" t="s">
        <v>7</v>
      </c>
      <c r="C72" s="6" t="s">
        <v>8</v>
      </c>
      <c r="D72" s="6" t="s">
        <v>60</v>
      </c>
      <c r="E72" s="6" t="s">
        <v>161</v>
      </c>
      <c r="F72" s="6" t="s">
        <v>162</v>
      </c>
      <c r="G72" s="6" t="s">
        <v>163</v>
      </c>
      <c r="H72" s="6" t="s">
        <v>164</v>
      </c>
      <c r="J72" s="6" t="s">
        <v>165</v>
      </c>
      <c r="K72" s="6" t="s">
        <v>166</v>
      </c>
      <c r="L72" s="6" t="s">
        <v>167</v>
      </c>
      <c r="M72" s="6" t="s">
        <v>168</v>
      </c>
      <c r="N72" s="6" t="s">
        <v>169</v>
      </c>
      <c r="O72" s="6" t="s">
        <v>170</v>
      </c>
      <c r="P72" s="6" t="s">
        <v>171</v>
      </c>
      <c r="R72" s="6" t="s">
        <v>172</v>
      </c>
      <c r="S72" s="6" t="s">
        <v>173</v>
      </c>
      <c r="T72" s="6" t="s">
        <v>174</v>
      </c>
      <c r="U72" s="6" t="s">
        <v>175</v>
      </c>
      <c r="V72" s="6" t="s">
        <v>176</v>
      </c>
      <c r="W72" s="6" t="s">
        <v>177</v>
      </c>
      <c r="X72" s="6" t="s">
        <v>178</v>
      </c>
      <c r="Z72" s="6" t="s">
        <v>179</v>
      </c>
      <c r="AA72" s="6" t="s">
        <v>180</v>
      </c>
      <c r="AB72" s="6" t="s">
        <v>181</v>
      </c>
      <c r="AC72" s="6" t="s">
        <v>182</v>
      </c>
      <c r="AD72" s="6" t="s">
        <v>183</v>
      </c>
      <c r="AE72" s="6" t="s">
        <v>184</v>
      </c>
      <c r="AF72" s="6" t="s">
        <v>185</v>
      </c>
      <c r="AH72" s="6" t="s">
        <v>186</v>
      </c>
      <c r="AI72" s="6" t="s">
        <v>187</v>
      </c>
      <c r="AJ72" s="6" t="s">
        <v>188</v>
      </c>
      <c r="AK72" s="6" t="s">
        <v>189</v>
      </c>
      <c r="AL72" s="6" t="s">
        <v>190</v>
      </c>
      <c r="AM72" s="6" t="s">
        <v>191</v>
      </c>
      <c r="AN72" s="6" t="s">
        <v>192</v>
      </c>
      <c r="AP72" s="6" t="s">
        <v>193</v>
      </c>
      <c r="AQ72" s="6" t="s">
        <v>194</v>
      </c>
      <c r="AR72" s="6" t="s">
        <v>195</v>
      </c>
      <c r="AS72" s="6" t="s">
        <v>196</v>
      </c>
      <c r="AT72" s="6" t="s">
        <v>197</v>
      </c>
      <c r="AU72" s="6" t="s">
        <v>198</v>
      </c>
      <c r="AV72" s="6" t="s">
        <v>199</v>
      </c>
      <c r="AX72" s="6" t="s">
        <v>200</v>
      </c>
      <c r="AY72" s="6" t="s">
        <v>201</v>
      </c>
      <c r="AZ72" s="6" t="s">
        <v>202</v>
      </c>
      <c r="BA72" s="6" t="s">
        <v>203</v>
      </c>
      <c r="BB72" s="6" t="s">
        <v>204</v>
      </c>
      <c r="BC72" s="6" t="s">
        <v>205</v>
      </c>
      <c r="BD72" s="6" t="s">
        <v>206</v>
      </c>
      <c r="BF72" s="6" t="s">
        <v>207</v>
      </c>
      <c r="BG72" s="6" t="s">
        <v>208</v>
      </c>
      <c r="BH72" s="6" t="s">
        <v>209</v>
      </c>
      <c r="BI72" s="6" t="s">
        <v>210</v>
      </c>
      <c r="BJ72" s="6" t="s">
        <v>211</v>
      </c>
      <c r="BK72" s="6" t="s">
        <v>212</v>
      </c>
      <c r="BL72" s="6" t="s">
        <v>213</v>
      </c>
      <c r="BN72" s="6" t="s">
        <v>214</v>
      </c>
      <c r="BO72" s="6" t="s">
        <v>215</v>
      </c>
      <c r="BP72" s="6" t="s">
        <v>216</v>
      </c>
      <c r="BQ72" s="6" t="s">
        <v>217</v>
      </c>
      <c r="BR72" s="6" t="s">
        <v>218</v>
      </c>
      <c r="BS72" s="6" t="s">
        <v>219</v>
      </c>
      <c r="BT72" s="6" t="s">
        <v>220</v>
      </c>
      <c r="BV72" s="52" t="s">
        <v>222</v>
      </c>
    </row>
    <row r="73" spans="1:74" x14ac:dyDescent="0.25">
      <c r="A73" s="6">
        <v>1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V73" s="6">
        <v>0</v>
      </c>
    </row>
    <row r="74" spans="1:74" x14ac:dyDescent="0.25">
      <c r="A74" s="6">
        <v>2</v>
      </c>
      <c r="B74" s="6">
        <v>1</v>
      </c>
      <c r="C74" s="6">
        <v>-1</v>
      </c>
      <c r="D74" s="6">
        <v>-1</v>
      </c>
      <c r="E74" s="6">
        <v>-1</v>
      </c>
      <c r="F74" s="6">
        <v>-1</v>
      </c>
      <c r="G74" s="6">
        <v>-1</v>
      </c>
      <c r="H74" s="6">
        <v>1</v>
      </c>
      <c r="J74" s="6">
        <v>1</v>
      </c>
      <c r="K74" s="6">
        <v>-1</v>
      </c>
      <c r="L74" s="6">
        <v>-1</v>
      </c>
      <c r="M74" s="6">
        <v>-1</v>
      </c>
      <c r="N74" s="6">
        <v>-1</v>
      </c>
      <c r="O74" s="6">
        <v>-1</v>
      </c>
      <c r="P74" s="6">
        <v>1</v>
      </c>
      <c r="R74" s="6">
        <v>-1</v>
      </c>
      <c r="S74" s="6">
        <v>1</v>
      </c>
      <c r="T74" s="6">
        <v>-1</v>
      </c>
      <c r="U74" s="6">
        <v>-1</v>
      </c>
      <c r="V74" s="6">
        <v>-1</v>
      </c>
      <c r="W74" s="6">
        <v>1</v>
      </c>
      <c r="X74" s="6">
        <v>-1</v>
      </c>
      <c r="Z74" s="6">
        <v>-1</v>
      </c>
      <c r="AA74" s="6">
        <v>-1</v>
      </c>
      <c r="AB74" s="6">
        <v>1</v>
      </c>
      <c r="AC74" s="6">
        <v>-1</v>
      </c>
      <c r="AD74" s="6">
        <v>1</v>
      </c>
      <c r="AE74" s="6">
        <v>-1</v>
      </c>
      <c r="AF74" s="6">
        <v>-1</v>
      </c>
      <c r="AH74" s="6">
        <v>-1</v>
      </c>
      <c r="AI74" s="6">
        <v>-1</v>
      </c>
      <c r="AJ74" s="6">
        <v>-1</v>
      </c>
      <c r="AK74" s="6">
        <v>1</v>
      </c>
      <c r="AL74" s="6">
        <v>-1</v>
      </c>
      <c r="AM74" s="6">
        <v>-1</v>
      </c>
      <c r="AN74" s="6">
        <v>-1</v>
      </c>
      <c r="AP74" s="6">
        <v>-1</v>
      </c>
      <c r="AQ74" s="6">
        <v>-1</v>
      </c>
      <c r="AR74" s="6">
        <v>1</v>
      </c>
      <c r="AS74" s="6">
        <v>-1</v>
      </c>
      <c r="AT74" s="6">
        <v>1</v>
      </c>
      <c r="AU74" s="6">
        <v>-1</v>
      </c>
      <c r="AV74" s="6">
        <v>-1</v>
      </c>
      <c r="AX74" s="6">
        <v>-1</v>
      </c>
      <c r="AY74" s="6">
        <v>1</v>
      </c>
      <c r="AZ74" s="6">
        <v>-1</v>
      </c>
      <c r="BA74" s="6">
        <v>-1</v>
      </c>
      <c r="BB74" s="6">
        <v>-1</v>
      </c>
      <c r="BC74" s="6">
        <v>1</v>
      </c>
      <c r="BD74" s="6">
        <v>-1</v>
      </c>
      <c r="BF74" s="6">
        <v>1</v>
      </c>
      <c r="BG74" s="6">
        <v>-1</v>
      </c>
      <c r="BH74" s="6">
        <v>-1</v>
      </c>
      <c r="BI74" s="6">
        <v>-1</v>
      </c>
      <c r="BJ74" s="6">
        <v>-1</v>
      </c>
      <c r="BK74" s="6">
        <v>-1</v>
      </c>
      <c r="BL74" s="6">
        <v>1</v>
      </c>
      <c r="BN74" s="6">
        <v>1</v>
      </c>
      <c r="BO74" s="6">
        <v>-1</v>
      </c>
      <c r="BP74" s="6">
        <v>-1</v>
      </c>
      <c r="BQ74" s="6">
        <v>-1</v>
      </c>
      <c r="BR74" s="6">
        <v>-1</v>
      </c>
      <c r="BS74" s="6">
        <v>-1</v>
      </c>
      <c r="BT74" s="6">
        <v>1</v>
      </c>
      <c r="BV74" s="6">
        <v>1</v>
      </c>
    </row>
    <row r="75" spans="1:74" x14ac:dyDescent="0.25">
      <c r="A75" s="6">
        <v>3</v>
      </c>
      <c r="B75" s="6">
        <v>2</v>
      </c>
      <c r="C75" s="6">
        <v>-2</v>
      </c>
      <c r="D75" s="6">
        <v>-2</v>
      </c>
      <c r="E75" s="6">
        <v>-2</v>
      </c>
      <c r="F75" s="6">
        <v>-2</v>
      </c>
      <c r="G75" s="6">
        <v>-2</v>
      </c>
      <c r="H75" s="6">
        <v>2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R75" s="6">
        <v>-2</v>
      </c>
      <c r="S75" s="6">
        <v>2</v>
      </c>
      <c r="T75" s="6">
        <v>0</v>
      </c>
      <c r="U75" s="6">
        <v>0</v>
      </c>
      <c r="V75" s="6">
        <v>0</v>
      </c>
      <c r="W75" s="6">
        <v>2</v>
      </c>
      <c r="X75" s="6">
        <v>-2</v>
      </c>
      <c r="Z75" s="6">
        <v>-2</v>
      </c>
      <c r="AA75" s="6">
        <v>0</v>
      </c>
      <c r="AB75" s="6">
        <v>2</v>
      </c>
      <c r="AC75" s="6">
        <v>0</v>
      </c>
      <c r="AD75" s="6">
        <v>2</v>
      </c>
      <c r="AE75" s="6">
        <v>0</v>
      </c>
      <c r="AF75" s="6">
        <v>-2</v>
      </c>
      <c r="AH75" s="6">
        <v>-2</v>
      </c>
      <c r="AI75" s="6">
        <v>0</v>
      </c>
      <c r="AJ75" s="6">
        <v>0</v>
      </c>
      <c r="AK75" s="6">
        <v>2</v>
      </c>
      <c r="AL75" s="6">
        <v>0</v>
      </c>
      <c r="AM75" s="6">
        <v>0</v>
      </c>
      <c r="AN75" s="6">
        <v>-2</v>
      </c>
      <c r="AP75" s="6">
        <v>-2</v>
      </c>
      <c r="AQ75" s="6">
        <v>0</v>
      </c>
      <c r="AR75" s="6">
        <v>2</v>
      </c>
      <c r="AS75" s="6">
        <v>0</v>
      </c>
      <c r="AT75" s="6">
        <v>2</v>
      </c>
      <c r="AU75" s="6">
        <v>0</v>
      </c>
      <c r="AV75" s="6">
        <v>-2</v>
      </c>
      <c r="AX75" s="6">
        <v>-2</v>
      </c>
      <c r="AY75" s="6">
        <v>2</v>
      </c>
      <c r="AZ75" s="6">
        <v>0</v>
      </c>
      <c r="BA75" s="6">
        <v>0</v>
      </c>
      <c r="BB75" s="6">
        <v>0</v>
      </c>
      <c r="BC75" s="6">
        <v>2</v>
      </c>
      <c r="BD75" s="6">
        <v>-2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N75" s="6">
        <v>2</v>
      </c>
      <c r="BO75" s="6">
        <v>-2</v>
      </c>
      <c r="BP75" s="6">
        <v>-2</v>
      </c>
      <c r="BQ75" s="6">
        <v>-2</v>
      </c>
      <c r="BR75" s="6">
        <v>-2</v>
      </c>
      <c r="BS75" s="6">
        <v>-2</v>
      </c>
      <c r="BT75" s="6">
        <v>2</v>
      </c>
      <c r="BV75" s="6">
        <v>2</v>
      </c>
    </row>
    <row r="76" spans="1:74" x14ac:dyDescent="0.25">
      <c r="A76" s="6">
        <v>4</v>
      </c>
      <c r="B76" s="6">
        <v>3</v>
      </c>
      <c r="C76" s="6">
        <v>-3</v>
      </c>
      <c r="D76" s="6">
        <v>-3</v>
      </c>
      <c r="E76" s="6">
        <v>-3</v>
      </c>
      <c r="F76" s="6">
        <v>-3</v>
      </c>
      <c r="G76" s="6">
        <v>-3</v>
      </c>
      <c r="H76" s="6">
        <v>3</v>
      </c>
      <c r="J76" s="6">
        <v>-1</v>
      </c>
      <c r="K76" s="6">
        <v>1</v>
      </c>
      <c r="L76" s="6">
        <v>-1</v>
      </c>
      <c r="M76" s="6">
        <v>-1</v>
      </c>
      <c r="N76" s="6">
        <v>-1</v>
      </c>
      <c r="O76" s="6">
        <v>1</v>
      </c>
      <c r="P76" s="6">
        <v>-1</v>
      </c>
      <c r="R76" s="6">
        <v>-3</v>
      </c>
      <c r="S76" s="6">
        <v>3</v>
      </c>
      <c r="T76" s="6">
        <v>-1</v>
      </c>
      <c r="U76" s="6">
        <v>-1</v>
      </c>
      <c r="V76" s="6">
        <v>-1</v>
      </c>
      <c r="W76" s="6">
        <v>3</v>
      </c>
      <c r="X76" s="6">
        <v>-3</v>
      </c>
      <c r="Z76" s="6">
        <v>-3</v>
      </c>
      <c r="AA76" s="6">
        <v>-1</v>
      </c>
      <c r="AB76" s="6">
        <v>3</v>
      </c>
      <c r="AC76" s="6">
        <v>-1</v>
      </c>
      <c r="AD76" s="6">
        <v>3</v>
      </c>
      <c r="AE76" s="6">
        <v>-1</v>
      </c>
      <c r="AF76" s="6">
        <v>-3</v>
      </c>
      <c r="AG76">
        <v>0</v>
      </c>
      <c r="AH76" s="6">
        <v>-3</v>
      </c>
      <c r="AI76" s="6">
        <v>-1</v>
      </c>
      <c r="AJ76" s="6">
        <v>-1</v>
      </c>
      <c r="AK76" s="6">
        <v>3</v>
      </c>
      <c r="AL76" s="6">
        <v>-1</v>
      </c>
      <c r="AM76" s="6">
        <v>-1</v>
      </c>
      <c r="AN76" s="6">
        <v>-3</v>
      </c>
      <c r="AP76" s="6">
        <v>-3</v>
      </c>
      <c r="AQ76" s="6">
        <v>-1</v>
      </c>
      <c r="AR76" s="6">
        <v>3</v>
      </c>
      <c r="AS76" s="6">
        <v>-1</v>
      </c>
      <c r="AT76" s="6">
        <v>3</v>
      </c>
      <c r="AU76" s="6">
        <v>-1</v>
      </c>
      <c r="AV76" s="6">
        <v>-3</v>
      </c>
      <c r="AW76">
        <v>0</v>
      </c>
      <c r="AX76" s="6">
        <v>-3</v>
      </c>
      <c r="AY76" s="6">
        <v>3</v>
      </c>
      <c r="AZ76" s="6">
        <v>-1</v>
      </c>
      <c r="BA76" s="6">
        <v>-1</v>
      </c>
      <c r="BB76" s="6">
        <v>-1</v>
      </c>
      <c r="BC76" s="6">
        <v>3</v>
      </c>
      <c r="BD76" s="6">
        <v>-3</v>
      </c>
      <c r="BF76" s="6">
        <v>-1</v>
      </c>
      <c r="BG76" s="6">
        <v>1</v>
      </c>
      <c r="BH76" s="6">
        <v>-1</v>
      </c>
      <c r="BI76" s="6">
        <v>-1</v>
      </c>
      <c r="BJ76" s="6">
        <v>-1</v>
      </c>
      <c r="BK76" s="6">
        <v>1</v>
      </c>
      <c r="BL76" s="6">
        <v>-1</v>
      </c>
      <c r="BN76" s="6">
        <v>3</v>
      </c>
      <c r="BO76" s="6">
        <v>-3</v>
      </c>
      <c r="BP76" s="6">
        <v>-3</v>
      </c>
      <c r="BQ76" s="6">
        <v>-3</v>
      </c>
      <c r="BR76" s="6">
        <v>-3</v>
      </c>
      <c r="BS76" s="6">
        <v>-3</v>
      </c>
      <c r="BT76" s="6">
        <v>3</v>
      </c>
      <c r="BV76" s="6">
        <v>3</v>
      </c>
    </row>
    <row r="77" spans="1:74" x14ac:dyDescent="0.25"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74" x14ac:dyDescent="0.25">
      <c r="B78" s="52" t="s">
        <v>224</v>
      </c>
    </row>
    <row r="79" spans="1:74" x14ac:dyDescent="0.25">
      <c r="A79" t="s">
        <v>223</v>
      </c>
      <c r="B79" s="6" t="s">
        <v>7</v>
      </c>
      <c r="C79" s="6" t="s">
        <v>8</v>
      </c>
      <c r="D79" s="6" t="s">
        <v>60</v>
      </c>
      <c r="E79" s="6" t="s">
        <v>161</v>
      </c>
      <c r="F79" s="6" t="s">
        <v>162</v>
      </c>
      <c r="G79" s="6" t="s">
        <v>163</v>
      </c>
      <c r="H79" s="6" t="s">
        <v>164</v>
      </c>
      <c r="J79" s="6" t="s">
        <v>165</v>
      </c>
      <c r="K79" s="6" t="s">
        <v>166</v>
      </c>
      <c r="L79" s="6" t="s">
        <v>167</v>
      </c>
      <c r="M79" s="6" t="s">
        <v>168</v>
      </c>
      <c r="N79" s="6" t="s">
        <v>169</v>
      </c>
      <c r="O79" s="6" t="s">
        <v>170</v>
      </c>
      <c r="P79" s="6" t="s">
        <v>171</v>
      </c>
      <c r="R79" s="6" t="s">
        <v>172</v>
      </c>
      <c r="S79" s="6" t="s">
        <v>173</v>
      </c>
      <c r="T79" s="6" t="s">
        <v>174</v>
      </c>
      <c r="U79" s="6" t="s">
        <v>175</v>
      </c>
      <c r="V79" s="6" t="s">
        <v>176</v>
      </c>
      <c r="W79" s="6" t="s">
        <v>177</v>
      </c>
      <c r="X79" s="6" t="s">
        <v>178</v>
      </c>
      <c r="Z79" s="6" t="s">
        <v>179</v>
      </c>
      <c r="AA79" s="6" t="s">
        <v>180</v>
      </c>
      <c r="AB79" s="6" t="s">
        <v>181</v>
      </c>
      <c r="AC79" s="6" t="s">
        <v>182</v>
      </c>
      <c r="AD79" s="6" t="s">
        <v>183</v>
      </c>
      <c r="AE79" s="6" t="s">
        <v>184</v>
      </c>
      <c r="AF79" s="6" t="s">
        <v>185</v>
      </c>
      <c r="AH79" s="6" t="s">
        <v>186</v>
      </c>
      <c r="AI79" s="6" t="s">
        <v>187</v>
      </c>
      <c r="AJ79" s="6" t="s">
        <v>188</v>
      </c>
      <c r="AK79" s="6" t="s">
        <v>189</v>
      </c>
      <c r="AL79" s="6" t="s">
        <v>190</v>
      </c>
      <c r="AM79" s="6" t="s">
        <v>191</v>
      </c>
      <c r="AN79" s="6" t="s">
        <v>192</v>
      </c>
      <c r="AP79" s="6" t="s">
        <v>193</v>
      </c>
      <c r="AQ79" s="6" t="s">
        <v>194</v>
      </c>
      <c r="AR79" s="6" t="s">
        <v>195</v>
      </c>
      <c r="AS79" s="6" t="s">
        <v>196</v>
      </c>
      <c r="AT79" s="6" t="s">
        <v>197</v>
      </c>
      <c r="AU79" s="6" t="s">
        <v>198</v>
      </c>
      <c r="AV79" s="6" t="s">
        <v>199</v>
      </c>
      <c r="AX79" s="6" t="s">
        <v>200</v>
      </c>
      <c r="AY79" s="6" t="s">
        <v>201</v>
      </c>
      <c r="AZ79" s="6" t="s">
        <v>202</v>
      </c>
      <c r="BA79" s="6" t="s">
        <v>203</v>
      </c>
      <c r="BB79" s="6" t="s">
        <v>204</v>
      </c>
      <c r="BC79" s="6" t="s">
        <v>205</v>
      </c>
      <c r="BD79" s="6" t="s">
        <v>206</v>
      </c>
      <c r="BF79" s="6" t="s">
        <v>207</v>
      </c>
      <c r="BG79" s="6" t="s">
        <v>208</v>
      </c>
      <c r="BH79" s="6" t="s">
        <v>209</v>
      </c>
      <c r="BI79" s="6" t="s">
        <v>210</v>
      </c>
      <c r="BJ79" s="6" t="s">
        <v>211</v>
      </c>
      <c r="BK79" s="6" t="s">
        <v>212</v>
      </c>
      <c r="BL79" s="6" t="s">
        <v>213</v>
      </c>
      <c r="BN79" s="6" t="s">
        <v>214</v>
      </c>
      <c r="BO79" s="6" t="s">
        <v>215</v>
      </c>
      <c r="BP79" s="6" t="s">
        <v>216</v>
      </c>
      <c r="BQ79" s="6" t="s">
        <v>217</v>
      </c>
      <c r="BR79" s="6" t="s">
        <v>218</v>
      </c>
      <c r="BS79" s="6" t="s">
        <v>219</v>
      </c>
      <c r="BT79" s="6" t="s">
        <v>220</v>
      </c>
      <c r="BV79" s="52" t="s">
        <v>222</v>
      </c>
    </row>
    <row r="80" spans="1:74" x14ac:dyDescent="0.25">
      <c r="A80" s="6">
        <v>1</v>
      </c>
      <c r="B80" s="6">
        <f t="shared" ref="B80:H80" si="0">B73+B66*$BV$66</f>
        <v>1</v>
      </c>
      <c r="C80" s="6">
        <f t="shared" si="0"/>
        <v>-1</v>
      </c>
      <c r="D80" s="6">
        <f t="shared" si="0"/>
        <v>-1</v>
      </c>
      <c r="E80" s="6">
        <f t="shared" si="0"/>
        <v>-1</v>
      </c>
      <c r="F80" s="6">
        <f t="shared" si="0"/>
        <v>-1</v>
      </c>
      <c r="G80" s="6">
        <f t="shared" si="0"/>
        <v>-1</v>
      </c>
      <c r="H80" s="6">
        <f t="shared" si="0"/>
        <v>1</v>
      </c>
      <c r="I80" s="6"/>
      <c r="J80" s="6">
        <f t="shared" ref="J80:P80" si="1">J73+J66*$BV$66</f>
        <v>1</v>
      </c>
      <c r="K80" s="6">
        <f t="shared" si="1"/>
        <v>-1</v>
      </c>
      <c r="L80" s="6">
        <f t="shared" si="1"/>
        <v>-1</v>
      </c>
      <c r="M80" s="6">
        <f t="shared" si="1"/>
        <v>-1</v>
      </c>
      <c r="N80" s="6">
        <f t="shared" si="1"/>
        <v>-1</v>
      </c>
      <c r="O80" s="6">
        <f t="shared" si="1"/>
        <v>-1</v>
      </c>
      <c r="P80" s="6">
        <f t="shared" si="1"/>
        <v>1</v>
      </c>
      <c r="Q80" s="6"/>
      <c r="R80" s="6">
        <f t="shared" ref="R80:X80" si="2">R73+R66*$BV$66</f>
        <v>-1</v>
      </c>
      <c r="S80" s="6">
        <f t="shared" si="2"/>
        <v>1</v>
      </c>
      <c r="T80" s="6">
        <f t="shared" si="2"/>
        <v>-1</v>
      </c>
      <c r="U80" s="6">
        <f t="shared" si="2"/>
        <v>-1</v>
      </c>
      <c r="V80" s="6">
        <f t="shared" si="2"/>
        <v>-1</v>
      </c>
      <c r="W80" s="6">
        <f t="shared" si="2"/>
        <v>1</v>
      </c>
      <c r="X80" s="6">
        <f t="shared" si="2"/>
        <v>-1</v>
      </c>
      <c r="Y80" s="6"/>
      <c r="Z80" s="6">
        <f t="shared" ref="Z80:AF80" si="3">Z73+Z66*$BV$66</f>
        <v>-1</v>
      </c>
      <c r="AA80" s="6">
        <f t="shared" si="3"/>
        <v>-1</v>
      </c>
      <c r="AB80" s="6">
        <f t="shared" si="3"/>
        <v>1</v>
      </c>
      <c r="AC80" s="6">
        <f t="shared" si="3"/>
        <v>-1</v>
      </c>
      <c r="AD80" s="6">
        <f t="shared" si="3"/>
        <v>1</v>
      </c>
      <c r="AE80" s="6">
        <f t="shared" si="3"/>
        <v>-1</v>
      </c>
      <c r="AF80" s="6">
        <f t="shared" si="3"/>
        <v>-1</v>
      </c>
      <c r="AG80" s="6"/>
      <c r="AH80" s="6">
        <f t="shared" ref="AH80:AN80" si="4">AH73+AH66*$BV$66</f>
        <v>-1</v>
      </c>
      <c r="AI80" s="6">
        <f t="shared" si="4"/>
        <v>-1</v>
      </c>
      <c r="AJ80" s="6">
        <f t="shared" si="4"/>
        <v>-1</v>
      </c>
      <c r="AK80" s="6">
        <f t="shared" si="4"/>
        <v>1</v>
      </c>
      <c r="AL80" s="6">
        <f t="shared" si="4"/>
        <v>-1</v>
      </c>
      <c r="AM80" s="6">
        <f t="shared" si="4"/>
        <v>-1</v>
      </c>
      <c r="AN80" s="6">
        <f t="shared" si="4"/>
        <v>-1</v>
      </c>
      <c r="AO80" s="6"/>
      <c r="AP80" s="6">
        <f t="shared" ref="AP80:AV80" si="5">AP73+AP66*$BV$66</f>
        <v>-1</v>
      </c>
      <c r="AQ80" s="6">
        <f t="shared" si="5"/>
        <v>-1</v>
      </c>
      <c r="AR80" s="6">
        <f t="shared" si="5"/>
        <v>1</v>
      </c>
      <c r="AS80" s="6">
        <f t="shared" si="5"/>
        <v>-1</v>
      </c>
      <c r="AT80" s="6">
        <f t="shared" si="5"/>
        <v>1</v>
      </c>
      <c r="AU80" s="6">
        <f t="shared" si="5"/>
        <v>-1</v>
      </c>
      <c r="AV80" s="6">
        <f t="shared" si="5"/>
        <v>-1</v>
      </c>
      <c r="AW80" s="6"/>
      <c r="AX80" s="6">
        <f t="shared" ref="AX80:BD80" si="6">AX73+AX66*$BV$66</f>
        <v>-1</v>
      </c>
      <c r="AY80" s="6">
        <f t="shared" si="6"/>
        <v>1</v>
      </c>
      <c r="AZ80" s="6">
        <f t="shared" si="6"/>
        <v>-1</v>
      </c>
      <c r="BA80" s="6">
        <f t="shared" si="6"/>
        <v>-1</v>
      </c>
      <c r="BB80" s="6">
        <f t="shared" si="6"/>
        <v>-1</v>
      </c>
      <c r="BC80" s="6">
        <f t="shared" si="6"/>
        <v>1</v>
      </c>
      <c r="BD80" s="6">
        <f t="shared" si="6"/>
        <v>-1</v>
      </c>
      <c r="BE80" s="6"/>
      <c r="BF80" s="6">
        <f t="shared" ref="BF80:BL80" si="7">BF73+BF66*$BV$66</f>
        <v>1</v>
      </c>
      <c r="BG80" s="6">
        <f t="shared" si="7"/>
        <v>-1</v>
      </c>
      <c r="BH80" s="6">
        <f t="shared" si="7"/>
        <v>-1</v>
      </c>
      <c r="BI80" s="6">
        <f t="shared" si="7"/>
        <v>-1</v>
      </c>
      <c r="BJ80" s="6">
        <f t="shared" si="7"/>
        <v>-1</v>
      </c>
      <c r="BK80" s="6">
        <f t="shared" si="7"/>
        <v>-1</v>
      </c>
      <c r="BL80" s="6">
        <f t="shared" si="7"/>
        <v>1</v>
      </c>
      <c r="BM80" s="6"/>
      <c r="BN80" s="6">
        <f t="shared" ref="BN80:BT80" si="8">BN73+BN66*$BV$66</f>
        <v>1</v>
      </c>
      <c r="BO80" s="6">
        <f t="shared" si="8"/>
        <v>-1</v>
      </c>
      <c r="BP80" s="6">
        <f t="shared" si="8"/>
        <v>-1</v>
      </c>
      <c r="BQ80" s="6">
        <f t="shared" si="8"/>
        <v>-1</v>
      </c>
      <c r="BR80" s="6">
        <f t="shared" si="8"/>
        <v>-1</v>
      </c>
      <c r="BS80" s="6">
        <f t="shared" si="8"/>
        <v>-1</v>
      </c>
      <c r="BT80" s="6">
        <f t="shared" si="8"/>
        <v>1</v>
      </c>
      <c r="BU80" s="6"/>
      <c r="BV80" s="6">
        <f>BV73+BV66*$BV$66</f>
        <v>1</v>
      </c>
    </row>
    <row r="81" spans="1:76" x14ac:dyDescent="0.25">
      <c r="A81" s="6">
        <v>2</v>
      </c>
      <c r="B81" s="6">
        <f t="shared" ref="B81:H81" si="9">B74+B67*$BV$67</f>
        <v>2</v>
      </c>
      <c r="C81" s="6">
        <f t="shared" si="9"/>
        <v>-2</v>
      </c>
      <c r="D81" s="6">
        <f t="shared" si="9"/>
        <v>-2</v>
      </c>
      <c r="E81" s="6">
        <f t="shared" si="9"/>
        <v>-2</v>
      </c>
      <c r="F81" s="6">
        <f t="shared" si="9"/>
        <v>-2</v>
      </c>
      <c r="G81" s="6">
        <f t="shared" si="9"/>
        <v>-2</v>
      </c>
      <c r="H81" s="6">
        <f t="shared" si="9"/>
        <v>2</v>
      </c>
      <c r="I81" s="6"/>
      <c r="J81" s="6">
        <f t="shared" ref="J81:P81" si="10">J74+J67*$BV$67</f>
        <v>0</v>
      </c>
      <c r="K81" s="6">
        <f t="shared" si="10"/>
        <v>0</v>
      </c>
      <c r="L81" s="6">
        <f t="shared" si="10"/>
        <v>0</v>
      </c>
      <c r="M81" s="6">
        <f t="shared" si="10"/>
        <v>0</v>
      </c>
      <c r="N81" s="6">
        <f t="shared" si="10"/>
        <v>0</v>
      </c>
      <c r="O81" s="6">
        <f t="shared" si="10"/>
        <v>0</v>
      </c>
      <c r="P81" s="6">
        <f t="shared" si="10"/>
        <v>0</v>
      </c>
      <c r="Q81" s="6"/>
      <c r="R81" s="6">
        <f t="shared" ref="R81:X81" si="11">R74+R67*$BV$67</f>
        <v>-2</v>
      </c>
      <c r="S81" s="6">
        <f t="shared" si="11"/>
        <v>2</v>
      </c>
      <c r="T81" s="6">
        <f t="shared" si="11"/>
        <v>0</v>
      </c>
      <c r="U81" s="6">
        <f t="shared" si="11"/>
        <v>0</v>
      </c>
      <c r="V81" s="6">
        <f t="shared" si="11"/>
        <v>0</v>
      </c>
      <c r="W81" s="6">
        <f t="shared" si="11"/>
        <v>2</v>
      </c>
      <c r="X81" s="6">
        <f t="shared" si="11"/>
        <v>-2</v>
      </c>
      <c r="Y81" s="6"/>
      <c r="Z81" s="6">
        <f t="shared" ref="Z81:AF81" si="12">Z74+Z67*$BV$67</f>
        <v>-2</v>
      </c>
      <c r="AA81" s="6">
        <f t="shared" si="12"/>
        <v>0</v>
      </c>
      <c r="AB81" s="6">
        <f t="shared" si="12"/>
        <v>2</v>
      </c>
      <c r="AC81" s="6">
        <f t="shared" si="12"/>
        <v>0</v>
      </c>
      <c r="AD81" s="6">
        <f t="shared" si="12"/>
        <v>2</v>
      </c>
      <c r="AE81" s="6">
        <f t="shared" si="12"/>
        <v>0</v>
      </c>
      <c r="AF81" s="6">
        <f t="shared" si="12"/>
        <v>-2</v>
      </c>
      <c r="AG81" s="6"/>
      <c r="AH81" s="6">
        <f t="shared" ref="AH81:AN81" si="13">AH74+AH67*$BV$67</f>
        <v>-2</v>
      </c>
      <c r="AI81" s="6">
        <f t="shared" si="13"/>
        <v>0</v>
      </c>
      <c r="AJ81" s="6">
        <f t="shared" si="13"/>
        <v>0</v>
      </c>
      <c r="AK81" s="6">
        <f t="shared" si="13"/>
        <v>2</v>
      </c>
      <c r="AL81" s="6">
        <f t="shared" si="13"/>
        <v>0</v>
      </c>
      <c r="AM81" s="6">
        <f t="shared" si="13"/>
        <v>0</v>
      </c>
      <c r="AN81" s="6">
        <f t="shared" si="13"/>
        <v>-2</v>
      </c>
      <c r="AO81" s="6"/>
      <c r="AP81" s="6">
        <f t="shared" ref="AP81:AV81" si="14">AP74+AP67*$BV$67</f>
        <v>-2</v>
      </c>
      <c r="AQ81" s="6">
        <f t="shared" si="14"/>
        <v>0</v>
      </c>
      <c r="AR81" s="6">
        <f t="shared" si="14"/>
        <v>2</v>
      </c>
      <c r="AS81" s="6">
        <f t="shared" si="14"/>
        <v>0</v>
      </c>
      <c r="AT81" s="6">
        <f t="shared" si="14"/>
        <v>2</v>
      </c>
      <c r="AU81" s="6">
        <f t="shared" si="14"/>
        <v>0</v>
      </c>
      <c r="AV81" s="6">
        <f t="shared" si="14"/>
        <v>-2</v>
      </c>
      <c r="AW81" s="6"/>
      <c r="AX81" s="6">
        <f t="shared" ref="AX81:BD81" si="15">AX74+AX67*$BV$67</f>
        <v>-2</v>
      </c>
      <c r="AY81" s="6">
        <f t="shared" si="15"/>
        <v>2</v>
      </c>
      <c r="AZ81" s="6">
        <f t="shared" si="15"/>
        <v>0</v>
      </c>
      <c r="BA81" s="6">
        <f t="shared" si="15"/>
        <v>0</v>
      </c>
      <c r="BB81" s="6">
        <f t="shared" si="15"/>
        <v>0</v>
      </c>
      <c r="BC81" s="6">
        <f t="shared" si="15"/>
        <v>2</v>
      </c>
      <c r="BD81" s="6">
        <f t="shared" si="15"/>
        <v>-2</v>
      </c>
      <c r="BE81" s="6"/>
      <c r="BF81" s="6">
        <f t="shared" ref="BF81:BL81" si="16">BF74+BF67*$BV$67</f>
        <v>0</v>
      </c>
      <c r="BG81" s="6">
        <f t="shared" si="16"/>
        <v>0</v>
      </c>
      <c r="BH81" s="6">
        <f t="shared" si="16"/>
        <v>0</v>
      </c>
      <c r="BI81" s="6">
        <f t="shared" si="16"/>
        <v>0</v>
      </c>
      <c r="BJ81" s="6">
        <f t="shared" si="16"/>
        <v>0</v>
      </c>
      <c r="BK81" s="6">
        <f t="shared" si="16"/>
        <v>0</v>
      </c>
      <c r="BL81" s="6">
        <f t="shared" si="16"/>
        <v>0</v>
      </c>
      <c r="BM81" s="6"/>
      <c r="BN81" s="6">
        <f t="shared" ref="BN81:BT81" si="17">BN74+BN67*$BV$67</f>
        <v>2</v>
      </c>
      <c r="BO81" s="6">
        <f t="shared" si="17"/>
        <v>-2</v>
      </c>
      <c r="BP81" s="6">
        <f t="shared" si="17"/>
        <v>-2</v>
      </c>
      <c r="BQ81" s="6">
        <f t="shared" si="17"/>
        <v>-2</v>
      </c>
      <c r="BR81" s="6">
        <f t="shared" si="17"/>
        <v>-2</v>
      </c>
      <c r="BS81" s="6">
        <f t="shared" si="17"/>
        <v>-2</v>
      </c>
      <c r="BT81" s="6">
        <f t="shared" si="17"/>
        <v>2</v>
      </c>
      <c r="BU81" s="6"/>
      <c r="BV81" s="6">
        <f>BV74+BV67*$BV$67</f>
        <v>2</v>
      </c>
    </row>
    <row r="82" spans="1:76" x14ac:dyDescent="0.25">
      <c r="A82" s="6">
        <v>3</v>
      </c>
      <c r="B82" s="6">
        <f>B75+B68*$BV$68</f>
        <v>3</v>
      </c>
      <c r="C82" s="6">
        <f t="shared" ref="C82:BN82" si="18">C75+C68*$BV$68</f>
        <v>-3</v>
      </c>
      <c r="D82" s="6">
        <f t="shared" si="18"/>
        <v>-3</v>
      </c>
      <c r="E82" s="6">
        <f t="shared" si="18"/>
        <v>-3</v>
      </c>
      <c r="F82" s="6">
        <f t="shared" si="18"/>
        <v>-3</v>
      </c>
      <c r="G82" s="6">
        <f t="shared" si="18"/>
        <v>-3</v>
      </c>
      <c r="H82" s="6">
        <f t="shared" si="18"/>
        <v>3</v>
      </c>
      <c r="I82" s="6"/>
      <c r="J82" s="6">
        <f t="shared" si="18"/>
        <v>-1</v>
      </c>
      <c r="K82" s="6">
        <f t="shared" si="18"/>
        <v>1</v>
      </c>
      <c r="L82" s="6">
        <f t="shared" si="18"/>
        <v>-1</v>
      </c>
      <c r="M82" s="6">
        <f t="shared" si="18"/>
        <v>-1</v>
      </c>
      <c r="N82" s="6">
        <f t="shared" si="18"/>
        <v>-1</v>
      </c>
      <c r="O82" s="6">
        <f t="shared" si="18"/>
        <v>1</v>
      </c>
      <c r="P82" s="6">
        <f t="shared" si="18"/>
        <v>-1</v>
      </c>
      <c r="Q82" s="6"/>
      <c r="R82" s="6">
        <f t="shared" si="18"/>
        <v>-3</v>
      </c>
      <c r="S82" s="6">
        <f t="shared" si="18"/>
        <v>3</v>
      </c>
      <c r="T82" s="6">
        <f t="shared" si="18"/>
        <v>-1</v>
      </c>
      <c r="U82" s="6">
        <f t="shared" si="18"/>
        <v>-1</v>
      </c>
      <c r="V82" s="6">
        <f t="shared" si="18"/>
        <v>-1</v>
      </c>
      <c r="W82" s="6">
        <f t="shared" si="18"/>
        <v>3</v>
      </c>
      <c r="X82" s="6">
        <f t="shared" si="18"/>
        <v>-3</v>
      </c>
      <c r="Y82" s="6"/>
      <c r="Z82" s="6">
        <f t="shared" si="18"/>
        <v>-3</v>
      </c>
      <c r="AA82" s="6">
        <f t="shared" si="18"/>
        <v>-1</v>
      </c>
      <c r="AB82" s="6">
        <f t="shared" si="18"/>
        <v>3</v>
      </c>
      <c r="AC82" s="6">
        <f t="shared" si="18"/>
        <v>-1</v>
      </c>
      <c r="AD82" s="6">
        <f t="shared" si="18"/>
        <v>3</v>
      </c>
      <c r="AE82" s="6">
        <f t="shared" si="18"/>
        <v>-1</v>
      </c>
      <c r="AF82" s="6">
        <f t="shared" si="18"/>
        <v>-3</v>
      </c>
      <c r="AG82" s="6"/>
      <c r="AH82" s="6">
        <f t="shared" si="18"/>
        <v>-3</v>
      </c>
      <c r="AI82" s="6">
        <f t="shared" si="18"/>
        <v>-1</v>
      </c>
      <c r="AJ82" s="6">
        <f t="shared" si="18"/>
        <v>-1</v>
      </c>
      <c r="AK82" s="6">
        <f t="shared" si="18"/>
        <v>3</v>
      </c>
      <c r="AL82" s="6">
        <f t="shared" si="18"/>
        <v>-1</v>
      </c>
      <c r="AM82" s="6">
        <f t="shared" si="18"/>
        <v>-1</v>
      </c>
      <c r="AN82" s="6">
        <f t="shared" si="18"/>
        <v>-3</v>
      </c>
      <c r="AO82" s="6"/>
      <c r="AP82" s="6">
        <f t="shared" si="18"/>
        <v>-3</v>
      </c>
      <c r="AQ82" s="6">
        <f t="shared" si="18"/>
        <v>-1</v>
      </c>
      <c r="AR82" s="6">
        <f t="shared" si="18"/>
        <v>3</v>
      </c>
      <c r="AS82" s="6">
        <f t="shared" si="18"/>
        <v>-1</v>
      </c>
      <c r="AT82" s="6">
        <f t="shared" si="18"/>
        <v>3</v>
      </c>
      <c r="AU82" s="6">
        <f t="shared" si="18"/>
        <v>-1</v>
      </c>
      <c r="AV82" s="6">
        <f t="shared" si="18"/>
        <v>-3</v>
      </c>
      <c r="AW82" s="6"/>
      <c r="AX82" s="6">
        <f t="shared" si="18"/>
        <v>-3</v>
      </c>
      <c r="AY82" s="6">
        <f t="shared" si="18"/>
        <v>3</v>
      </c>
      <c r="AZ82" s="6">
        <f t="shared" si="18"/>
        <v>-1</v>
      </c>
      <c r="BA82" s="6">
        <f t="shared" si="18"/>
        <v>-1</v>
      </c>
      <c r="BB82" s="6">
        <f t="shared" si="18"/>
        <v>-1</v>
      </c>
      <c r="BC82" s="6">
        <f t="shared" si="18"/>
        <v>3</v>
      </c>
      <c r="BD82" s="6">
        <f t="shared" si="18"/>
        <v>-3</v>
      </c>
      <c r="BE82" s="6"/>
      <c r="BF82" s="6">
        <f t="shared" si="18"/>
        <v>-1</v>
      </c>
      <c r="BG82" s="6">
        <f t="shared" si="18"/>
        <v>1</v>
      </c>
      <c r="BH82" s="6">
        <f t="shared" si="18"/>
        <v>-1</v>
      </c>
      <c r="BI82" s="6">
        <f t="shared" si="18"/>
        <v>-1</v>
      </c>
      <c r="BJ82" s="6">
        <f t="shared" si="18"/>
        <v>-1</v>
      </c>
      <c r="BK82" s="6">
        <f t="shared" si="18"/>
        <v>1</v>
      </c>
      <c r="BL82" s="6">
        <f t="shared" si="18"/>
        <v>-1</v>
      </c>
      <c r="BM82" s="6"/>
      <c r="BN82" s="6">
        <f t="shared" si="18"/>
        <v>3</v>
      </c>
      <c r="BO82" s="6">
        <f t="shared" ref="BO82:BV82" si="19">BO75+BO68*$BV$68</f>
        <v>-3</v>
      </c>
      <c r="BP82" s="6">
        <f t="shared" si="19"/>
        <v>-3</v>
      </c>
      <c r="BQ82" s="6">
        <f t="shared" si="19"/>
        <v>-3</v>
      </c>
      <c r="BR82" s="6">
        <f t="shared" si="19"/>
        <v>-3</v>
      </c>
      <c r="BS82" s="6">
        <f t="shared" si="19"/>
        <v>-3</v>
      </c>
      <c r="BT82" s="6">
        <f t="shared" si="19"/>
        <v>3</v>
      </c>
      <c r="BU82" s="6"/>
      <c r="BV82" s="6">
        <f t="shared" si="19"/>
        <v>3</v>
      </c>
    </row>
    <row r="83" spans="1:76" x14ac:dyDescent="0.25">
      <c r="A83" s="6">
        <v>4</v>
      </c>
      <c r="B83" s="6">
        <f>B76+B69*$BV$69</f>
        <v>4</v>
      </c>
      <c r="C83" s="6">
        <f t="shared" ref="C83:BN83" si="20">C76+C69*$BV$69</f>
        <v>-2</v>
      </c>
      <c r="D83" s="6">
        <f t="shared" si="20"/>
        <v>-4</v>
      </c>
      <c r="E83" s="6">
        <f t="shared" si="20"/>
        <v>-4</v>
      </c>
      <c r="F83" s="6">
        <f t="shared" si="20"/>
        <v>-4</v>
      </c>
      <c r="G83" s="6">
        <f t="shared" si="20"/>
        <v>-2</v>
      </c>
      <c r="H83" s="6">
        <f t="shared" si="20"/>
        <v>4</v>
      </c>
      <c r="I83" s="6"/>
      <c r="J83" s="6">
        <f t="shared" si="20"/>
        <v>0</v>
      </c>
      <c r="K83" s="6">
        <f t="shared" si="20"/>
        <v>0</v>
      </c>
      <c r="L83" s="6">
        <f t="shared" si="20"/>
        <v>0</v>
      </c>
      <c r="M83" s="6">
        <f t="shared" si="20"/>
        <v>0</v>
      </c>
      <c r="N83" s="6">
        <f t="shared" si="20"/>
        <v>0</v>
      </c>
      <c r="O83" s="6">
        <f t="shared" si="20"/>
        <v>0</v>
      </c>
      <c r="P83" s="6">
        <f t="shared" si="20"/>
        <v>0</v>
      </c>
      <c r="Q83" s="6"/>
      <c r="R83" s="6">
        <f t="shared" si="20"/>
        <v>-4</v>
      </c>
      <c r="S83" s="6">
        <f t="shared" si="20"/>
        <v>4</v>
      </c>
      <c r="T83" s="6">
        <f t="shared" si="20"/>
        <v>0</v>
      </c>
      <c r="U83" s="6">
        <f t="shared" si="20"/>
        <v>0</v>
      </c>
      <c r="V83" s="6">
        <f t="shared" si="20"/>
        <v>0</v>
      </c>
      <c r="W83" s="6">
        <f t="shared" si="20"/>
        <v>4</v>
      </c>
      <c r="X83" s="6">
        <f t="shared" si="20"/>
        <v>-4</v>
      </c>
      <c r="Y83" s="6"/>
      <c r="Z83" s="6">
        <f t="shared" si="20"/>
        <v>-4</v>
      </c>
      <c r="AA83" s="6">
        <f t="shared" si="20"/>
        <v>0</v>
      </c>
      <c r="AB83" s="6">
        <f t="shared" si="20"/>
        <v>4</v>
      </c>
      <c r="AC83" s="6">
        <f t="shared" si="20"/>
        <v>0</v>
      </c>
      <c r="AD83" s="6">
        <f t="shared" si="20"/>
        <v>4</v>
      </c>
      <c r="AE83" s="6">
        <f t="shared" si="20"/>
        <v>0</v>
      </c>
      <c r="AF83" s="6">
        <f t="shared" si="20"/>
        <v>-4</v>
      </c>
      <c r="AG83" s="6"/>
      <c r="AH83" s="6">
        <f t="shared" si="20"/>
        <v>-4</v>
      </c>
      <c r="AI83" s="6">
        <f t="shared" si="20"/>
        <v>0</v>
      </c>
      <c r="AJ83" s="6">
        <f t="shared" si="20"/>
        <v>0</v>
      </c>
      <c r="AK83" s="6">
        <f t="shared" si="20"/>
        <v>4</v>
      </c>
      <c r="AL83" s="6">
        <f t="shared" si="20"/>
        <v>0</v>
      </c>
      <c r="AM83" s="6">
        <f t="shared" si="20"/>
        <v>0</v>
      </c>
      <c r="AN83" s="6">
        <f t="shared" si="20"/>
        <v>-4</v>
      </c>
      <c r="AO83" s="6"/>
      <c r="AP83" s="6">
        <f t="shared" si="20"/>
        <v>-4</v>
      </c>
      <c r="AQ83" s="6">
        <f t="shared" si="20"/>
        <v>0</v>
      </c>
      <c r="AR83" s="6">
        <f t="shared" si="20"/>
        <v>4</v>
      </c>
      <c r="AS83" s="6">
        <f t="shared" si="20"/>
        <v>0</v>
      </c>
      <c r="AT83" s="6">
        <f t="shared" si="20"/>
        <v>4</v>
      </c>
      <c r="AU83" s="6">
        <f t="shared" si="20"/>
        <v>0</v>
      </c>
      <c r="AV83" s="6">
        <f t="shared" si="20"/>
        <v>-4</v>
      </c>
      <c r="AW83" s="6"/>
      <c r="AX83" s="6">
        <f t="shared" si="20"/>
        <v>-4</v>
      </c>
      <c r="AY83" s="6">
        <f t="shared" si="20"/>
        <v>4</v>
      </c>
      <c r="AZ83" s="6">
        <f t="shared" si="20"/>
        <v>0</v>
      </c>
      <c r="BA83" s="6">
        <f t="shared" si="20"/>
        <v>0</v>
      </c>
      <c r="BB83" s="6">
        <f t="shared" si="20"/>
        <v>0</v>
      </c>
      <c r="BC83" s="6">
        <f t="shared" si="20"/>
        <v>4</v>
      </c>
      <c r="BD83" s="6">
        <f t="shared" si="20"/>
        <v>-4</v>
      </c>
      <c r="BE83" s="6"/>
      <c r="BF83" s="6">
        <f t="shared" si="20"/>
        <v>0</v>
      </c>
      <c r="BG83" s="6">
        <f t="shared" si="20"/>
        <v>0</v>
      </c>
      <c r="BH83" s="6">
        <f t="shared" si="20"/>
        <v>0</v>
      </c>
      <c r="BI83" s="6">
        <f t="shared" si="20"/>
        <v>0</v>
      </c>
      <c r="BJ83" s="6">
        <f t="shared" si="20"/>
        <v>0</v>
      </c>
      <c r="BK83" s="6">
        <f t="shared" si="20"/>
        <v>0</v>
      </c>
      <c r="BL83" s="6">
        <f t="shared" si="20"/>
        <v>0</v>
      </c>
      <c r="BM83" s="6"/>
      <c r="BN83" s="6">
        <f t="shared" si="20"/>
        <v>4</v>
      </c>
      <c r="BO83" s="6">
        <f t="shared" ref="BO83:BV83" si="21">BO76+BO69*$BV$69</f>
        <v>-2</v>
      </c>
      <c r="BP83" s="6">
        <f t="shared" si="21"/>
        <v>-4</v>
      </c>
      <c r="BQ83" s="6">
        <f t="shared" si="21"/>
        <v>-4</v>
      </c>
      <c r="BR83" s="6">
        <f t="shared" si="21"/>
        <v>-4</v>
      </c>
      <c r="BS83" s="6">
        <f t="shared" si="21"/>
        <v>-2</v>
      </c>
      <c r="BT83" s="6">
        <f t="shared" si="21"/>
        <v>4</v>
      </c>
      <c r="BU83" s="6"/>
      <c r="BV83" s="6">
        <f t="shared" si="21"/>
        <v>4</v>
      </c>
    </row>
    <row r="84" spans="1:76" x14ac:dyDescent="0.25"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76" x14ac:dyDescent="0.25">
      <c r="A85" t="s">
        <v>232</v>
      </c>
      <c r="D85" s="6" t="s">
        <v>19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76" x14ac:dyDescent="0.25">
      <c r="A86" s="6">
        <v>1</v>
      </c>
      <c r="B86" s="6">
        <f>$BV$83+(B66*$B$83)+(C66*$C$83)+(D66*$D$83)+(E66*$E$83)+(F66*$F$83)+(G66*$G$83)+(H66*$H$83)+(J66*$J$83)+(K66*$K$83)+(L66*$L$83)+(M66*$M$83)+(N66*$N$83)+(O66*$O$83)+(P66*$P$83)+(R66*$R$83)+(S66*$S$83)+(T66*$T$83)+(U66*$U$83)+(V66*$V$83)+(W66*$W$83)+(X66*$X$83)+(Z66*$Z$83)+(AA66*$AA$83)+(AB66*$AB$83)+(AC66*$AC$83)+(AD66*$AD$83)+(AE66*$AE$83)+(AF66*$AF$83)+(AH66*$AH$83)+(AI66*$AI$83)+(AJ66*$AJ$83)+(AK66*$AK$83)+(AL66*$AL$83)+(AM66*$AM$83)+(AN66*$AN$83)+(AP66*$AP$83)+(AQ66*$AQ$83)+(AR66*$AR$83)+(AS66*$AS$83)+(AT66*$AT$83)+(AU66*$AU$83)+(AV66*$AV$83)+(AX66*$AX$83)+(AY66*AY$83)+(AZ66*AZ$83)+(BA66*$BA$83)+(BB66*$BB$83)+(BC66*$BC$83)+(BD66*$BD$83)+(BF66*$BF$83)+(BG66*$BG$83)+(BH66*$BH$83)+(BI66*$BI$83)+(BJ66*$BJ$83)+(BK66*$BK$83)+(BL66*$BL$83)+(BN66*$BN$83)+(BO66*$BO$83)+(BP66*$BP$83)+(BQ66*$BQ$83)+(BR66*$BR$83)+(BS66*$BS$83)+(BT66*$BT$83)</f>
        <v>128</v>
      </c>
      <c r="D86" s="32">
        <f>IF(B86&gt;0,1,-1)</f>
        <v>1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76" x14ac:dyDescent="0.25">
      <c r="A87" s="6">
        <v>2</v>
      </c>
      <c r="B87" s="6">
        <f>$BV$83+(B67*$B$83)+(C67*$C$83)+(D67*$D$83)+(E67*$E$83)+(F67*$F$83)+(G67*$G$83)+(H67*$H$83)+(J67*$J$83)+(K67*$K$83)+(L67*$L$83)+(M67*$M$83)+(N67*$N$83)+(O67*$O$83)+(P67*$P$83)+(R67*$R$83)+(S67*$S$83)+(T67*$T$83)+(U67*$U$83)+(V67*$V$83)+(W67*$W$83)+(X67*$X$83)+(Z67*$Z$83)+(AA67*$AA$83)+(AB67*$AB$83)+(AC67*$AC$83)+(AD67*$AD$83)+(AE67*$AE$83)+(AF67*$AF$83)+(AH67*$AH$83)+(AI67*$AI$83)+(AJ67*$AJ$83)+(AK67*$AK$83)+(AL67*$AL$83)+(AM67*$AM$83)+(AN67*$AN$83)+(AP67*$AP$83)+(AQ67*$AQ$83)+(AR67*$AR$83)+(AS67*$AS$83)+(AT67*$AT$83)+(AU67*$AU$83)+(AV67*$AV$83)+(AX67*$AX$83)+(AY67*AY$83)+(AZ67*AZ$83)+(BA67*$BA$83)+(BB67*$BB$83)+(BC67*$BC$83)+(BD67*$BD$83)+(BF67*$BF$83)+(BG67*$BG$83)+(BH67*$BH$83)+(BI67*$BI$83)+(BJ67*$BJ$83)+(BK67*$BK$83)+(BL67*$BL$83)+(BN67*$BN$83)+(BO67*$BO$83)+(BP67*$BP$83)+(BQ67*$BQ$83)+(BR67*$BR$83)+(BS67*$BS$83)+(BT67*$BT$83)</f>
        <v>-120</v>
      </c>
      <c r="D87" s="32">
        <f>IF(B87&gt;0,1,-1)</f>
        <v>-1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76" x14ac:dyDescent="0.25">
      <c r="A88" s="6">
        <v>3</v>
      </c>
      <c r="B88" s="6">
        <f>$BV$83+(B68*$B$83)+(C68*$C$83)+(D68*$D$83)+(E68*$E$83)+(F68*$F$83)+(G68*$G$83)+(H68*$H$83)+(J68*$J$83)+(K68*$K$83)+(L68*$L$83)+(M68*$M$83)+(N68*$N$83)+(O68*$O$83)+(P68*$P$83)+(R68*$R$83)+(S68*$S$83)+(T68*$T$83)+(U68*$U$83)+(V68*$V$83)+(W68*$W$83)+(X68*$X$83)+(Z68*$Z$83)+(AA68*$AA$83)+(AB68*$AB$83)+(AC68*$AC$83)+(AD68*$AD$83)+(AE68*$AE$83)+(AF68*$AF$83)+(AH68*$AH$83)+(AI68*$AI$83)+(AJ68*$AJ$83)+(AK68*$AK$83)+(AL68*$AL$83)+(AM68*$AM$83)+(AN68*$AN$83)+(AP68*$AP$83)+(AQ68*$AQ$83)+(AR68*$AR$83)+(AS68*$AS$83)+(AT68*$AT$83)+(AU68*$AU$83)+(AV68*$AV$83)+(AX68*$AX$83)+(AY68*AY$83)+(AZ68*AZ$83)+(BA68*$BA$83)+(BB68*$BB$83)+(BC68*$BC$83)+(BD68*$BD$83)+(BF68*$BF$83)+(BG68*$BG$83)+(BH68*$BH$83)+(BI68*$BI$83)+(BJ68*$BJ$83)+(BK68*$BK$83)+(BL68*$BL$83)+(BN68*$BN$83)+(BO68*$BO$83)+(BP68*$BP$83)+(BQ68*$BQ$83)+(BR68*$BR$83)+(BS68*$BS$83)+(BT68*$BT$83)</f>
        <v>128</v>
      </c>
      <c r="D88" s="32">
        <f>IF(B88&gt;0,1,-1)</f>
        <v>1</v>
      </c>
    </row>
    <row r="89" spans="1:76" x14ac:dyDescent="0.25">
      <c r="A89" s="6">
        <v>4</v>
      </c>
      <c r="B89" s="6">
        <f>$BV$83+(B69*$B$83)+(C69*$C$83)+(D69*$D$83)+(E69*$E$83)+(F69*$F$83)+(G69*$G$83)+(H69*$H$83)+(J69*$J$83)+(K69*$K$83)+(L69*$L$83)+(M69*$M$83)+(N69*$N$83)+(O69*$O$83)+(P69*$P$83)+(R69*$R$83)+(S69*$S$83)+(T69*$T$83)+(U69*$U$83)+(V69*$V$83)+(W69*$W$83)+(X69*$X$83)+(Z69*$Z$83)+(AA69*$AA$83)+(AB69*$AB$83)+(AC69*$AC$83)+(AD69*$AD$83)+(AE69*$AE$83)+(AF69*$AF$83)+(AH69*$AH$83)+(AI69*$AI$83)+(AJ69*$AJ$83)+(AK69*$AK$83)+(AL69*$AL$83)+(AM69*$AM$83)+(AN69*$AN$83)+(AP69*$AP$83)+(AQ69*$AQ$83)+(AR69*$AR$83)+(AS69*$AS$83)+(AT69*$AT$83)+(AU69*$AU$83)+(AV69*$AV$83)+(AX69*$AX$83)+(AY69*AY$83)+(AZ69*AZ$83)+(BA69*$BA$83)+(BB69*$BB$83)+(BC69*$BC$83)+(BD69*$BD$83)+(BF69*$BF$83)+(BG69*$BG$83)+(BH69*$BH$83)+(BI69*$BI$83)+(BJ69*$BJ$83)+(BK69*$BK$83)+(BL69*$BL$83)+(BN69*$BN$83)+(BO69*$BO$83)+(BP69*$BP$83)+(BQ69*$BQ$83)+(BR69*$BR$83)+(BS69*$BS$83)+(BT69*$BT$83)</f>
        <v>-104</v>
      </c>
      <c r="D89" s="32">
        <f>IF(B89&gt;0,1,-1)</f>
        <v>-1</v>
      </c>
    </row>
    <row r="91" spans="1:76" x14ac:dyDescent="0.25">
      <c r="A91" t="s">
        <v>233</v>
      </c>
    </row>
    <row r="92" spans="1:76" x14ac:dyDescent="0.25">
      <c r="A92" t="s">
        <v>77</v>
      </c>
      <c r="B92" s="6" t="s">
        <v>2</v>
      </c>
      <c r="C92" s="6" t="s">
        <v>3</v>
      </c>
      <c r="D92" s="6" t="s">
        <v>59</v>
      </c>
      <c r="E92" s="6" t="s">
        <v>78</v>
      </c>
      <c r="F92" s="6" t="s">
        <v>79</v>
      </c>
      <c r="G92" s="6" t="s">
        <v>80</v>
      </c>
      <c r="H92" s="6" t="s">
        <v>81</v>
      </c>
      <c r="J92" s="6" t="s">
        <v>82</v>
      </c>
      <c r="K92" s="6" t="s">
        <v>83</v>
      </c>
      <c r="L92" s="6" t="s">
        <v>84</v>
      </c>
      <c r="M92" s="6" t="s">
        <v>85</v>
      </c>
      <c r="N92" s="6" t="s">
        <v>86</v>
      </c>
      <c r="O92" s="6" t="s">
        <v>87</v>
      </c>
      <c r="P92" s="6" t="s">
        <v>88</v>
      </c>
      <c r="R92" s="6" t="s">
        <v>89</v>
      </c>
      <c r="S92" s="6" t="s">
        <v>90</v>
      </c>
      <c r="T92" s="6" t="s">
        <v>91</v>
      </c>
      <c r="U92" s="6" t="s">
        <v>92</v>
      </c>
      <c r="V92" s="6" t="s">
        <v>93</v>
      </c>
      <c r="W92" s="6" t="s">
        <v>94</v>
      </c>
      <c r="X92" s="6" t="s">
        <v>95</v>
      </c>
      <c r="Z92" s="6" t="s">
        <v>96</v>
      </c>
      <c r="AA92" s="6" t="s">
        <v>97</v>
      </c>
      <c r="AB92" s="6" t="s">
        <v>98</v>
      </c>
      <c r="AC92" s="6" t="s">
        <v>99</v>
      </c>
      <c r="AD92" s="6" t="s">
        <v>100</v>
      </c>
      <c r="AE92" s="6" t="s">
        <v>101</v>
      </c>
      <c r="AF92" s="6" t="s">
        <v>102</v>
      </c>
      <c r="AH92" s="6" t="s">
        <v>103</v>
      </c>
      <c r="AI92" s="6" t="s">
        <v>104</v>
      </c>
      <c r="AJ92" s="6" t="s">
        <v>105</v>
      </c>
      <c r="AK92" s="6" t="s">
        <v>106</v>
      </c>
      <c r="AL92" s="6" t="s">
        <v>107</v>
      </c>
      <c r="AM92" s="6" t="s">
        <v>108</v>
      </c>
      <c r="AN92" s="6" t="s">
        <v>109</v>
      </c>
      <c r="AP92" s="6" t="s">
        <v>110</v>
      </c>
      <c r="AQ92" s="6" t="s">
        <v>111</v>
      </c>
      <c r="AR92" s="6" t="s">
        <v>112</v>
      </c>
      <c r="AS92" s="6" t="s">
        <v>113</v>
      </c>
      <c r="AT92" s="6" t="s">
        <v>114</v>
      </c>
      <c r="AU92" s="6" t="s">
        <v>115</v>
      </c>
      <c r="AV92" s="6" t="s">
        <v>116</v>
      </c>
      <c r="AX92" s="6" t="s">
        <v>117</v>
      </c>
      <c r="AY92" s="6" t="s">
        <v>118</v>
      </c>
      <c r="AZ92" s="6" t="s">
        <v>119</v>
      </c>
      <c r="BA92" s="6" t="s">
        <v>120</v>
      </c>
      <c r="BB92" s="6" t="s">
        <v>121</v>
      </c>
      <c r="BC92" s="6" t="s">
        <v>122</v>
      </c>
      <c r="BD92" s="6" t="s">
        <v>123</v>
      </c>
      <c r="BF92" s="6" t="s">
        <v>124</v>
      </c>
      <c r="BG92" s="6" t="s">
        <v>125</v>
      </c>
      <c r="BH92" s="6" t="s">
        <v>126</v>
      </c>
      <c r="BI92" s="6" t="s">
        <v>127</v>
      </c>
      <c r="BJ92" s="6" t="s">
        <v>128</v>
      </c>
      <c r="BK92" s="6" t="s">
        <v>129</v>
      </c>
      <c r="BL92" s="6" t="s">
        <v>130</v>
      </c>
      <c r="BN92" s="6" t="s">
        <v>131</v>
      </c>
      <c r="BO92" s="6" t="s">
        <v>132</v>
      </c>
      <c r="BP92" s="6" t="s">
        <v>133</v>
      </c>
      <c r="BQ92" s="6" t="s">
        <v>134</v>
      </c>
      <c r="BR92" s="6" t="s">
        <v>135</v>
      </c>
      <c r="BS92" s="6" t="s">
        <v>136</v>
      </c>
      <c r="BT92" s="6" t="s">
        <v>137</v>
      </c>
      <c r="BV92" s="6" t="s">
        <v>234</v>
      </c>
      <c r="BX92" s="6" t="s">
        <v>19</v>
      </c>
    </row>
    <row r="93" spans="1:76" x14ac:dyDescent="0.25">
      <c r="B93" s="53">
        <v>-1</v>
      </c>
      <c r="C93" s="6">
        <v>1</v>
      </c>
      <c r="D93" s="6">
        <v>1</v>
      </c>
      <c r="E93" s="6">
        <v>1</v>
      </c>
      <c r="F93" s="6">
        <v>1</v>
      </c>
      <c r="G93" s="6">
        <v>1</v>
      </c>
      <c r="H93" s="6">
        <v>-1</v>
      </c>
      <c r="J93" s="6">
        <v>1</v>
      </c>
      <c r="K93" s="6">
        <v>-1</v>
      </c>
      <c r="L93" s="6">
        <v>-1</v>
      </c>
      <c r="M93" s="6">
        <v>-1</v>
      </c>
      <c r="N93" s="6">
        <v>-1</v>
      </c>
      <c r="O93" s="6">
        <v>-1</v>
      </c>
      <c r="P93" s="6">
        <v>1</v>
      </c>
      <c r="R93" s="6">
        <v>1</v>
      </c>
      <c r="S93" s="6">
        <v>-1</v>
      </c>
      <c r="T93" s="6">
        <v>-1</v>
      </c>
      <c r="U93" s="6">
        <v>-1</v>
      </c>
      <c r="V93" s="6">
        <v>-1</v>
      </c>
      <c r="W93" s="6">
        <v>-1</v>
      </c>
      <c r="X93" s="6">
        <v>1</v>
      </c>
      <c r="Z93" s="6">
        <v>1</v>
      </c>
      <c r="AA93" s="6">
        <v>-1</v>
      </c>
      <c r="AB93" s="6">
        <v>-1</v>
      </c>
      <c r="AC93" s="6">
        <v>-1</v>
      </c>
      <c r="AD93" s="6">
        <v>-1</v>
      </c>
      <c r="AE93" s="6">
        <v>-1</v>
      </c>
      <c r="AF93" s="6">
        <v>1</v>
      </c>
      <c r="AH93" s="6">
        <v>-1</v>
      </c>
      <c r="AI93" s="6">
        <v>1</v>
      </c>
      <c r="AJ93" s="6">
        <v>-1</v>
      </c>
      <c r="AK93" s="6">
        <v>-1</v>
      </c>
      <c r="AL93" s="6">
        <v>-1</v>
      </c>
      <c r="AM93" s="6">
        <v>1</v>
      </c>
      <c r="AN93" s="6">
        <v>-1</v>
      </c>
      <c r="AP93" s="6">
        <v>1</v>
      </c>
      <c r="AQ93" s="6">
        <v>-1</v>
      </c>
      <c r="AR93" s="6">
        <v>-1</v>
      </c>
      <c r="AS93" s="6">
        <v>-1</v>
      </c>
      <c r="AT93" s="6">
        <v>-1</v>
      </c>
      <c r="AU93" s="6">
        <v>-1</v>
      </c>
      <c r="AV93" s="6">
        <v>1</v>
      </c>
      <c r="AX93" s="6">
        <v>1</v>
      </c>
      <c r="AY93" s="6">
        <v>-1</v>
      </c>
      <c r="AZ93" s="6">
        <v>-1</v>
      </c>
      <c r="BA93" s="6">
        <v>-1</v>
      </c>
      <c r="BB93" s="6">
        <v>-1</v>
      </c>
      <c r="BC93" s="6">
        <v>-1</v>
      </c>
      <c r="BD93" s="6">
        <v>1</v>
      </c>
      <c r="BF93" s="6">
        <v>1</v>
      </c>
      <c r="BG93" s="6">
        <v>-1</v>
      </c>
      <c r="BH93" s="6">
        <v>-1</v>
      </c>
      <c r="BI93" s="6">
        <v>-1</v>
      </c>
      <c r="BJ93" s="6">
        <v>-1</v>
      </c>
      <c r="BK93" s="6">
        <v>-1</v>
      </c>
      <c r="BL93" s="6">
        <v>1</v>
      </c>
      <c r="BN93" s="54">
        <v>-1</v>
      </c>
      <c r="BO93" s="6">
        <v>1</v>
      </c>
      <c r="BP93" s="6">
        <v>1</v>
      </c>
      <c r="BQ93" s="6">
        <v>1</v>
      </c>
      <c r="BR93" s="6">
        <v>1</v>
      </c>
      <c r="BS93" s="6">
        <v>1</v>
      </c>
      <c r="BT93" s="6">
        <v>-1</v>
      </c>
      <c r="BV93" s="6">
        <f>$BV$83+(B93*$B$83)+(C93*$C$83)+(D93*$D$83)+(E93*$E$83)+(F93*$F$83)+(G93*$G$83)+(H93*$H$83)+(J93*$J$83)+(K93*$K$83)+(L93*$L$83)+(M93*$M$83)+(N93*$N$83)+(O93*$O$83)+(P93*$P$83)+(R93*$R$83)+(S93*$S$83)+(T93*$T$83)+(U93*$U$83)+(V93*$V$83)+(W93*$W$83)+(X93*$X$83)+(Z93*$Z$83)+(AA93*$AA$83)+(AB93*$AB$83)+(AC93*$AC$83)+(AD93*$AD$83)+(AE93*$AE$83)+(AF93*$AF$83)+(AH93*$AH$83)+(AI93*$AI$83)+(AJ93*$AJ$83)+(AK93*$AK$83)+(AL93*$AL$83)+(AM93*$AM$83)+(AN93*$AN$83)+(AP93*$AP$83)+(AQ93*$AQ$83)+(AR93*$AR$83)+(AS93*$AS$83)+(AT93*$AT$83)+(AU93*$AU$83)+(AV93*$AV$83)+(AX93*$AX$83)+(AY93*$AY$83)+(AZ93*$AZ$83)+(BA93*$BA$83)+(BB93*$BB$83)+(BC93*$BC$83)+(BD93*$BD$83)+(BF93*$BF$83)+(BG93*$BG$83)+(BH93*$BH$83)+(BI93*$BI$83)+(BJ93*$BJ$83)+(BK93*$BK$83)+(BL93*$BL$83)+(BN93*$BN$83)+(BO93*$BO$83)+(BP93*$BP$83)+(BQ93*$BQ$83)+(BR93*$BR$83)+(BS93*$BS$83)+(BT93*$BT$83)</f>
        <v>-104</v>
      </c>
      <c r="BX93" s="32">
        <f>IF(BV93&gt;0,1,-1)</f>
        <v>-1</v>
      </c>
    </row>
    <row r="96" spans="1:76" x14ac:dyDescent="0.25">
      <c r="B96" s="6">
        <v>1</v>
      </c>
      <c r="C96" s="6" t="s">
        <v>66</v>
      </c>
      <c r="D96" s="6" t="s">
        <v>67</v>
      </c>
      <c r="E96" s="6" t="s">
        <v>67</v>
      </c>
      <c r="F96" s="6" t="s">
        <v>67</v>
      </c>
      <c r="G96" s="6" t="s">
        <v>67</v>
      </c>
      <c r="H96" s="6" t="s">
        <v>67</v>
      </c>
      <c r="I96" s="6" t="s">
        <v>66</v>
      </c>
    </row>
    <row r="97" spans="2:9" x14ac:dyDescent="0.25">
      <c r="B97" s="6">
        <v>2</v>
      </c>
      <c r="C97" s="6" t="s">
        <v>67</v>
      </c>
      <c r="D97" s="6" t="s">
        <v>66</v>
      </c>
      <c r="E97" s="6" t="s">
        <v>66</v>
      </c>
      <c r="F97" s="6" t="s">
        <v>66</v>
      </c>
      <c r="G97" s="6" t="s">
        <v>66</v>
      </c>
      <c r="H97" s="6" t="s">
        <v>66</v>
      </c>
      <c r="I97" s="6" t="s">
        <v>67</v>
      </c>
    </row>
    <row r="98" spans="2:9" x14ac:dyDescent="0.25">
      <c r="B98" s="6">
        <v>3</v>
      </c>
      <c r="C98" s="6" t="s">
        <v>67</v>
      </c>
      <c r="D98" s="6" t="s">
        <v>66</v>
      </c>
      <c r="E98" s="6" t="s">
        <v>66</v>
      </c>
      <c r="F98" s="6" t="s">
        <v>66</v>
      </c>
      <c r="G98" s="6" t="s">
        <v>66</v>
      </c>
      <c r="H98" s="6" t="s">
        <v>66</v>
      </c>
      <c r="I98" s="6" t="s">
        <v>67</v>
      </c>
    </row>
    <row r="99" spans="2:9" x14ac:dyDescent="0.25">
      <c r="B99" s="6">
        <v>4</v>
      </c>
      <c r="C99" s="6" t="s">
        <v>67</v>
      </c>
      <c r="D99" s="6" t="s">
        <v>66</v>
      </c>
      <c r="E99" s="6" t="s">
        <v>66</v>
      </c>
      <c r="F99" s="6" t="s">
        <v>66</v>
      </c>
      <c r="G99" s="6" t="s">
        <v>66</v>
      </c>
      <c r="H99" s="6" t="s">
        <v>66</v>
      </c>
      <c r="I99" s="6" t="s">
        <v>67</v>
      </c>
    </row>
    <row r="100" spans="2:9" x14ac:dyDescent="0.25">
      <c r="B100" s="6">
        <v>5</v>
      </c>
      <c r="C100" s="6" t="s">
        <v>66</v>
      </c>
      <c r="D100" s="6" t="s">
        <v>67</v>
      </c>
      <c r="E100" s="6" t="s">
        <v>66</v>
      </c>
      <c r="F100" s="6" t="s">
        <v>66</v>
      </c>
      <c r="G100" s="6" t="s">
        <v>66</v>
      </c>
      <c r="H100" s="6" t="s">
        <v>67</v>
      </c>
      <c r="I100" s="6" t="s">
        <v>66</v>
      </c>
    </row>
    <row r="101" spans="2:9" x14ac:dyDescent="0.25">
      <c r="B101" s="6">
        <v>6</v>
      </c>
      <c r="C101" s="6" t="s">
        <v>67</v>
      </c>
      <c r="D101" s="6" t="s">
        <v>66</v>
      </c>
      <c r="E101" s="6" t="s">
        <v>66</v>
      </c>
      <c r="F101" s="6" t="s">
        <v>66</v>
      </c>
      <c r="G101" s="6" t="s">
        <v>66</v>
      </c>
      <c r="H101" s="6" t="s">
        <v>66</v>
      </c>
      <c r="I101" s="6" t="s">
        <v>67</v>
      </c>
    </row>
    <row r="102" spans="2:9" x14ac:dyDescent="0.25">
      <c r="B102" s="6">
        <v>7</v>
      </c>
      <c r="C102" s="6" t="s">
        <v>67</v>
      </c>
      <c r="D102" s="6" t="s">
        <v>66</v>
      </c>
      <c r="E102" s="6" t="s">
        <v>66</v>
      </c>
      <c r="F102" s="6" t="s">
        <v>66</v>
      </c>
      <c r="G102" s="6" t="s">
        <v>66</v>
      </c>
      <c r="H102" s="6" t="s">
        <v>66</v>
      </c>
      <c r="I102" s="6" t="s">
        <v>67</v>
      </c>
    </row>
    <row r="103" spans="2:9" x14ac:dyDescent="0.25">
      <c r="B103" s="6">
        <v>8</v>
      </c>
      <c r="C103" s="6" t="s">
        <v>67</v>
      </c>
      <c r="D103" s="6" t="s">
        <v>66</v>
      </c>
      <c r="E103" s="6" t="s">
        <v>66</v>
      </c>
      <c r="F103" s="6" t="s">
        <v>66</v>
      </c>
      <c r="G103" s="6" t="s">
        <v>66</v>
      </c>
      <c r="H103" s="6" t="s">
        <v>66</v>
      </c>
      <c r="I103" s="6" t="s">
        <v>67</v>
      </c>
    </row>
    <row r="104" spans="2:9" x14ac:dyDescent="0.25">
      <c r="B104" s="6">
        <v>9</v>
      </c>
      <c r="C104" s="6" t="s">
        <v>66</v>
      </c>
      <c r="D104" s="6" t="s">
        <v>67</v>
      </c>
      <c r="E104" s="6" t="s">
        <v>67</v>
      </c>
      <c r="F104" s="6" t="s">
        <v>67</v>
      </c>
      <c r="G104" s="6" t="s">
        <v>67</v>
      </c>
      <c r="H104" s="6" t="s">
        <v>67</v>
      </c>
      <c r="I104" s="6" t="s">
        <v>66</v>
      </c>
    </row>
  </sheetData>
  <mergeCells count="7">
    <mergeCell ref="B19:G19"/>
    <mergeCell ref="AM61:AS61"/>
    <mergeCell ref="AV61:BB61"/>
    <mergeCell ref="B12:H12"/>
    <mergeCell ref="K12:Q12"/>
    <mergeCell ref="T12:Z12"/>
    <mergeCell ref="AC12:AI12"/>
  </mergeCells>
  <phoneticPr fontId="1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BA51-FF3F-4E09-8354-649B9F30BF6D}">
  <dimension ref="A1:U44"/>
  <sheetViews>
    <sheetView topLeftCell="A2" zoomScale="99" zoomScaleNormal="130" workbookViewId="0">
      <selection activeCell="K29" sqref="K29"/>
    </sheetView>
  </sheetViews>
  <sheetFormatPr defaultRowHeight="15" x14ac:dyDescent="0.25"/>
  <cols>
    <col min="11" max="11" width="20.5703125" bestFit="1" customWidth="1"/>
  </cols>
  <sheetData>
    <row r="1" spans="1:21" ht="18.75" x14ac:dyDescent="0.3">
      <c r="A1" s="20" t="s">
        <v>369</v>
      </c>
    </row>
    <row r="3" spans="1:21" x14ac:dyDescent="0.25">
      <c r="A3" s="5" t="s">
        <v>10</v>
      </c>
    </row>
    <row r="4" spans="1:21" x14ac:dyDescent="0.25">
      <c r="A4" t="s">
        <v>6</v>
      </c>
      <c r="B4" t="s">
        <v>16</v>
      </c>
      <c r="D4">
        <v>0</v>
      </c>
      <c r="E4" t="s">
        <v>56</v>
      </c>
      <c r="G4" s="2" t="s">
        <v>30</v>
      </c>
    </row>
    <row r="5" spans="1:21" x14ac:dyDescent="0.25">
      <c r="B5" t="s">
        <v>17</v>
      </c>
      <c r="D5">
        <v>0</v>
      </c>
      <c r="G5" s="22" t="s">
        <v>31</v>
      </c>
      <c r="H5" s="23"/>
      <c r="I5" s="23"/>
      <c r="J5" s="23"/>
      <c r="L5" s="2" t="s">
        <v>32</v>
      </c>
      <c r="P5" s="2" t="s">
        <v>33</v>
      </c>
    </row>
    <row r="6" spans="1:21" x14ac:dyDescent="0.25">
      <c r="B6" t="s">
        <v>18</v>
      </c>
      <c r="D6">
        <v>0</v>
      </c>
      <c r="E6" s="2"/>
      <c r="G6" s="185" t="s">
        <v>19</v>
      </c>
      <c r="H6" s="6">
        <v>0</v>
      </c>
      <c r="I6" t="s">
        <v>247</v>
      </c>
      <c r="J6" s="25"/>
      <c r="L6" s="31" t="s">
        <v>19</v>
      </c>
      <c r="M6" s="6">
        <v>-1</v>
      </c>
      <c r="N6" t="s">
        <v>247</v>
      </c>
      <c r="P6" s="172" t="s">
        <v>19</v>
      </c>
      <c r="Q6" s="16">
        <v>1</v>
      </c>
      <c r="R6" t="s">
        <v>249</v>
      </c>
    </row>
    <row r="7" spans="1:21" x14ac:dyDescent="0.25">
      <c r="B7" t="s">
        <v>245</v>
      </c>
      <c r="D7" s="4">
        <v>0.5</v>
      </c>
      <c r="E7" s="4"/>
      <c r="G7" s="186"/>
      <c r="H7" s="26">
        <v>1</v>
      </c>
      <c r="I7" s="27" t="s">
        <v>248</v>
      </c>
      <c r="J7" s="28"/>
      <c r="L7" s="31"/>
      <c r="M7" s="6">
        <v>1</v>
      </c>
      <c r="N7" s="27" t="s">
        <v>248</v>
      </c>
      <c r="P7" s="172"/>
      <c r="Q7" s="16">
        <v>0</v>
      </c>
      <c r="R7" t="s">
        <v>250</v>
      </c>
    </row>
    <row r="8" spans="1:21" x14ac:dyDescent="0.25">
      <c r="B8" t="s">
        <v>246</v>
      </c>
      <c r="D8" s="4">
        <v>0.8</v>
      </c>
      <c r="E8" s="4" t="s">
        <v>459</v>
      </c>
      <c r="G8" s="31"/>
      <c r="H8" s="6"/>
      <c r="L8" s="31"/>
      <c r="M8" s="6"/>
      <c r="P8" s="172"/>
      <c r="Q8" s="16">
        <v>-1</v>
      </c>
      <c r="R8" t="s">
        <v>251</v>
      </c>
    </row>
    <row r="9" spans="1:21" x14ac:dyDescent="0.25">
      <c r="A9" s="2" t="s">
        <v>259</v>
      </c>
      <c r="D9" s="4"/>
      <c r="E9" s="4"/>
      <c r="G9" s="31"/>
      <c r="H9" s="6"/>
      <c r="L9" s="31"/>
      <c r="M9" s="6"/>
      <c r="P9" s="31"/>
      <c r="Q9" s="16"/>
    </row>
    <row r="10" spans="1:21" x14ac:dyDescent="0.25">
      <c r="A10" s="63" t="s">
        <v>22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2"/>
      <c r="U10" s="62"/>
    </row>
    <row r="11" spans="1:21" x14ac:dyDescent="0.25">
      <c r="A11" s="173" t="s">
        <v>1</v>
      </c>
      <c r="B11" s="175" t="s">
        <v>25</v>
      </c>
      <c r="C11" s="176"/>
      <c r="D11" s="177"/>
      <c r="E11" s="178" t="s">
        <v>36</v>
      </c>
      <c r="F11" s="180" t="s">
        <v>20</v>
      </c>
      <c r="G11" s="181"/>
      <c r="H11" s="182"/>
      <c r="I11" s="60"/>
      <c r="J11" s="60"/>
      <c r="K11" s="55" t="s">
        <v>257</v>
      </c>
      <c r="L11" s="175" t="s">
        <v>256</v>
      </c>
      <c r="M11" s="176"/>
      <c r="N11" s="177"/>
      <c r="O11" s="183" t="s">
        <v>15</v>
      </c>
      <c r="P11" s="183"/>
      <c r="Q11" s="183"/>
      <c r="R11" s="172"/>
      <c r="S11" s="172"/>
      <c r="T11" s="6"/>
    </row>
    <row r="12" spans="1:21" x14ac:dyDescent="0.25">
      <c r="A12" s="174"/>
      <c r="B12" s="18" t="s">
        <v>2</v>
      </c>
      <c r="C12" s="18" t="s">
        <v>3</v>
      </c>
      <c r="D12" s="18" t="s">
        <v>14</v>
      </c>
      <c r="E12" s="179"/>
      <c r="F12" s="19" t="s">
        <v>7</v>
      </c>
      <c r="G12" s="19" t="s">
        <v>8</v>
      </c>
      <c r="H12" s="19" t="s">
        <v>254</v>
      </c>
      <c r="I12" s="56" t="s">
        <v>27</v>
      </c>
      <c r="J12" s="56" t="s">
        <v>19</v>
      </c>
      <c r="K12" s="56" t="s">
        <v>258</v>
      </c>
      <c r="L12" s="56" t="s">
        <v>252</v>
      </c>
      <c r="M12" s="56" t="s">
        <v>253</v>
      </c>
      <c r="N12" s="56" t="s">
        <v>255</v>
      </c>
      <c r="O12" s="18" t="s">
        <v>7</v>
      </c>
      <c r="P12" s="18" t="s">
        <v>8</v>
      </c>
      <c r="Q12" s="18" t="s">
        <v>254</v>
      </c>
      <c r="R12" s="172"/>
      <c r="S12" s="172"/>
    </row>
    <row r="13" spans="1:2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32">
        <f>D4</f>
        <v>0</v>
      </c>
      <c r="G13" s="32">
        <f>D5</f>
        <v>0</v>
      </c>
      <c r="H13" s="33">
        <f>D6</f>
        <v>0</v>
      </c>
      <c r="I13" s="33">
        <f>H13+(B13*F13)+(C13*G13)</f>
        <v>0</v>
      </c>
      <c r="J13" s="33">
        <f>IF(I13&lt;$D$7,-1,1)</f>
        <v>-1</v>
      </c>
      <c r="K13" s="33" t="str">
        <f>IF(J13=E13,"wbaru=wlama","perbaiki bobot dan bias")</f>
        <v>perbaiki bobot dan bias</v>
      </c>
      <c r="L13" s="33">
        <f>(E13-J13)*B13</f>
        <v>2</v>
      </c>
      <c r="M13" s="33">
        <f>(E13-J13)*C13</f>
        <v>2</v>
      </c>
      <c r="N13" s="33">
        <f>(E13-J13)*D13</f>
        <v>2</v>
      </c>
      <c r="O13" s="119">
        <f>F13+L13</f>
        <v>2</v>
      </c>
      <c r="P13" s="119">
        <f>G13+M13</f>
        <v>2</v>
      </c>
      <c r="Q13" s="119">
        <f t="shared" ref="O13:Q14" si="0">H13+N13</f>
        <v>2</v>
      </c>
      <c r="R13" s="6"/>
      <c r="S13" s="6"/>
    </row>
    <row r="14" spans="1:21" x14ac:dyDescent="0.25">
      <c r="A14" s="1">
        <v>2</v>
      </c>
      <c r="B14" s="1">
        <v>1</v>
      </c>
      <c r="C14" s="1">
        <v>-1</v>
      </c>
      <c r="D14" s="1">
        <v>1</v>
      </c>
      <c r="E14" s="1">
        <v>-1</v>
      </c>
      <c r="F14" s="119">
        <f>O13</f>
        <v>2</v>
      </c>
      <c r="G14" s="119">
        <f t="shared" ref="G14:H14" si="1">P13</f>
        <v>2</v>
      </c>
      <c r="H14" s="119">
        <f t="shared" si="1"/>
        <v>2</v>
      </c>
      <c r="I14" s="33">
        <f>H14+(B14*F14)+(C14*G14)</f>
        <v>2</v>
      </c>
      <c r="J14" s="33">
        <f>IF(I14&lt;$D$7,-1,1)</f>
        <v>1</v>
      </c>
      <c r="K14" s="33" t="str">
        <f>IF(J14=E14,"wbaru=wlama","perbaiki bobot dan bias")</f>
        <v>perbaiki bobot dan bias</v>
      </c>
      <c r="L14" s="33">
        <f>(E14-J14)*B14</f>
        <v>-2</v>
      </c>
      <c r="M14" s="33">
        <f>(E14-J14)*C14</f>
        <v>2</v>
      </c>
      <c r="N14" s="33">
        <f>(E14-J14)*D14</f>
        <v>-2</v>
      </c>
      <c r="O14" s="120">
        <f t="shared" si="0"/>
        <v>0</v>
      </c>
      <c r="P14" s="120">
        <f t="shared" si="0"/>
        <v>4</v>
      </c>
      <c r="Q14" s="120">
        <f t="shared" si="0"/>
        <v>0</v>
      </c>
      <c r="R14" s="6"/>
      <c r="S14" s="6"/>
    </row>
    <row r="15" spans="1:21" x14ac:dyDescent="0.25">
      <c r="A15" s="1">
        <v>3</v>
      </c>
      <c r="B15" s="1">
        <v>-1</v>
      </c>
      <c r="C15" s="1">
        <v>1</v>
      </c>
      <c r="D15" s="1">
        <v>1</v>
      </c>
      <c r="E15" s="1">
        <v>-1</v>
      </c>
      <c r="F15" s="67">
        <f>O14</f>
        <v>0</v>
      </c>
      <c r="G15" s="67">
        <f t="shared" ref="G15:H16" si="2">P14</f>
        <v>4</v>
      </c>
      <c r="H15" s="67">
        <f t="shared" si="2"/>
        <v>0</v>
      </c>
      <c r="I15" s="33">
        <f>H15+(B15*F15)+(C15*G15)</f>
        <v>4</v>
      </c>
      <c r="J15" s="33">
        <f>IF(I15&lt;$D$7,-1,1)</f>
        <v>1</v>
      </c>
      <c r="K15" s="33" t="str">
        <f>IF(J15=E15,"wbaru=wlama","perbaiki bobot dan bias")</f>
        <v>perbaiki bobot dan bias</v>
      </c>
      <c r="L15" s="33">
        <f>(E15-J15)*B15</f>
        <v>2</v>
      </c>
      <c r="M15" s="33">
        <f>(E15-J15)*C15</f>
        <v>-2</v>
      </c>
      <c r="N15" s="33">
        <f>(E15-J15)*D15</f>
        <v>-2</v>
      </c>
      <c r="O15" s="122">
        <f t="shared" ref="O15:Q16" si="3">F15+L15</f>
        <v>2</v>
      </c>
      <c r="P15" s="122">
        <f t="shared" si="3"/>
        <v>2</v>
      </c>
      <c r="Q15" s="122">
        <f t="shared" si="3"/>
        <v>-2</v>
      </c>
      <c r="R15" s="6"/>
      <c r="S15" s="6"/>
    </row>
    <row r="16" spans="1:21" x14ac:dyDescent="0.25">
      <c r="A16" s="1">
        <v>4</v>
      </c>
      <c r="B16" s="1">
        <v>-1</v>
      </c>
      <c r="C16" s="1">
        <v>-1</v>
      </c>
      <c r="D16" s="1">
        <v>1</v>
      </c>
      <c r="E16" s="1">
        <v>-1</v>
      </c>
      <c r="F16" s="121">
        <f>O15</f>
        <v>2</v>
      </c>
      <c r="G16" s="121">
        <f t="shared" si="2"/>
        <v>2</v>
      </c>
      <c r="H16" s="121">
        <f t="shared" si="2"/>
        <v>-2</v>
      </c>
      <c r="I16" s="33">
        <f>H16+(B16*F16)+(C16*G16)</f>
        <v>-6</v>
      </c>
      <c r="J16" s="33">
        <f>IF(I16&lt;$D$7,-1,1)</f>
        <v>-1</v>
      </c>
      <c r="K16" s="33" t="str">
        <f>IF(J16=E16,"wbaru=wlama","perbaiki bobot dan bias")</f>
        <v>wbaru=wlama</v>
      </c>
      <c r="L16" s="33">
        <f>(E16-J16)*B16</f>
        <v>0</v>
      </c>
      <c r="M16" s="33">
        <f>(E16-J16)*C16</f>
        <v>0</v>
      </c>
      <c r="N16" s="33">
        <f>(E16-J16)*D16</f>
        <v>0</v>
      </c>
      <c r="O16" s="123">
        <f t="shared" si="3"/>
        <v>2</v>
      </c>
      <c r="P16" s="123">
        <f t="shared" si="3"/>
        <v>2</v>
      </c>
      <c r="Q16" s="123">
        <f t="shared" si="3"/>
        <v>-2</v>
      </c>
      <c r="R16" s="6"/>
      <c r="S16" s="6"/>
    </row>
    <row r="17" spans="1:21" x14ac:dyDescent="0.25">
      <c r="A17" t="s">
        <v>260</v>
      </c>
    </row>
    <row r="19" spans="1:21" x14ac:dyDescent="0.25">
      <c r="A19" s="2" t="s">
        <v>263</v>
      </c>
      <c r="D19" s="4"/>
      <c r="E19" s="4"/>
      <c r="G19" s="31"/>
      <c r="H19" s="6"/>
      <c r="L19" s="31"/>
      <c r="M19" s="6"/>
      <c r="P19" s="31"/>
      <c r="Q19" s="16"/>
    </row>
    <row r="20" spans="1:21" x14ac:dyDescent="0.25">
      <c r="A20" s="63" t="s">
        <v>22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2"/>
      <c r="U20" s="62"/>
    </row>
    <row r="21" spans="1:21" x14ac:dyDescent="0.25">
      <c r="A21" s="173" t="s">
        <v>1</v>
      </c>
      <c r="B21" s="175" t="s">
        <v>25</v>
      </c>
      <c r="C21" s="176"/>
      <c r="D21" s="177"/>
      <c r="E21" s="178" t="s">
        <v>36</v>
      </c>
      <c r="F21" s="180" t="s">
        <v>20</v>
      </c>
      <c r="G21" s="181"/>
      <c r="H21" s="182"/>
      <c r="I21" s="60"/>
      <c r="J21" s="60"/>
      <c r="K21" s="55" t="s">
        <v>257</v>
      </c>
      <c r="L21" s="175" t="s">
        <v>256</v>
      </c>
      <c r="M21" s="176"/>
      <c r="N21" s="177"/>
      <c r="O21" s="183" t="s">
        <v>15</v>
      </c>
      <c r="P21" s="183"/>
      <c r="Q21" s="183"/>
    </row>
    <row r="22" spans="1:21" x14ac:dyDescent="0.25">
      <c r="A22" s="174"/>
      <c r="B22" s="18" t="s">
        <v>2</v>
      </c>
      <c r="C22" s="18" t="s">
        <v>3</v>
      </c>
      <c r="D22" s="18" t="s">
        <v>14</v>
      </c>
      <c r="E22" s="179"/>
      <c r="F22" s="19" t="s">
        <v>7</v>
      </c>
      <c r="G22" s="19" t="s">
        <v>8</v>
      </c>
      <c r="H22" s="19" t="s">
        <v>254</v>
      </c>
      <c r="I22" s="56" t="s">
        <v>27</v>
      </c>
      <c r="J22" s="56" t="s">
        <v>19</v>
      </c>
      <c r="K22" s="56" t="s">
        <v>258</v>
      </c>
      <c r="L22" s="56" t="s">
        <v>252</v>
      </c>
      <c r="M22" s="56" t="s">
        <v>253</v>
      </c>
      <c r="N22" s="56" t="s">
        <v>255</v>
      </c>
      <c r="O22" s="18" t="s">
        <v>7</v>
      </c>
      <c r="P22" s="18" t="s">
        <v>8</v>
      </c>
      <c r="Q22" s="18" t="s">
        <v>254</v>
      </c>
    </row>
    <row r="23" spans="1:21" x14ac:dyDescent="0.25">
      <c r="A23" s="1">
        <v>1</v>
      </c>
      <c r="B23" s="1">
        <v>1</v>
      </c>
      <c r="C23" s="1">
        <v>1</v>
      </c>
      <c r="D23" s="1">
        <v>1</v>
      </c>
      <c r="E23" s="131">
        <v>1</v>
      </c>
      <c r="F23" s="124">
        <f>O16</f>
        <v>2</v>
      </c>
      <c r="G23" s="124">
        <f t="shared" ref="G23:H23" si="4">P16</f>
        <v>2</v>
      </c>
      <c r="H23" s="124">
        <f t="shared" si="4"/>
        <v>-2</v>
      </c>
      <c r="I23" s="33">
        <f>H23+(B23*F23)+(C23*G23)</f>
        <v>2</v>
      </c>
      <c r="J23" s="132">
        <f>IF(I23&lt;$D$7,-1,1)</f>
        <v>1</v>
      </c>
      <c r="K23" s="33" t="str">
        <f>IF(J23=E23,"wbaru=wlama","perbaiki bobot dan bias")</f>
        <v>wbaru=wlama</v>
      </c>
      <c r="L23" s="33">
        <f>(E23-J23)*B23</f>
        <v>0</v>
      </c>
      <c r="M23" s="33">
        <f>(E23-J23)*C23</f>
        <v>0</v>
      </c>
      <c r="N23" s="33">
        <f>(E23-J23)*D23</f>
        <v>0</v>
      </c>
      <c r="O23" s="125">
        <f t="shared" ref="O23:Q26" si="5">F23+L23</f>
        <v>2</v>
      </c>
      <c r="P23" s="125">
        <f t="shared" si="5"/>
        <v>2</v>
      </c>
      <c r="Q23" s="125">
        <f t="shared" si="5"/>
        <v>-2</v>
      </c>
    </row>
    <row r="24" spans="1:21" x14ac:dyDescent="0.25">
      <c r="A24" s="1">
        <v>2</v>
      </c>
      <c r="B24" s="1">
        <v>1</v>
      </c>
      <c r="C24" s="1">
        <v>-1</v>
      </c>
      <c r="D24" s="1">
        <v>1</v>
      </c>
      <c r="E24" s="131">
        <v>-1</v>
      </c>
      <c r="F24" s="125">
        <f>O23</f>
        <v>2</v>
      </c>
      <c r="G24" s="125">
        <f t="shared" ref="G24:H26" si="6">P23</f>
        <v>2</v>
      </c>
      <c r="H24" s="125">
        <f t="shared" si="6"/>
        <v>-2</v>
      </c>
      <c r="I24" s="33">
        <f>H24+(B24*F24)+(C24*G24)</f>
        <v>-2</v>
      </c>
      <c r="J24" s="132">
        <f>IF(I24&lt;$D$7,-1,1)</f>
        <v>-1</v>
      </c>
      <c r="K24" s="33" t="str">
        <f>IF(J24=E24,"wbaru=wlama","perbaiki bobot dan bias")</f>
        <v>wbaru=wlama</v>
      </c>
      <c r="L24" s="33">
        <f>(E24-J24)*B24</f>
        <v>0</v>
      </c>
      <c r="M24" s="33">
        <f>(E24-J24)*C24</f>
        <v>0</v>
      </c>
      <c r="N24" s="33">
        <f>(E24-J24)*D24</f>
        <v>0</v>
      </c>
      <c r="O24" s="126">
        <f t="shared" si="5"/>
        <v>2</v>
      </c>
      <c r="P24" s="126">
        <f t="shared" si="5"/>
        <v>2</v>
      </c>
      <c r="Q24" s="126">
        <f t="shared" si="5"/>
        <v>-2</v>
      </c>
    </row>
    <row r="25" spans="1:21" x14ac:dyDescent="0.25">
      <c r="A25" s="1">
        <v>3</v>
      </c>
      <c r="B25" s="1">
        <v>-1</v>
      </c>
      <c r="C25" s="1">
        <v>1</v>
      </c>
      <c r="D25" s="1">
        <v>1</v>
      </c>
      <c r="E25" s="131">
        <v>-1</v>
      </c>
      <c r="F25" s="127">
        <f>O24</f>
        <v>2</v>
      </c>
      <c r="G25" s="127">
        <f t="shared" si="6"/>
        <v>2</v>
      </c>
      <c r="H25" s="127">
        <f t="shared" si="6"/>
        <v>-2</v>
      </c>
      <c r="I25" s="33">
        <f>H25+(B25*F25)+(C25*G25)</f>
        <v>-2</v>
      </c>
      <c r="J25" s="132">
        <f>IF(I25&lt;$D$7,-1,1)</f>
        <v>-1</v>
      </c>
      <c r="K25" s="33" t="str">
        <f>IF(J25=E25,"wbaru=wlama","perbaiki bobot dan bias")</f>
        <v>wbaru=wlama</v>
      </c>
      <c r="L25" s="33">
        <f>(E25-J25)*B25</f>
        <v>0</v>
      </c>
      <c r="M25" s="33">
        <f>(E25-J25)*C25</f>
        <v>0</v>
      </c>
      <c r="N25" s="33">
        <f>(E25-J25)*D25</f>
        <v>0</v>
      </c>
      <c r="O25" s="128">
        <f t="shared" si="5"/>
        <v>2</v>
      </c>
      <c r="P25" s="128">
        <f t="shared" si="5"/>
        <v>2</v>
      </c>
      <c r="Q25" s="128">
        <f t="shared" si="5"/>
        <v>-2</v>
      </c>
    </row>
    <row r="26" spans="1:21" x14ac:dyDescent="0.25">
      <c r="A26" s="1">
        <v>4</v>
      </c>
      <c r="B26" s="1">
        <v>-1</v>
      </c>
      <c r="C26" s="1">
        <v>-1</v>
      </c>
      <c r="D26" s="1">
        <v>1</v>
      </c>
      <c r="E26" s="131">
        <v>-1</v>
      </c>
      <c r="F26" s="129">
        <f>O25</f>
        <v>2</v>
      </c>
      <c r="G26" s="129">
        <f t="shared" si="6"/>
        <v>2</v>
      </c>
      <c r="H26" s="129">
        <f t="shared" si="6"/>
        <v>-2</v>
      </c>
      <c r="I26" s="33">
        <f>H26+(B26*F26)+(C26*G26)</f>
        <v>-6</v>
      </c>
      <c r="J26" s="132">
        <f>IF(I26&lt;$D$7,-1,1)</f>
        <v>-1</v>
      </c>
      <c r="K26" s="33" t="str">
        <f>IF(J26=E26,"wbaru=wlama","perbaiki bobot dan bias")</f>
        <v>wbaru=wlama</v>
      </c>
      <c r="L26" s="33">
        <f>(E26-J26)*B26</f>
        <v>0</v>
      </c>
      <c r="M26" s="33">
        <f>(E26-J26)*C26</f>
        <v>0</v>
      </c>
      <c r="N26" s="33">
        <f>(E26-J26)*D26</f>
        <v>0</v>
      </c>
      <c r="O26" s="130">
        <f t="shared" si="5"/>
        <v>2</v>
      </c>
      <c r="P26" s="130">
        <f t="shared" si="5"/>
        <v>2</v>
      </c>
      <c r="Q26" s="130">
        <f t="shared" si="5"/>
        <v>-2</v>
      </c>
    </row>
    <row r="27" spans="1:21" x14ac:dyDescent="0.25">
      <c r="A27" t="s">
        <v>264</v>
      </c>
    </row>
    <row r="29" spans="1:21" x14ac:dyDescent="0.25">
      <c r="A29" t="s">
        <v>261</v>
      </c>
      <c r="E29" t="s">
        <v>7</v>
      </c>
      <c r="F29" s="133">
        <v>2</v>
      </c>
    </row>
    <row r="30" spans="1:21" x14ac:dyDescent="0.25">
      <c r="E30" t="s">
        <v>8</v>
      </c>
      <c r="F30" s="133">
        <v>2</v>
      </c>
    </row>
    <row r="31" spans="1:21" x14ac:dyDescent="0.25">
      <c r="E31" t="s">
        <v>254</v>
      </c>
      <c r="F31" s="133">
        <v>-2</v>
      </c>
    </row>
    <row r="33" spans="1:10" x14ac:dyDescent="0.25">
      <c r="A33" t="s">
        <v>262</v>
      </c>
    </row>
    <row r="35" spans="1:10" x14ac:dyDescent="0.25">
      <c r="A35" s="63" t="s">
        <v>265</v>
      </c>
      <c r="B35" s="64"/>
      <c r="C35" s="64"/>
      <c r="D35" s="64"/>
      <c r="E35" s="64"/>
      <c r="F35" s="64"/>
      <c r="G35" s="64"/>
      <c r="H35" s="64"/>
      <c r="I35" s="64"/>
      <c r="J35" s="64"/>
    </row>
    <row r="36" spans="1:10" x14ac:dyDescent="0.25">
      <c r="A36" s="173" t="s">
        <v>1</v>
      </c>
      <c r="B36" s="175" t="s">
        <v>25</v>
      </c>
      <c r="C36" s="176"/>
      <c r="D36" s="177"/>
      <c r="E36" s="190" t="s">
        <v>36</v>
      </c>
      <c r="F36" s="183" t="s">
        <v>15</v>
      </c>
      <c r="G36" s="183"/>
      <c r="H36" s="183"/>
    </row>
    <row r="37" spans="1:10" x14ac:dyDescent="0.25">
      <c r="A37" s="174"/>
      <c r="B37" s="18" t="s">
        <v>2</v>
      </c>
      <c r="C37" s="18" t="s">
        <v>3</v>
      </c>
      <c r="D37" s="18" t="s">
        <v>14</v>
      </c>
      <c r="E37" s="191"/>
      <c r="F37" s="18" t="s">
        <v>7</v>
      </c>
      <c r="G37" s="18" t="s">
        <v>8</v>
      </c>
      <c r="H37" s="18" t="s">
        <v>254</v>
      </c>
      <c r="I37" s="56" t="s">
        <v>27</v>
      </c>
      <c r="J37" s="66" t="s">
        <v>19</v>
      </c>
    </row>
    <row r="38" spans="1:10" x14ac:dyDescent="0.25">
      <c r="A38" s="1">
        <v>1</v>
      </c>
      <c r="B38" s="1">
        <v>1</v>
      </c>
      <c r="C38" s="1">
        <v>1</v>
      </c>
      <c r="D38" s="1">
        <v>1</v>
      </c>
      <c r="E38" s="65">
        <v>1</v>
      </c>
      <c r="F38" s="61">
        <f>$O$26</f>
        <v>2</v>
      </c>
      <c r="G38" s="61">
        <f>$P$26</f>
        <v>2</v>
      </c>
      <c r="H38" s="61">
        <f>$Q$26</f>
        <v>-2</v>
      </c>
      <c r="I38" s="33">
        <f>H38+(B38*F38)+(C38*G38)</f>
        <v>2</v>
      </c>
      <c r="J38" s="134">
        <f>IF(I38&lt;$D$7,-1,1)</f>
        <v>1</v>
      </c>
    </row>
    <row r="39" spans="1:10" x14ac:dyDescent="0.25">
      <c r="A39" s="1">
        <v>2</v>
      </c>
      <c r="B39" s="1">
        <v>1</v>
      </c>
      <c r="C39" s="1">
        <v>-1</v>
      </c>
      <c r="D39" s="1">
        <v>1</v>
      </c>
      <c r="E39" s="65">
        <v>-1</v>
      </c>
      <c r="F39" s="61">
        <f>$O$26</f>
        <v>2</v>
      </c>
      <c r="G39" s="61">
        <f t="shared" ref="G39:G41" si="7">$P$26</f>
        <v>2</v>
      </c>
      <c r="H39" s="61">
        <f t="shared" ref="H39:H41" si="8">$Q$26</f>
        <v>-2</v>
      </c>
      <c r="I39" s="33">
        <f t="shared" ref="I39:I41" si="9">H39+(B39*F39)+(C39*G39)</f>
        <v>-2</v>
      </c>
      <c r="J39" s="134">
        <f>IF(I39&lt;$D$7,-1,1)</f>
        <v>-1</v>
      </c>
    </row>
    <row r="40" spans="1:10" x14ac:dyDescent="0.25">
      <c r="A40" s="1">
        <v>3</v>
      </c>
      <c r="B40" s="1">
        <v>-1</v>
      </c>
      <c r="C40" s="1">
        <v>1</v>
      </c>
      <c r="D40" s="1">
        <v>1</v>
      </c>
      <c r="E40" s="65">
        <v>-1</v>
      </c>
      <c r="F40" s="61">
        <f>$O$26</f>
        <v>2</v>
      </c>
      <c r="G40" s="61">
        <f t="shared" si="7"/>
        <v>2</v>
      </c>
      <c r="H40" s="61">
        <f t="shared" si="8"/>
        <v>-2</v>
      </c>
      <c r="I40" s="33">
        <f t="shared" si="9"/>
        <v>-2</v>
      </c>
      <c r="J40" s="134">
        <f>IF(I40&lt;$D$7,-1,1)</f>
        <v>-1</v>
      </c>
    </row>
    <row r="41" spans="1:10" x14ac:dyDescent="0.25">
      <c r="A41" s="1">
        <v>4</v>
      </c>
      <c r="B41" s="1">
        <v>-1</v>
      </c>
      <c r="C41" s="1">
        <v>-1</v>
      </c>
      <c r="D41" s="1">
        <v>1</v>
      </c>
      <c r="E41" s="65">
        <v>-1</v>
      </c>
      <c r="F41" s="61">
        <f>$O$26</f>
        <v>2</v>
      </c>
      <c r="G41" s="61">
        <f t="shared" si="7"/>
        <v>2</v>
      </c>
      <c r="H41" s="61">
        <f t="shared" si="8"/>
        <v>-2</v>
      </c>
      <c r="I41" s="33">
        <f t="shared" si="9"/>
        <v>-6</v>
      </c>
      <c r="J41" s="134">
        <f>IF(I41&lt;$D$7,-1,1)</f>
        <v>-1</v>
      </c>
    </row>
    <row r="42" spans="1:10" x14ac:dyDescent="0.25">
      <c r="A42" t="s">
        <v>266</v>
      </c>
    </row>
    <row r="43" spans="1:10" x14ac:dyDescent="0.25">
      <c r="A43" t="s">
        <v>461</v>
      </c>
    </row>
    <row r="44" spans="1:10" x14ac:dyDescent="0.25">
      <c r="A44" s="2" t="s">
        <v>458</v>
      </c>
    </row>
  </sheetData>
  <mergeCells count="20">
    <mergeCell ref="G6:G7"/>
    <mergeCell ref="P6:P8"/>
    <mergeCell ref="A11:A12"/>
    <mergeCell ref="B11:D11"/>
    <mergeCell ref="E11:E12"/>
    <mergeCell ref="F11:H11"/>
    <mergeCell ref="L11:N11"/>
    <mergeCell ref="O11:Q11"/>
    <mergeCell ref="S11:S12"/>
    <mergeCell ref="A21:A22"/>
    <mergeCell ref="B21:D21"/>
    <mergeCell ref="E21:E22"/>
    <mergeCell ref="F21:H21"/>
    <mergeCell ref="L21:N21"/>
    <mergeCell ref="O21:Q21"/>
    <mergeCell ref="A36:A37"/>
    <mergeCell ref="B36:D36"/>
    <mergeCell ref="E36:E37"/>
    <mergeCell ref="F36:H36"/>
    <mergeCell ref="R11:R1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81FF-3B2E-4111-8468-C5E8B4AA5B50}">
  <dimension ref="A1:U84"/>
  <sheetViews>
    <sheetView zoomScale="104" zoomScaleNormal="128" workbookViewId="0">
      <selection activeCell="F70" sqref="F70"/>
    </sheetView>
  </sheetViews>
  <sheetFormatPr defaultRowHeight="15" x14ac:dyDescent="0.25"/>
  <cols>
    <col min="11" max="11" width="20.5703125" bestFit="1" customWidth="1"/>
  </cols>
  <sheetData>
    <row r="1" spans="1:21" ht="18.75" x14ac:dyDescent="0.3">
      <c r="A1" s="20" t="s">
        <v>244</v>
      </c>
    </row>
    <row r="3" spans="1:21" x14ac:dyDescent="0.25">
      <c r="A3" s="5" t="s">
        <v>10</v>
      </c>
    </row>
    <row r="4" spans="1:21" x14ac:dyDescent="0.25">
      <c r="A4" t="s">
        <v>6</v>
      </c>
      <c r="B4" t="s">
        <v>16</v>
      </c>
      <c r="D4">
        <v>0</v>
      </c>
      <c r="E4" t="s">
        <v>56</v>
      </c>
      <c r="G4" s="2" t="s">
        <v>30</v>
      </c>
    </row>
    <row r="5" spans="1:21" x14ac:dyDescent="0.25">
      <c r="B5" t="s">
        <v>17</v>
      </c>
      <c r="D5">
        <v>0</v>
      </c>
      <c r="G5" s="22" t="s">
        <v>31</v>
      </c>
      <c r="H5" s="23"/>
      <c r="I5" s="23"/>
      <c r="J5" s="23"/>
      <c r="L5" s="2" t="s">
        <v>32</v>
      </c>
      <c r="P5" s="2" t="s">
        <v>33</v>
      </c>
    </row>
    <row r="6" spans="1:21" x14ac:dyDescent="0.25">
      <c r="B6" t="s">
        <v>18</v>
      </c>
      <c r="D6">
        <v>0</v>
      </c>
      <c r="E6" s="2"/>
      <c r="G6" s="185" t="s">
        <v>19</v>
      </c>
      <c r="H6" s="6">
        <v>0</v>
      </c>
      <c r="I6" t="s">
        <v>247</v>
      </c>
      <c r="J6" s="25"/>
      <c r="L6" s="31" t="s">
        <v>19</v>
      </c>
      <c r="M6" s="6">
        <v>-1</v>
      </c>
      <c r="N6" t="s">
        <v>247</v>
      </c>
      <c r="P6" s="172" t="s">
        <v>19</v>
      </c>
      <c r="Q6" s="16">
        <v>1</v>
      </c>
      <c r="R6" t="s">
        <v>249</v>
      </c>
    </row>
    <row r="7" spans="1:21" x14ac:dyDescent="0.25">
      <c r="B7" t="s">
        <v>245</v>
      </c>
      <c r="D7" s="4">
        <v>0.5</v>
      </c>
      <c r="E7" s="4"/>
      <c r="G7" s="186"/>
      <c r="H7" s="26">
        <v>1</v>
      </c>
      <c r="I7" s="27" t="s">
        <v>248</v>
      </c>
      <c r="J7" s="28"/>
      <c r="L7" s="31"/>
      <c r="M7" s="6">
        <v>1</v>
      </c>
      <c r="N7" s="27" t="s">
        <v>248</v>
      </c>
      <c r="P7" s="172"/>
      <c r="Q7" s="16">
        <v>0</v>
      </c>
      <c r="R7" t="s">
        <v>250</v>
      </c>
    </row>
    <row r="8" spans="1:21" x14ac:dyDescent="0.25">
      <c r="B8" t="s">
        <v>246</v>
      </c>
      <c r="D8" s="4">
        <v>0.1</v>
      </c>
      <c r="E8" s="4" t="s">
        <v>459</v>
      </c>
      <c r="G8" s="31"/>
      <c r="H8" s="6"/>
      <c r="L8" s="31"/>
      <c r="M8" s="6"/>
      <c r="P8" s="172"/>
      <c r="Q8" s="16">
        <v>-1</v>
      </c>
      <c r="R8" t="s">
        <v>251</v>
      </c>
    </row>
    <row r="9" spans="1:21" x14ac:dyDescent="0.25">
      <c r="A9" s="2" t="s">
        <v>259</v>
      </c>
      <c r="D9" s="4"/>
      <c r="E9" s="4"/>
      <c r="G9" s="31"/>
      <c r="H9" s="6"/>
      <c r="L9" s="31"/>
      <c r="M9" s="6"/>
      <c r="P9" s="31"/>
      <c r="Q9" s="16"/>
    </row>
    <row r="10" spans="1:21" x14ac:dyDescent="0.25">
      <c r="A10" s="63" t="s">
        <v>22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2"/>
      <c r="U10" s="62"/>
    </row>
    <row r="11" spans="1:21" x14ac:dyDescent="0.25">
      <c r="A11" s="173" t="s">
        <v>1</v>
      </c>
      <c r="B11" s="175" t="s">
        <v>25</v>
      </c>
      <c r="C11" s="176"/>
      <c r="D11" s="177"/>
      <c r="E11" s="178" t="s">
        <v>36</v>
      </c>
      <c r="F11" s="180" t="s">
        <v>20</v>
      </c>
      <c r="G11" s="181"/>
      <c r="H11" s="182"/>
      <c r="I11" s="60"/>
      <c r="J11" s="60"/>
      <c r="K11" s="55" t="s">
        <v>257</v>
      </c>
      <c r="L11" s="175" t="s">
        <v>256</v>
      </c>
      <c r="M11" s="176"/>
      <c r="N11" s="177"/>
      <c r="O11" s="183" t="s">
        <v>15</v>
      </c>
      <c r="P11" s="183"/>
      <c r="Q11" s="183"/>
      <c r="R11" s="172"/>
      <c r="S11" s="172"/>
      <c r="T11" s="6"/>
    </row>
    <row r="12" spans="1:21" x14ac:dyDescent="0.25">
      <c r="A12" s="174"/>
      <c r="B12" s="18" t="s">
        <v>2</v>
      </c>
      <c r="C12" s="18" t="s">
        <v>3</v>
      </c>
      <c r="D12" s="18" t="s">
        <v>14</v>
      </c>
      <c r="E12" s="179"/>
      <c r="F12" s="19" t="s">
        <v>7</v>
      </c>
      <c r="G12" s="19" t="s">
        <v>8</v>
      </c>
      <c r="H12" s="19" t="s">
        <v>254</v>
      </c>
      <c r="I12" s="56" t="s">
        <v>27</v>
      </c>
      <c r="J12" s="56" t="s">
        <v>19</v>
      </c>
      <c r="K12" s="56" t="s">
        <v>258</v>
      </c>
      <c r="L12" s="56" t="s">
        <v>252</v>
      </c>
      <c r="M12" s="56" t="s">
        <v>253</v>
      </c>
      <c r="N12" s="56" t="s">
        <v>255</v>
      </c>
      <c r="O12" s="18" t="s">
        <v>7</v>
      </c>
      <c r="P12" s="18" t="s">
        <v>8</v>
      </c>
      <c r="Q12" s="18" t="s">
        <v>254</v>
      </c>
      <c r="R12" s="172"/>
      <c r="S12" s="172"/>
    </row>
    <row r="13" spans="1:2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32">
        <f>D4</f>
        <v>0</v>
      </c>
      <c r="G13" s="32">
        <f>D5</f>
        <v>0</v>
      </c>
      <c r="H13" s="33">
        <f>D6</f>
        <v>0</v>
      </c>
      <c r="I13" s="33">
        <f>H13+(B13*F13)+(C13*G13)</f>
        <v>0</v>
      </c>
      <c r="J13" s="33">
        <f>IF(I13&lt;$D$7,0,1)</f>
        <v>0</v>
      </c>
      <c r="K13" s="33" t="str">
        <f>IF(J13=E13,"wbaru=wlama","perbaiki bobot dan bias")</f>
        <v>perbaiki bobot dan bias</v>
      </c>
      <c r="L13" s="33">
        <f>(E13-J13)*B13</f>
        <v>1</v>
      </c>
      <c r="M13" s="33">
        <f>(E13-J13)*C13</f>
        <v>1</v>
      </c>
      <c r="N13" s="33">
        <f>(E13-J13)*D13</f>
        <v>1</v>
      </c>
      <c r="O13" s="119">
        <f t="shared" ref="O13:Q16" si="0">F13+L13</f>
        <v>1</v>
      </c>
      <c r="P13" s="119">
        <f t="shared" si="0"/>
        <v>1</v>
      </c>
      <c r="Q13" s="119">
        <f t="shared" si="0"/>
        <v>1</v>
      </c>
      <c r="R13" s="6"/>
      <c r="S13" s="6"/>
    </row>
    <row r="14" spans="1:21" x14ac:dyDescent="0.25">
      <c r="A14" s="1">
        <v>2</v>
      </c>
      <c r="B14" s="1">
        <v>1</v>
      </c>
      <c r="C14" s="1">
        <v>0</v>
      </c>
      <c r="D14" s="1">
        <v>1</v>
      </c>
      <c r="E14" s="1">
        <v>0</v>
      </c>
      <c r="F14" s="119">
        <f>O13</f>
        <v>1</v>
      </c>
      <c r="G14" s="119">
        <f t="shared" ref="G14:H16" si="1">P13</f>
        <v>1</v>
      </c>
      <c r="H14" s="119">
        <f t="shared" si="1"/>
        <v>1</v>
      </c>
      <c r="I14" s="33">
        <f>H14+(B14*F14)+(C14*G14)</f>
        <v>2</v>
      </c>
      <c r="J14" s="33">
        <f t="shared" ref="J14:J16" si="2">IF(I14&lt;$D$7,0,1)</f>
        <v>1</v>
      </c>
      <c r="K14" s="33" t="str">
        <f>IF(J14=E14,"wbaru=wlama","perbaiki bobot dan bias")</f>
        <v>perbaiki bobot dan bias</v>
      </c>
      <c r="L14" s="33">
        <f t="shared" ref="L14:L16" si="3">(E14-J14)*B14</f>
        <v>-1</v>
      </c>
      <c r="M14" s="33">
        <f t="shared" ref="M14:M16" si="4">(E14-J14)*C14</f>
        <v>0</v>
      </c>
      <c r="N14" s="33">
        <f t="shared" ref="N14:N16" si="5">(E14-J14)*D14</f>
        <v>-1</v>
      </c>
      <c r="O14" s="120">
        <f t="shared" si="0"/>
        <v>0</v>
      </c>
      <c r="P14" s="120">
        <f t="shared" si="0"/>
        <v>1</v>
      </c>
      <c r="Q14" s="120">
        <f t="shared" si="0"/>
        <v>0</v>
      </c>
      <c r="R14" s="6"/>
      <c r="S14" s="6"/>
    </row>
    <row r="15" spans="1:21" x14ac:dyDescent="0.25">
      <c r="A15" s="1">
        <v>3</v>
      </c>
      <c r="B15" s="1">
        <v>0</v>
      </c>
      <c r="C15" s="1">
        <v>1</v>
      </c>
      <c r="D15" s="1">
        <v>1</v>
      </c>
      <c r="E15" s="1">
        <v>0</v>
      </c>
      <c r="F15" s="67">
        <f>O14</f>
        <v>0</v>
      </c>
      <c r="G15" s="67">
        <f t="shared" si="1"/>
        <v>1</v>
      </c>
      <c r="H15" s="67">
        <f t="shared" si="1"/>
        <v>0</v>
      </c>
      <c r="I15" s="33">
        <f>H15+(B15*F15)+(C15*G15)</f>
        <v>1</v>
      </c>
      <c r="J15" s="33">
        <f t="shared" si="2"/>
        <v>1</v>
      </c>
      <c r="K15" s="33" t="str">
        <f>IF(J15=E15,"wbaru=wlama","perbaiki bobot dan bias")</f>
        <v>perbaiki bobot dan bias</v>
      </c>
      <c r="L15" s="33">
        <f t="shared" si="3"/>
        <v>0</v>
      </c>
      <c r="M15" s="33">
        <f t="shared" si="4"/>
        <v>-1</v>
      </c>
      <c r="N15" s="33">
        <f t="shared" si="5"/>
        <v>-1</v>
      </c>
      <c r="O15" s="122">
        <f t="shared" si="0"/>
        <v>0</v>
      </c>
      <c r="P15" s="122">
        <f t="shared" si="0"/>
        <v>0</v>
      </c>
      <c r="Q15" s="122">
        <f t="shared" si="0"/>
        <v>-1</v>
      </c>
      <c r="R15" s="6"/>
      <c r="S15" s="6"/>
    </row>
    <row r="16" spans="1:21" x14ac:dyDescent="0.25">
      <c r="A16" s="1">
        <v>4</v>
      </c>
      <c r="B16" s="1">
        <v>0</v>
      </c>
      <c r="C16" s="1">
        <v>0</v>
      </c>
      <c r="D16" s="1">
        <v>1</v>
      </c>
      <c r="E16" s="1">
        <v>0</v>
      </c>
      <c r="F16" s="121">
        <f>O15</f>
        <v>0</v>
      </c>
      <c r="G16" s="121">
        <f t="shared" si="1"/>
        <v>0</v>
      </c>
      <c r="H16" s="121">
        <f t="shared" si="1"/>
        <v>-1</v>
      </c>
      <c r="I16" s="33">
        <f>H16+(B16*F16)+(C16*G16)</f>
        <v>-1</v>
      </c>
      <c r="J16" s="33">
        <f t="shared" si="2"/>
        <v>0</v>
      </c>
      <c r="K16" s="33" t="str">
        <f>IF(J16=E16,"wbaru=wlama","perbaiki bobot dan bias")</f>
        <v>wbaru=wlama</v>
      </c>
      <c r="L16" s="33">
        <f t="shared" si="3"/>
        <v>0</v>
      </c>
      <c r="M16" s="33">
        <f t="shared" si="4"/>
        <v>0</v>
      </c>
      <c r="N16" s="33">
        <f t="shared" si="5"/>
        <v>0</v>
      </c>
      <c r="O16" s="123">
        <f t="shared" si="0"/>
        <v>0</v>
      </c>
      <c r="P16" s="123">
        <f t="shared" si="0"/>
        <v>0</v>
      </c>
      <c r="Q16" s="123">
        <f t="shared" si="0"/>
        <v>-1</v>
      </c>
      <c r="R16" s="6"/>
      <c r="S16" s="6"/>
    </row>
    <row r="17" spans="1:21" x14ac:dyDescent="0.25">
      <c r="A17" t="s">
        <v>260</v>
      </c>
    </row>
    <row r="19" spans="1:21" x14ac:dyDescent="0.25">
      <c r="A19" s="2" t="s">
        <v>263</v>
      </c>
      <c r="D19" s="4"/>
      <c r="E19" s="4"/>
      <c r="G19" s="31"/>
      <c r="H19" s="6"/>
      <c r="L19" s="31"/>
      <c r="M19" s="6"/>
      <c r="P19" s="31"/>
      <c r="Q19" s="16"/>
    </row>
    <row r="20" spans="1:21" x14ac:dyDescent="0.25">
      <c r="A20" s="63" t="s">
        <v>22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2"/>
      <c r="U20" s="62"/>
    </row>
    <row r="21" spans="1:21" x14ac:dyDescent="0.25">
      <c r="A21" s="173" t="s">
        <v>1</v>
      </c>
      <c r="B21" s="175" t="s">
        <v>25</v>
      </c>
      <c r="C21" s="176"/>
      <c r="D21" s="177"/>
      <c r="E21" s="178" t="s">
        <v>36</v>
      </c>
      <c r="F21" s="180" t="s">
        <v>20</v>
      </c>
      <c r="G21" s="181"/>
      <c r="H21" s="182"/>
      <c r="I21" s="60"/>
      <c r="J21" s="60"/>
      <c r="K21" s="55" t="s">
        <v>257</v>
      </c>
      <c r="L21" s="175" t="s">
        <v>256</v>
      </c>
      <c r="M21" s="176"/>
      <c r="N21" s="177"/>
      <c r="O21" s="183" t="s">
        <v>15</v>
      </c>
      <c r="P21" s="183"/>
      <c r="Q21" s="183"/>
    </row>
    <row r="22" spans="1:21" x14ac:dyDescent="0.25">
      <c r="A22" s="174"/>
      <c r="B22" s="18" t="s">
        <v>2</v>
      </c>
      <c r="C22" s="18" t="s">
        <v>3</v>
      </c>
      <c r="D22" s="18" t="s">
        <v>14</v>
      </c>
      <c r="E22" s="179"/>
      <c r="F22" s="19" t="s">
        <v>7</v>
      </c>
      <c r="G22" s="19" t="s">
        <v>8</v>
      </c>
      <c r="H22" s="19" t="s">
        <v>254</v>
      </c>
      <c r="I22" s="56" t="s">
        <v>27</v>
      </c>
      <c r="J22" s="56" t="s">
        <v>19</v>
      </c>
      <c r="K22" s="56" t="s">
        <v>258</v>
      </c>
      <c r="L22" s="56" t="s">
        <v>252</v>
      </c>
      <c r="M22" s="56" t="s">
        <v>253</v>
      </c>
      <c r="N22" s="56" t="s">
        <v>255</v>
      </c>
      <c r="O22" s="18" t="s">
        <v>7</v>
      </c>
      <c r="P22" s="18" t="s">
        <v>8</v>
      </c>
      <c r="Q22" s="18" t="s">
        <v>254</v>
      </c>
    </row>
    <row r="23" spans="1:21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24">
        <f>O16</f>
        <v>0</v>
      </c>
      <c r="G23" s="124">
        <f t="shared" ref="G23:H23" si="6">P16</f>
        <v>0</v>
      </c>
      <c r="H23" s="124">
        <f t="shared" si="6"/>
        <v>-1</v>
      </c>
      <c r="I23" s="33">
        <f>H23+(B23*F23)+(C23*G23)</f>
        <v>-1</v>
      </c>
      <c r="J23" s="33">
        <f>IF(I23&lt;$D$7,0,1)</f>
        <v>0</v>
      </c>
      <c r="K23" s="33" t="str">
        <f>IF(J23=E23,"wbaru=wlama","perbaiki bobot dan bias")</f>
        <v>perbaiki bobot dan bias</v>
      </c>
      <c r="L23" s="33">
        <f t="shared" ref="L23" si="7">(E23-J23)*B23</f>
        <v>1</v>
      </c>
      <c r="M23" s="33">
        <f t="shared" ref="M23" si="8">(E23-J23)*C23</f>
        <v>1</v>
      </c>
      <c r="N23" s="33">
        <f t="shared" ref="N23" si="9">(E23-J23)*D23</f>
        <v>1</v>
      </c>
      <c r="O23" s="125">
        <f t="shared" ref="O23:Q26" si="10">F23+L23</f>
        <v>1</v>
      </c>
      <c r="P23" s="125">
        <f t="shared" si="10"/>
        <v>1</v>
      </c>
      <c r="Q23" s="125">
        <f t="shared" si="10"/>
        <v>0</v>
      </c>
    </row>
    <row r="24" spans="1:21" x14ac:dyDescent="0.25">
      <c r="A24" s="1">
        <v>2</v>
      </c>
      <c r="B24" s="1">
        <v>1</v>
      </c>
      <c r="C24" s="1">
        <v>0</v>
      </c>
      <c r="D24" s="1">
        <v>1</v>
      </c>
      <c r="E24" s="1">
        <v>0</v>
      </c>
      <c r="F24" s="125">
        <f>O23</f>
        <v>1</v>
      </c>
      <c r="G24" s="125">
        <f t="shared" ref="G24:H26" si="11">P23</f>
        <v>1</v>
      </c>
      <c r="H24" s="125">
        <f t="shared" si="11"/>
        <v>0</v>
      </c>
      <c r="I24" s="33">
        <f>H24+(B24*F24)+(C24*G24)</f>
        <v>1</v>
      </c>
      <c r="J24" s="33">
        <f t="shared" ref="J24:J26" si="12">IF(I24&lt;$D$7,0,1)</f>
        <v>1</v>
      </c>
      <c r="K24" s="33" t="str">
        <f>IF(J24=E24,"wbaru=wlama","perbaiki bobot dan bias")</f>
        <v>perbaiki bobot dan bias</v>
      </c>
      <c r="L24" s="33">
        <f t="shared" ref="L24:L26" si="13">(E24-J24)*B24</f>
        <v>-1</v>
      </c>
      <c r="M24" s="33">
        <f t="shared" ref="M24:M26" si="14">(E24-J24)*C24</f>
        <v>0</v>
      </c>
      <c r="N24" s="33">
        <f t="shared" ref="N24:N26" si="15">(E24-J24)*D24</f>
        <v>-1</v>
      </c>
      <c r="O24" s="126">
        <f t="shared" si="10"/>
        <v>0</v>
      </c>
      <c r="P24" s="126">
        <f t="shared" si="10"/>
        <v>1</v>
      </c>
      <c r="Q24" s="126">
        <f t="shared" si="10"/>
        <v>-1</v>
      </c>
    </row>
    <row r="25" spans="1:21" x14ac:dyDescent="0.25">
      <c r="A25" s="1">
        <v>3</v>
      </c>
      <c r="B25" s="1">
        <v>0</v>
      </c>
      <c r="C25" s="1">
        <v>1</v>
      </c>
      <c r="D25" s="1">
        <v>1</v>
      </c>
      <c r="E25" s="1">
        <v>0</v>
      </c>
      <c r="F25" s="127">
        <f>O24</f>
        <v>0</v>
      </c>
      <c r="G25" s="127">
        <f t="shared" si="11"/>
        <v>1</v>
      </c>
      <c r="H25" s="127">
        <f t="shared" si="11"/>
        <v>-1</v>
      </c>
      <c r="I25" s="33">
        <f>H25+(B25*F25)+(C25*G25)</f>
        <v>0</v>
      </c>
      <c r="J25" s="33">
        <f t="shared" si="12"/>
        <v>0</v>
      </c>
      <c r="K25" s="33" t="str">
        <f>IF(J25=E25,"wbaru=wlama","perbaiki bobot dan bias")</f>
        <v>wbaru=wlama</v>
      </c>
      <c r="L25" s="33">
        <f t="shared" si="13"/>
        <v>0</v>
      </c>
      <c r="M25" s="33">
        <f t="shared" si="14"/>
        <v>0</v>
      </c>
      <c r="N25" s="33">
        <f t="shared" si="15"/>
        <v>0</v>
      </c>
      <c r="O25" s="128">
        <f t="shared" si="10"/>
        <v>0</v>
      </c>
      <c r="P25" s="128">
        <f t="shared" si="10"/>
        <v>1</v>
      </c>
      <c r="Q25" s="128">
        <f t="shared" si="10"/>
        <v>-1</v>
      </c>
    </row>
    <row r="26" spans="1:21" x14ac:dyDescent="0.25">
      <c r="A26" s="1">
        <v>4</v>
      </c>
      <c r="B26" s="1">
        <v>0</v>
      </c>
      <c r="C26" s="1">
        <v>0</v>
      </c>
      <c r="D26" s="1">
        <v>1</v>
      </c>
      <c r="E26" s="1">
        <v>0</v>
      </c>
      <c r="F26" s="129">
        <f>O25</f>
        <v>0</v>
      </c>
      <c r="G26" s="129">
        <f t="shared" si="11"/>
        <v>1</v>
      </c>
      <c r="H26" s="129">
        <f t="shared" si="11"/>
        <v>-1</v>
      </c>
      <c r="I26" s="33">
        <f>H26+(B26*F26)+(C26*G26)</f>
        <v>-1</v>
      </c>
      <c r="J26" s="33">
        <f t="shared" si="12"/>
        <v>0</v>
      </c>
      <c r="K26" s="33" t="str">
        <f>IF(J26=E26,"wbaru=wlama","perbaiki bobot dan bias")</f>
        <v>wbaru=wlama</v>
      </c>
      <c r="L26" s="33">
        <f t="shared" si="13"/>
        <v>0</v>
      </c>
      <c r="M26" s="33">
        <f t="shared" si="14"/>
        <v>0</v>
      </c>
      <c r="N26" s="33">
        <f t="shared" si="15"/>
        <v>0</v>
      </c>
      <c r="O26" s="136">
        <f t="shared" si="10"/>
        <v>0</v>
      </c>
      <c r="P26" s="136">
        <f t="shared" si="10"/>
        <v>1</v>
      </c>
      <c r="Q26" s="136">
        <f t="shared" si="10"/>
        <v>-1</v>
      </c>
    </row>
    <row r="27" spans="1:21" x14ac:dyDescent="0.25">
      <c r="A27" t="s">
        <v>270</v>
      </c>
    </row>
    <row r="29" spans="1:21" x14ac:dyDescent="0.25">
      <c r="A29" s="2" t="s">
        <v>269</v>
      </c>
      <c r="D29" s="4"/>
      <c r="E29" s="4"/>
      <c r="G29" s="31"/>
      <c r="H29" s="6"/>
      <c r="L29" s="31"/>
      <c r="M29" s="6"/>
      <c r="P29" s="31"/>
      <c r="Q29" s="16"/>
    </row>
    <row r="30" spans="1:21" x14ac:dyDescent="0.25">
      <c r="A30" s="63" t="s">
        <v>22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2"/>
      <c r="U30" s="62"/>
    </row>
    <row r="31" spans="1:21" x14ac:dyDescent="0.25">
      <c r="A31" s="173" t="s">
        <v>1</v>
      </c>
      <c r="B31" s="175" t="s">
        <v>25</v>
      </c>
      <c r="C31" s="176"/>
      <c r="D31" s="177"/>
      <c r="E31" s="178" t="s">
        <v>36</v>
      </c>
      <c r="F31" s="180" t="s">
        <v>20</v>
      </c>
      <c r="G31" s="181"/>
      <c r="H31" s="182"/>
      <c r="I31" s="60"/>
      <c r="J31" s="60"/>
      <c r="K31" s="55" t="s">
        <v>257</v>
      </c>
      <c r="L31" s="175" t="s">
        <v>256</v>
      </c>
      <c r="M31" s="176"/>
      <c r="N31" s="177"/>
      <c r="O31" s="183" t="s">
        <v>15</v>
      </c>
      <c r="P31" s="183"/>
      <c r="Q31" s="183"/>
    </row>
    <row r="32" spans="1:21" x14ac:dyDescent="0.25">
      <c r="A32" s="174"/>
      <c r="B32" s="18" t="s">
        <v>2</v>
      </c>
      <c r="C32" s="18" t="s">
        <v>3</v>
      </c>
      <c r="D32" s="18" t="s">
        <v>14</v>
      </c>
      <c r="E32" s="179"/>
      <c r="F32" s="19" t="s">
        <v>7</v>
      </c>
      <c r="G32" s="19" t="s">
        <v>8</v>
      </c>
      <c r="H32" s="19" t="s">
        <v>254</v>
      </c>
      <c r="I32" s="56" t="s">
        <v>27</v>
      </c>
      <c r="J32" s="56" t="s">
        <v>19</v>
      </c>
      <c r="K32" s="56" t="s">
        <v>258</v>
      </c>
      <c r="L32" s="56" t="s">
        <v>252</v>
      </c>
      <c r="M32" s="56" t="s">
        <v>253</v>
      </c>
      <c r="N32" s="56" t="s">
        <v>255</v>
      </c>
      <c r="O32" s="18" t="s">
        <v>7</v>
      </c>
      <c r="P32" s="18" t="s">
        <v>8</v>
      </c>
      <c r="Q32" s="18" t="s">
        <v>254</v>
      </c>
    </row>
    <row r="33" spans="1:21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35">
        <f>O26</f>
        <v>0</v>
      </c>
      <c r="G33" s="135">
        <f t="shared" ref="G33" si="16">P26</f>
        <v>1</v>
      </c>
      <c r="H33" s="135">
        <f t="shared" ref="H33" si="17">Q26</f>
        <v>-1</v>
      </c>
      <c r="I33" s="33">
        <f>H33+(B33*F33)+(C33*G33)</f>
        <v>0</v>
      </c>
      <c r="J33" s="33">
        <f>IF(I33&lt;$D$7,0,1)</f>
        <v>0</v>
      </c>
      <c r="K33" s="33" t="str">
        <f>IF(J33=E33,"wbaru=wlama","perbaiki bobot dan bias")</f>
        <v>perbaiki bobot dan bias</v>
      </c>
      <c r="L33" s="33">
        <f t="shared" ref="L33" si="18">(E33-J33)*B33</f>
        <v>1</v>
      </c>
      <c r="M33" s="33">
        <f t="shared" ref="M33" si="19">(E33-J33)*C33</f>
        <v>1</v>
      </c>
      <c r="N33" s="33">
        <f t="shared" ref="N33" si="20">(E33-J33)*D33</f>
        <v>1</v>
      </c>
      <c r="O33" s="137">
        <f t="shared" ref="O33:O36" si="21">F33+L33</f>
        <v>1</v>
      </c>
      <c r="P33" s="137">
        <f t="shared" ref="P33:P36" si="22">G33+M33</f>
        <v>2</v>
      </c>
      <c r="Q33" s="137">
        <f t="shared" ref="Q33:Q36" si="23">H33+N33</f>
        <v>0</v>
      </c>
    </row>
    <row r="34" spans="1:21" x14ac:dyDescent="0.25">
      <c r="A34" s="1">
        <v>2</v>
      </c>
      <c r="B34" s="1">
        <v>1</v>
      </c>
      <c r="C34" s="1">
        <v>0</v>
      </c>
      <c r="D34" s="1">
        <v>1</v>
      </c>
      <c r="E34" s="1">
        <v>0</v>
      </c>
      <c r="F34" s="137">
        <f>O33</f>
        <v>1</v>
      </c>
      <c r="G34" s="137">
        <f t="shared" ref="G34:G36" si="24">P33</f>
        <v>2</v>
      </c>
      <c r="H34" s="137">
        <f t="shared" ref="H34:H36" si="25">Q33</f>
        <v>0</v>
      </c>
      <c r="I34" s="33">
        <f>H34+(B34*F34)+(C34*G34)</f>
        <v>1</v>
      </c>
      <c r="J34" s="33">
        <f t="shared" ref="J34:J36" si="26">IF(I34&lt;$D$7,0,1)</f>
        <v>1</v>
      </c>
      <c r="K34" s="33" t="str">
        <f>IF(J34=E34,"wbaru=wlama","perbaiki bobot dan bias")</f>
        <v>perbaiki bobot dan bias</v>
      </c>
      <c r="L34" s="33">
        <f t="shared" ref="L34:L36" si="27">(E34-J34)*B34</f>
        <v>-1</v>
      </c>
      <c r="M34" s="33">
        <f t="shared" ref="M34:M36" si="28">(E34-J34)*C34</f>
        <v>0</v>
      </c>
      <c r="N34" s="33">
        <f t="shared" ref="N34:N36" si="29">(E34-J34)*D34</f>
        <v>-1</v>
      </c>
      <c r="O34" s="138">
        <f t="shared" si="21"/>
        <v>0</v>
      </c>
      <c r="P34" s="138">
        <f t="shared" si="22"/>
        <v>2</v>
      </c>
      <c r="Q34" s="138">
        <f t="shared" si="23"/>
        <v>-1</v>
      </c>
    </row>
    <row r="35" spans="1:21" x14ac:dyDescent="0.25">
      <c r="A35" s="1">
        <v>3</v>
      </c>
      <c r="B35" s="1">
        <v>0</v>
      </c>
      <c r="C35" s="1">
        <v>1</v>
      </c>
      <c r="D35" s="1">
        <v>1</v>
      </c>
      <c r="E35" s="1">
        <v>0</v>
      </c>
      <c r="F35" s="139">
        <f>O34</f>
        <v>0</v>
      </c>
      <c r="G35" s="139">
        <f t="shared" si="24"/>
        <v>2</v>
      </c>
      <c r="H35" s="139">
        <f t="shared" si="25"/>
        <v>-1</v>
      </c>
      <c r="I35" s="33">
        <f>H35+(B35*F35)+(C35*G35)</f>
        <v>1</v>
      </c>
      <c r="J35" s="33">
        <f t="shared" si="26"/>
        <v>1</v>
      </c>
      <c r="K35" s="33" t="str">
        <f>IF(J35=E35,"wbaru=wlama","perbaiki bobot dan bias")</f>
        <v>perbaiki bobot dan bias</v>
      </c>
      <c r="L35" s="33">
        <f t="shared" si="27"/>
        <v>0</v>
      </c>
      <c r="M35" s="33">
        <f t="shared" si="28"/>
        <v>-1</v>
      </c>
      <c r="N35" s="33">
        <f t="shared" si="29"/>
        <v>-1</v>
      </c>
      <c r="O35" s="140">
        <f t="shared" si="21"/>
        <v>0</v>
      </c>
      <c r="P35" s="140">
        <f t="shared" si="22"/>
        <v>1</v>
      </c>
      <c r="Q35" s="140">
        <f t="shared" si="23"/>
        <v>-2</v>
      </c>
    </row>
    <row r="36" spans="1:21" x14ac:dyDescent="0.25">
      <c r="A36" s="1">
        <v>4</v>
      </c>
      <c r="B36" s="1">
        <v>0</v>
      </c>
      <c r="C36" s="1">
        <v>0</v>
      </c>
      <c r="D36" s="1">
        <v>1</v>
      </c>
      <c r="E36" s="1">
        <v>0</v>
      </c>
      <c r="F36" s="141">
        <f>O35</f>
        <v>0</v>
      </c>
      <c r="G36" s="141">
        <f t="shared" si="24"/>
        <v>1</v>
      </c>
      <c r="H36" s="141">
        <f t="shared" si="25"/>
        <v>-2</v>
      </c>
      <c r="I36" s="33">
        <f>H36+(B36*F36)+(C36*G36)</f>
        <v>-2</v>
      </c>
      <c r="J36" s="33">
        <f t="shared" si="26"/>
        <v>0</v>
      </c>
      <c r="K36" s="33" t="str">
        <f>IF(J36=E36,"wbaru=wlama","perbaiki bobot dan bias")</f>
        <v>wbaru=wlama</v>
      </c>
      <c r="L36" s="33">
        <f t="shared" si="27"/>
        <v>0</v>
      </c>
      <c r="M36" s="33">
        <f t="shared" si="28"/>
        <v>0</v>
      </c>
      <c r="N36" s="33">
        <f t="shared" si="29"/>
        <v>0</v>
      </c>
      <c r="O36" s="142">
        <f t="shared" si="21"/>
        <v>0</v>
      </c>
      <c r="P36" s="142">
        <f t="shared" si="22"/>
        <v>1</v>
      </c>
      <c r="Q36" s="142">
        <f t="shared" si="23"/>
        <v>-2</v>
      </c>
    </row>
    <row r="37" spans="1:21" x14ac:dyDescent="0.25">
      <c r="A37" t="s">
        <v>277</v>
      </c>
    </row>
    <row r="39" spans="1:21" x14ac:dyDescent="0.25">
      <c r="A39" s="2" t="s">
        <v>271</v>
      </c>
      <c r="D39" s="4"/>
      <c r="E39" s="4"/>
      <c r="G39" s="31"/>
      <c r="H39" s="6"/>
      <c r="L39" s="31"/>
      <c r="M39" s="6"/>
      <c r="P39" s="31"/>
      <c r="Q39" s="16"/>
    </row>
    <row r="40" spans="1:21" x14ac:dyDescent="0.25">
      <c r="A40" s="63" t="s">
        <v>22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2"/>
      <c r="U40" s="62"/>
    </row>
    <row r="41" spans="1:21" x14ac:dyDescent="0.25">
      <c r="A41" s="173" t="s">
        <v>1</v>
      </c>
      <c r="B41" s="175" t="s">
        <v>25</v>
      </c>
      <c r="C41" s="176"/>
      <c r="D41" s="177"/>
      <c r="E41" s="178" t="s">
        <v>36</v>
      </c>
      <c r="F41" s="180" t="s">
        <v>20</v>
      </c>
      <c r="G41" s="181"/>
      <c r="H41" s="182"/>
      <c r="I41" s="60"/>
      <c r="J41" s="60"/>
      <c r="K41" s="55" t="s">
        <v>257</v>
      </c>
      <c r="L41" s="175" t="s">
        <v>256</v>
      </c>
      <c r="M41" s="176"/>
      <c r="N41" s="177"/>
      <c r="O41" s="183" t="s">
        <v>15</v>
      </c>
      <c r="P41" s="183"/>
      <c r="Q41" s="183"/>
    </row>
    <row r="42" spans="1:21" x14ac:dyDescent="0.25">
      <c r="A42" s="174"/>
      <c r="B42" s="18" t="s">
        <v>2</v>
      </c>
      <c r="C42" s="18" t="s">
        <v>3</v>
      </c>
      <c r="D42" s="18" t="s">
        <v>14</v>
      </c>
      <c r="E42" s="179"/>
      <c r="F42" s="19" t="s">
        <v>7</v>
      </c>
      <c r="G42" s="19" t="s">
        <v>8</v>
      </c>
      <c r="H42" s="19" t="s">
        <v>254</v>
      </c>
      <c r="I42" s="56" t="s">
        <v>27</v>
      </c>
      <c r="J42" s="56" t="s">
        <v>19</v>
      </c>
      <c r="K42" s="56" t="s">
        <v>258</v>
      </c>
      <c r="L42" s="56" t="s">
        <v>252</v>
      </c>
      <c r="M42" s="56" t="s">
        <v>253</v>
      </c>
      <c r="N42" s="56" t="s">
        <v>255</v>
      </c>
      <c r="O42" s="18" t="s">
        <v>7</v>
      </c>
      <c r="P42" s="18" t="s">
        <v>8</v>
      </c>
      <c r="Q42" s="18" t="s">
        <v>254</v>
      </c>
    </row>
    <row r="43" spans="1:21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43">
        <f>O36</f>
        <v>0</v>
      </c>
      <c r="G43" s="143">
        <f t="shared" ref="G43" si="30">P36</f>
        <v>1</v>
      </c>
      <c r="H43" s="143">
        <f t="shared" ref="H43" si="31">Q36</f>
        <v>-2</v>
      </c>
      <c r="I43" s="33">
        <f>H43+(B43*F43)+(C43*G43)</f>
        <v>-1</v>
      </c>
      <c r="J43" s="33">
        <f>IF(I43&lt;$D$7,0,1)</f>
        <v>0</v>
      </c>
      <c r="K43" s="33" t="str">
        <f>IF(J43=E43,"wbaru=wlama","perbaiki bobot dan bias")</f>
        <v>perbaiki bobot dan bias</v>
      </c>
      <c r="L43" s="33">
        <f t="shared" ref="L43" si="32">(E43-J43)*B43</f>
        <v>1</v>
      </c>
      <c r="M43" s="33">
        <f t="shared" ref="M43" si="33">(E43-J43)*C43</f>
        <v>1</v>
      </c>
      <c r="N43" s="33">
        <f t="shared" ref="N43" si="34">(E43-J43)*D43</f>
        <v>1</v>
      </c>
      <c r="O43" s="144">
        <f t="shared" ref="O43:O46" si="35">F43+L43</f>
        <v>1</v>
      </c>
      <c r="P43" s="144">
        <f t="shared" ref="P43:P46" si="36">G43+M43</f>
        <v>2</v>
      </c>
      <c r="Q43" s="144">
        <f t="shared" ref="Q43:Q46" si="37">H43+N43</f>
        <v>-1</v>
      </c>
    </row>
    <row r="44" spans="1:21" x14ac:dyDescent="0.25">
      <c r="A44" s="1">
        <v>2</v>
      </c>
      <c r="B44" s="1">
        <v>1</v>
      </c>
      <c r="C44" s="1">
        <v>0</v>
      </c>
      <c r="D44" s="1">
        <v>1</v>
      </c>
      <c r="E44" s="1">
        <v>0</v>
      </c>
      <c r="F44" s="144">
        <f>O43</f>
        <v>1</v>
      </c>
      <c r="G44" s="144">
        <f t="shared" ref="G44:G46" si="38">P43</f>
        <v>2</v>
      </c>
      <c r="H44" s="144">
        <f t="shared" ref="H44:H46" si="39">Q43</f>
        <v>-1</v>
      </c>
      <c r="I44" s="33">
        <f>H44+(B44*F44)+(C44*G44)</f>
        <v>0</v>
      </c>
      <c r="J44" s="33">
        <f t="shared" ref="J44:J46" si="40">IF(I44&lt;$D$7,0,1)</f>
        <v>0</v>
      </c>
      <c r="K44" s="33" t="str">
        <f>IF(J44=E44,"wbaru=wlama","perbaiki bobot dan bias")</f>
        <v>wbaru=wlama</v>
      </c>
      <c r="L44" s="33">
        <f t="shared" ref="L44:L46" si="41">(E44-J44)*B44</f>
        <v>0</v>
      </c>
      <c r="M44" s="33">
        <f t="shared" ref="M44:M46" si="42">(E44-J44)*C44</f>
        <v>0</v>
      </c>
      <c r="N44" s="33">
        <f t="shared" ref="N44:N46" si="43">(E44-J44)*D44</f>
        <v>0</v>
      </c>
      <c r="O44" s="145">
        <f t="shared" si="35"/>
        <v>1</v>
      </c>
      <c r="P44" s="145">
        <f t="shared" si="36"/>
        <v>2</v>
      </c>
      <c r="Q44" s="145">
        <f t="shared" si="37"/>
        <v>-1</v>
      </c>
    </row>
    <row r="45" spans="1:21" x14ac:dyDescent="0.25">
      <c r="A45" s="1">
        <v>3</v>
      </c>
      <c r="B45" s="1">
        <v>0</v>
      </c>
      <c r="C45" s="1">
        <v>1</v>
      </c>
      <c r="D45" s="1">
        <v>1</v>
      </c>
      <c r="E45" s="1">
        <v>0</v>
      </c>
      <c r="F45" s="146">
        <f>O44</f>
        <v>1</v>
      </c>
      <c r="G45" s="146">
        <f t="shared" si="38"/>
        <v>2</v>
      </c>
      <c r="H45" s="146">
        <f t="shared" si="39"/>
        <v>-1</v>
      </c>
      <c r="I45" s="33">
        <f>H45+(B45*F45)+(C45*G45)</f>
        <v>1</v>
      </c>
      <c r="J45" s="33">
        <f t="shared" si="40"/>
        <v>1</v>
      </c>
      <c r="K45" s="33" t="str">
        <f>IF(J45=E45,"wbaru=wlama","perbaiki bobot dan bias")</f>
        <v>perbaiki bobot dan bias</v>
      </c>
      <c r="L45" s="33">
        <f t="shared" si="41"/>
        <v>0</v>
      </c>
      <c r="M45" s="33">
        <f t="shared" si="42"/>
        <v>-1</v>
      </c>
      <c r="N45" s="33">
        <f t="shared" si="43"/>
        <v>-1</v>
      </c>
      <c r="O45" s="147">
        <f t="shared" si="35"/>
        <v>1</v>
      </c>
      <c r="P45" s="147">
        <f t="shared" si="36"/>
        <v>1</v>
      </c>
      <c r="Q45" s="147">
        <f t="shared" si="37"/>
        <v>-2</v>
      </c>
    </row>
    <row r="46" spans="1:21" x14ac:dyDescent="0.25">
      <c r="A46" s="1">
        <v>4</v>
      </c>
      <c r="B46" s="1">
        <v>0</v>
      </c>
      <c r="C46" s="1">
        <v>0</v>
      </c>
      <c r="D46" s="1">
        <v>1</v>
      </c>
      <c r="E46" s="1">
        <v>0</v>
      </c>
      <c r="F46" s="148">
        <f>O45</f>
        <v>1</v>
      </c>
      <c r="G46" s="148">
        <f t="shared" si="38"/>
        <v>1</v>
      </c>
      <c r="H46" s="148">
        <f t="shared" si="39"/>
        <v>-2</v>
      </c>
      <c r="I46" s="33">
        <f>H46+(B46*F46)+(C46*G46)</f>
        <v>-2</v>
      </c>
      <c r="J46" s="33">
        <f t="shared" si="40"/>
        <v>0</v>
      </c>
      <c r="K46" s="33" t="str">
        <f>IF(J46=E46,"wbaru=wlama","perbaiki bobot dan bias")</f>
        <v>wbaru=wlama</v>
      </c>
      <c r="L46" s="33">
        <f t="shared" si="41"/>
        <v>0</v>
      </c>
      <c r="M46" s="33">
        <f t="shared" si="42"/>
        <v>0</v>
      </c>
      <c r="N46" s="33">
        <f t="shared" si="43"/>
        <v>0</v>
      </c>
      <c r="O46" s="149">
        <f t="shared" si="35"/>
        <v>1</v>
      </c>
      <c r="P46" s="149">
        <f t="shared" si="36"/>
        <v>1</v>
      </c>
      <c r="Q46" s="149">
        <f t="shared" si="37"/>
        <v>-2</v>
      </c>
    </row>
    <row r="47" spans="1:21" x14ac:dyDescent="0.25">
      <c r="A47" t="s">
        <v>281</v>
      </c>
    </row>
    <row r="49" spans="1:21" x14ac:dyDescent="0.25">
      <c r="A49" s="2" t="s">
        <v>272</v>
      </c>
      <c r="D49" s="4"/>
      <c r="E49" s="4"/>
      <c r="G49" s="31"/>
      <c r="H49" s="6"/>
      <c r="L49" s="31"/>
      <c r="M49" s="6"/>
      <c r="P49" s="31"/>
      <c r="Q49" s="16"/>
    </row>
    <row r="50" spans="1:21" x14ac:dyDescent="0.25">
      <c r="A50" s="63" t="s">
        <v>22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2"/>
      <c r="U50" s="62"/>
    </row>
    <row r="51" spans="1:21" x14ac:dyDescent="0.25">
      <c r="A51" s="173" t="s">
        <v>1</v>
      </c>
      <c r="B51" s="175" t="s">
        <v>25</v>
      </c>
      <c r="C51" s="176"/>
      <c r="D51" s="177"/>
      <c r="E51" s="178" t="s">
        <v>36</v>
      </c>
      <c r="F51" s="180" t="s">
        <v>20</v>
      </c>
      <c r="G51" s="181"/>
      <c r="H51" s="182"/>
      <c r="I51" s="60"/>
      <c r="J51" s="60"/>
      <c r="K51" s="55" t="s">
        <v>257</v>
      </c>
      <c r="L51" s="175" t="s">
        <v>256</v>
      </c>
      <c r="M51" s="176"/>
      <c r="N51" s="177"/>
      <c r="O51" s="183" t="s">
        <v>15</v>
      </c>
      <c r="P51" s="183"/>
      <c r="Q51" s="183"/>
    </row>
    <row r="52" spans="1:21" x14ac:dyDescent="0.25">
      <c r="A52" s="174"/>
      <c r="B52" s="18" t="s">
        <v>2</v>
      </c>
      <c r="C52" s="18" t="s">
        <v>3</v>
      </c>
      <c r="D52" s="18" t="s">
        <v>14</v>
      </c>
      <c r="E52" s="179"/>
      <c r="F52" s="19" t="s">
        <v>7</v>
      </c>
      <c r="G52" s="19" t="s">
        <v>8</v>
      </c>
      <c r="H52" s="19" t="s">
        <v>254</v>
      </c>
      <c r="I52" s="56" t="s">
        <v>27</v>
      </c>
      <c r="J52" s="56" t="s">
        <v>19</v>
      </c>
      <c r="K52" s="56" t="s">
        <v>258</v>
      </c>
      <c r="L52" s="56" t="s">
        <v>252</v>
      </c>
      <c r="M52" s="56" t="s">
        <v>253</v>
      </c>
      <c r="N52" s="56" t="s">
        <v>255</v>
      </c>
      <c r="O52" s="18" t="s">
        <v>7</v>
      </c>
      <c r="P52" s="18" t="s">
        <v>8</v>
      </c>
      <c r="Q52" s="18" t="s">
        <v>254</v>
      </c>
    </row>
    <row r="53" spans="1:21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50">
        <f>O46</f>
        <v>1</v>
      </c>
      <c r="G53" s="150">
        <f t="shared" ref="G53" si="44">P46</f>
        <v>1</v>
      </c>
      <c r="H53" s="150">
        <f t="shared" ref="H53" si="45">Q46</f>
        <v>-2</v>
      </c>
      <c r="I53" s="33">
        <f>H53+(B53*F53)+(C53*G53)</f>
        <v>0</v>
      </c>
      <c r="J53" s="33">
        <f>IF(I53&lt;$D$7,0,1)</f>
        <v>0</v>
      </c>
      <c r="K53" s="33" t="str">
        <f>IF(J53=E53,"wbaru=wlama","perbaiki bobot dan bias")</f>
        <v>perbaiki bobot dan bias</v>
      </c>
      <c r="L53" s="33">
        <f t="shared" ref="L53" si="46">(E53-J53)*B53</f>
        <v>1</v>
      </c>
      <c r="M53" s="33">
        <f t="shared" ref="M53" si="47">(E53-J53)*C53</f>
        <v>1</v>
      </c>
      <c r="N53" s="33">
        <f t="shared" ref="N53" si="48">(E53-J53)*D53</f>
        <v>1</v>
      </c>
      <c r="O53" s="151">
        <f t="shared" ref="O53:O56" si="49">F53+L53</f>
        <v>2</v>
      </c>
      <c r="P53" s="151">
        <f t="shared" ref="P53:P56" si="50">G53+M53</f>
        <v>2</v>
      </c>
      <c r="Q53" s="151">
        <f t="shared" ref="Q53:Q56" si="51">H53+N53</f>
        <v>-1</v>
      </c>
    </row>
    <row r="54" spans="1:21" x14ac:dyDescent="0.25">
      <c r="A54" s="1">
        <v>2</v>
      </c>
      <c r="B54" s="1">
        <v>1</v>
      </c>
      <c r="C54" s="1">
        <v>0</v>
      </c>
      <c r="D54" s="1">
        <v>1</v>
      </c>
      <c r="E54" s="1">
        <v>0</v>
      </c>
      <c r="F54" s="151">
        <f>O53</f>
        <v>2</v>
      </c>
      <c r="G54" s="151">
        <f t="shared" ref="G54:G56" si="52">P53</f>
        <v>2</v>
      </c>
      <c r="H54" s="151">
        <f t="shared" ref="H54:H56" si="53">Q53</f>
        <v>-1</v>
      </c>
      <c r="I54" s="33">
        <f>H54+(B54*F54)+(C54*G54)</f>
        <v>1</v>
      </c>
      <c r="J54" s="33">
        <f t="shared" ref="J54:J56" si="54">IF(I54&lt;$D$7,0,1)</f>
        <v>1</v>
      </c>
      <c r="K54" s="33" t="str">
        <f>IF(J54=E54,"wbaru=wlama","perbaiki bobot dan bias")</f>
        <v>perbaiki bobot dan bias</v>
      </c>
      <c r="L54" s="33">
        <f t="shared" ref="L54:L56" si="55">(E54-J54)*B54</f>
        <v>-1</v>
      </c>
      <c r="M54" s="33">
        <f t="shared" ref="M54:M56" si="56">(E54-J54)*C54</f>
        <v>0</v>
      </c>
      <c r="N54" s="33">
        <f t="shared" ref="N54:N56" si="57">(E54-J54)*D54</f>
        <v>-1</v>
      </c>
      <c r="O54" s="152">
        <f t="shared" si="49"/>
        <v>1</v>
      </c>
      <c r="P54" s="152">
        <f t="shared" si="50"/>
        <v>2</v>
      </c>
      <c r="Q54" s="152">
        <f t="shared" si="51"/>
        <v>-2</v>
      </c>
    </row>
    <row r="55" spans="1:21" x14ac:dyDescent="0.25">
      <c r="A55" s="1">
        <v>3</v>
      </c>
      <c r="B55" s="1">
        <v>0</v>
      </c>
      <c r="C55" s="1">
        <v>1</v>
      </c>
      <c r="D55" s="1">
        <v>1</v>
      </c>
      <c r="E55" s="1">
        <v>0</v>
      </c>
      <c r="F55" s="153">
        <f>O54</f>
        <v>1</v>
      </c>
      <c r="G55" s="153">
        <f t="shared" si="52"/>
        <v>2</v>
      </c>
      <c r="H55" s="153">
        <f t="shared" si="53"/>
        <v>-2</v>
      </c>
      <c r="I55" s="33">
        <f>H55+(B55*F55)+(C55*G55)</f>
        <v>0</v>
      </c>
      <c r="J55" s="33">
        <f t="shared" si="54"/>
        <v>0</v>
      </c>
      <c r="K55" s="33" t="str">
        <f>IF(J55=E55,"wbaru=wlama","perbaiki bobot dan bias")</f>
        <v>wbaru=wlama</v>
      </c>
      <c r="L55" s="33">
        <f t="shared" si="55"/>
        <v>0</v>
      </c>
      <c r="M55" s="33">
        <f t="shared" si="56"/>
        <v>0</v>
      </c>
      <c r="N55" s="33">
        <f t="shared" si="57"/>
        <v>0</v>
      </c>
      <c r="O55" s="154">
        <f t="shared" si="49"/>
        <v>1</v>
      </c>
      <c r="P55" s="154">
        <f t="shared" si="50"/>
        <v>2</v>
      </c>
      <c r="Q55" s="154">
        <f t="shared" si="51"/>
        <v>-2</v>
      </c>
    </row>
    <row r="56" spans="1:21" x14ac:dyDescent="0.25">
      <c r="A56" s="1">
        <v>4</v>
      </c>
      <c r="B56" s="1">
        <v>0</v>
      </c>
      <c r="C56" s="1">
        <v>0</v>
      </c>
      <c r="D56" s="1">
        <v>1</v>
      </c>
      <c r="E56" s="1">
        <v>0</v>
      </c>
      <c r="F56" s="155">
        <f>O55</f>
        <v>1</v>
      </c>
      <c r="G56" s="155">
        <f t="shared" si="52"/>
        <v>2</v>
      </c>
      <c r="H56" s="155">
        <f t="shared" si="53"/>
        <v>-2</v>
      </c>
      <c r="I56" s="33">
        <f>H56+(B56*F56)+(C56*G56)</f>
        <v>-2</v>
      </c>
      <c r="J56" s="33">
        <f t="shared" si="54"/>
        <v>0</v>
      </c>
      <c r="K56" s="33" t="str">
        <f>IF(J56=E56,"wbaru=wlama","perbaiki bobot dan bias")</f>
        <v>wbaru=wlama</v>
      </c>
      <c r="L56" s="33">
        <f t="shared" si="55"/>
        <v>0</v>
      </c>
      <c r="M56" s="33">
        <f t="shared" si="56"/>
        <v>0</v>
      </c>
      <c r="N56" s="33">
        <f t="shared" si="57"/>
        <v>0</v>
      </c>
      <c r="O56" s="156">
        <f t="shared" si="49"/>
        <v>1</v>
      </c>
      <c r="P56" s="156">
        <f t="shared" si="50"/>
        <v>2</v>
      </c>
      <c r="Q56" s="156">
        <f t="shared" si="51"/>
        <v>-2</v>
      </c>
    </row>
    <row r="57" spans="1:21" x14ac:dyDescent="0.25">
      <c r="A57" t="s">
        <v>280</v>
      </c>
    </row>
    <row r="59" spans="1:21" x14ac:dyDescent="0.25">
      <c r="A59" s="2" t="s">
        <v>273</v>
      </c>
      <c r="D59" s="4"/>
      <c r="E59" s="4"/>
      <c r="G59" s="31"/>
      <c r="H59" s="6"/>
      <c r="L59" s="31"/>
      <c r="M59" s="6"/>
      <c r="P59" s="31"/>
      <c r="Q59" s="16"/>
    </row>
    <row r="60" spans="1:21" x14ac:dyDescent="0.25">
      <c r="A60" s="63" t="s">
        <v>22</v>
      </c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2"/>
      <c r="U60" s="62"/>
    </row>
    <row r="61" spans="1:21" x14ac:dyDescent="0.25">
      <c r="A61" s="173" t="s">
        <v>1</v>
      </c>
      <c r="B61" s="175" t="s">
        <v>25</v>
      </c>
      <c r="C61" s="176"/>
      <c r="D61" s="177"/>
      <c r="E61" s="178" t="s">
        <v>36</v>
      </c>
      <c r="F61" s="180" t="s">
        <v>20</v>
      </c>
      <c r="G61" s="181"/>
      <c r="H61" s="182"/>
      <c r="I61" s="60"/>
      <c r="J61" s="60"/>
      <c r="K61" s="55" t="s">
        <v>257</v>
      </c>
      <c r="L61" s="175" t="s">
        <v>256</v>
      </c>
      <c r="M61" s="176"/>
      <c r="N61" s="177"/>
      <c r="O61" s="183" t="s">
        <v>15</v>
      </c>
      <c r="P61" s="183"/>
      <c r="Q61" s="183"/>
    </row>
    <row r="62" spans="1:21" x14ac:dyDescent="0.25">
      <c r="A62" s="174"/>
      <c r="B62" s="18" t="s">
        <v>2</v>
      </c>
      <c r="C62" s="18" t="s">
        <v>3</v>
      </c>
      <c r="D62" s="18" t="s">
        <v>14</v>
      </c>
      <c r="E62" s="179"/>
      <c r="F62" s="19" t="s">
        <v>7</v>
      </c>
      <c r="G62" s="19" t="s">
        <v>8</v>
      </c>
      <c r="H62" s="19" t="s">
        <v>254</v>
      </c>
      <c r="I62" s="56" t="s">
        <v>27</v>
      </c>
      <c r="J62" s="56" t="s">
        <v>19</v>
      </c>
      <c r="K62" s="56" t="s">
        <v>258</v>
      </c>
      <c r="L62" s="56" t="s">
        <v>252</v>
      </c>
      <c r="M62" s="56" t="s">
        <v>253</v>
      </c>
      <c r="N62" s="56" t="s">
        <v>255</v>
      </c>
      <c r="O62" s="18" t="s">
        <v>7</v>
      </c>
      <c r="P62" s="18" t="s">
        <v>8</v>
      </c>
      <c r="Q62" s="18" t="s">
        <v>254</v>
      </c>
    </row>
    <row r="63" spans="1:21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57">
        <f>O56</f>
        <v>1</v>
      </c>
      <c r="G63" s="157">
        <f t="shared" ref="G63" si="58">P56</f>
        <v>2</v>
      </c>
      <c r="H63" s="157">
        <f t="shared" ref="H63" si="59">Q56</f>
        <v>-2</v>
      </c>
      <c r="I63" s="33">
        <f>H63+(B63*F63)+(C63*G63)</f>
        <v>1</v>
      </c>
      <c r="J63" s="33">
        <f>IF(I63&lt;$D$7,0,1)</f>
        <v>1</v>
      </c>
      <c r="K63" s="33" t="str">
        <f>IF(J63=E63,"wbaru=wlama","perbaiki bobot dan bias")</f>
        <v>wbaru=wlama</v>
      </c>
      <c r="L63" s="33">
        <f t="shared" ref="L63" si="60">(E63-J63)*B63</f>
        <v>0</v>
      </c>
      <c r="M63" s="33">
        <f t="shared" ref="M63" si="61">(E63-J63)*C63</f>
        <v>0</v>
      </c>
      <c r="N63" s="33">
        <f t="shared" ref="N63" si="62">(E63-J63)*D63</f>
        <v>0</v>
      </c>
      <c r="O63" s="158">
        <f t="shared" ref="O63:O66" si="63">F63+L63</f>
        <v>1</v>
      </c>
      <c r="P63" s="158">
        <f t="shared" ref="P63:P66" si="64">G63+M63</f>
        <v>2</v>
      </c>
      <c r="Q63" s="158">
        <f t="shared" ref="Q63:Q66" si="65">H63+N63</f>
        <v>-2</v>
      </c>
    </row>
    <row r="64" spans="1:21" x14ac:dyDescent="0.25">
      <c r="A64" s="1">
        <v>2</v>
      </c>
      <c r="B64" s="1">
        <v>1</v>
      </c>
      <c r="C64" s="1">
        <v>0</v>
      </c>
      <c r="D64" s="1">
        <v>1</v>
      </c>
      <c r="E64" s="1">
        <v>0</v>
      </c>
      <c r="F64" s="158">
        <f>O63</f>
        <v>1</v>
      </c>
      <c r="G64" s="158">
        <f t="shared" ref="G64:G66" si="66">P63</f>
        <v>2</v>
      </c>
      <c r="H64" s="158">
        <f t="shared" ref="H64:H66" si="67">Q63</f>
        <v>-2</v>
      </c>
      <c r="I64" s="33">
        <f>H64+(B64*F64)+(C64*G64)</f>
        <v>-1</v>
      </c>
      <c r="J64" s="33">
        <f t="shared" ref="J64:J66" si="68">IF(I64&lt;$D$7,0,1)</f>
        <v>0</v>
      </c>
      <c r="K64" s="33" t="str">
        <f>IF(J64=E64,"wbaru=wlama","perbaiki bobot dan bias")</f>
        <v>wbaru=wlama</v>
      </c>
      <c r="L64" s="33">
        <f t="shared" ref="L64:L66" si="69">(E64-J64)*B64</f>
        <v>0</v>
      </c>
      <c r="M64" s="33">
        <f t="shared" ref="M64:M66" si="70">(E64-J64)*C64</f>
        <v>0</v>
      </c>
      <c r="N64" s="33">
        <f t="shared" ref="N64:N66" si="71">(E64-J64)*D64</f>
        <v>0</v>
      </c>
      <c r="O64" s="159">
        <f t="shared" si="63"/>
        <v>1</v>
      </c>
      <c r="P64" s="159">
        <f t="shared" si="64"/>
        <v>2</v>
      </c>
      <c r="Q64" s="159">
        <f t="shared" si="65"/>
        <v>-2</v>
      </c>
    </row>
    <row r="65" spans="1:17" x14ac:dyDescent="0.25">
      <c r="A65" s="1">
        <v>3</v>
      </c>
      <c r="B65" s="1">
        <v>0</v>
      </c>
      <c r="C65" s="1">
        <v>1</v>
      </c>
      <c r="D65" s="1">
        <v>1</v>
      </c>
      <c r="E65" s="1">
        <v>0</v>
      </c>
      <c r="F65" s="160">
        <f>O64</f>
        <v>1</v>
      </c>
      <c r="G65" s="160">
        <f t="shared" si="66"/>
        <v>2</v>
      </c>
      <c r="H65" s="160">
        <f t="shared" si="67"/>
        <v>-2</v>
      </c>
      <c r="I65" s="33">
        <f>H65+(B65*F65)+(C65*G65)</f>
        <v>0</v>
      </c>
      <c r="J65" s="33">
        <f t="shared" si="68"/>
        <v>0</v>
      </c>
      <c r="K65" s="33" t="str">
        <f>IF(J65=E65,"wbaru=wlama","perbaiki bobot dan bias")</f>
        <v>wbaru=wlama</v>
      </c>
      <c r="L65" s="33">
        <f t="shared" si="69"/>
        <v>0</v>
      </c>
      <c r="M65" s="33">
        <f t="shared" si="70"/>
        <v>0</v>
      </c>
      <c r="N65" s="33">
        <f t="shared" si="71"/>
        <v>0</v>
      </c>
      <c r="O65" s="161">
        <f t="shared" si="63"/>
        <v>1</v>
      </c>
      <c r="P65" s="161">
        <f t="shared" si="64"/>
        <v>2</v>
      </c>
      <c r="Q65" s="161">
        <f t="shared" si="65"/>
        <v>-2</v>
      </c>
    </row>
    <row r="66" spans="1:17" x14ac:dyDescent="0.25">
      <c r="A66" s="1">
        <v>4</v>
      </c>
      <c r="B66" s="1">
        <v>0</v>
      </c>
      <c r="C66" s="1">
        <v>0</v>
      </c>
      <c r="D66" s="1">
        <v>1</v>
      </c>
      <c r="E66" s="1">
        <v>0</v>
      </c>
      <c r="F66" s="162">
        <f>O65</f>
        <v>1</v>
      </c>
      <c r="G66" s="162">
        <f t="shared" si="66"/>
        <v>2</v>
      </c>
      <c r="H66" s="162">
        <f t="shared" si="67"/>
        <v>-2</v>
      </c>
      <c r="I66" s="33">
        <f>H66+(B66*F66)+(C66*G66)</f>
        <v>-2</v>
      </c>
      <c r="J66" s="33">
        <f t="shared" si="68"/>
        <v>0</v>
      </c>
      <c r="K66" s="33" t="str">
        <f>IF(J66=E66,"wbaru=wlama","perbaiki bobot dan bias")</f>
        <v>wbaru=wlama</v>
      </c>
      <c r="L66" s="33">
        <f t="shared" si="69"/>
        <v>0</v>
      </c>
      <c r="M66" s="33">
        <f t="shared" si="70"/>
        <v>0</v>
      </c>
      <c r="N66" s="33">
        <f t="shared" si="71"/>
        <v>0</v>
      </c>
      <c r="O66" s="163">
        <f t="shared" si="63"/>
        <v>1</v>
      </c>
      <c r="P66" s="163">
        <f t="shared" si="64"/>
        <v>2</v>
      </c>
      <c r="Q66" s="163">
        <f t="shared" si="65"/>
        <v>-2</v>
      </c>
    </row>
    <row r="67" spans="1:17" x14ac:dyDescent="0.25">
      <c r="A67" t="s">
        <v>460</v>
      </c>
    </row>
    <row r="69" spans="1:17" x14ac:dyDescent="0.25">
      <c r="A69" t="s">
        <v>261</v>
      </c>
      <c r="E69" t="s">
        <v>7</v>
      </c>
      <c r="F69" s="164">
        <v>1</v>
      </c>
    </row>
    <row r="70" spans="1:17" x14ac:dyDescent="0.25">
      <c r="E70" t="s">
        <v>8</v>
      </c>
      <c r="F70" s="164">
        <v>2</v>
      </c>
    </row>
    <row r="71" spans="1:17" x14ac:dyDescent="0.25">
      <c r="E71" t="s">
        <v>254</v>
      </c>
      <c r="F71" s="164">
        <v>-2</v>
      </c>
    </row>
    <row r="73" spans="1:17" x14ac:dyDescent="0.25">
      <c r="A73" t="s">
        <v>262</v>
      </c>
    </row>
    <row r="75" spans="1:17" x14ac:dyDescent="0.25">
      <c r="A75" s="63" t="s">
        <v>265</v>
      </c>
      <c r="B75" s="64"/>
      <c r="C75" s="64"/>
      <c r="D75" s="64"/>
      <c r="E75" s="64"/>
      <c r="F75" s="64"/>
      <c r="G75" s="64"/>
      <c r="H75" s="64"/>
      <c r="I75" s="64"/>
      <c r="J75" s="64"/>
    </row>
    <row r="76" spans="1:17" x14ac:dyDescent="0.25">
      <c r="A76" s="173" t="s">
        <v>1</v>
      </c>
      <c r="B76" s="175" t="s">
        <v>25</v>
      </c>
      <c r="C76" s="176"/>
      <c r="D76" s="177"/>
      <c r="E76" s="190" t="s">
        <v>36</v>
      </c>
      <c r="F76" s="183" t="s">
        <v>15</v>
      </c>
      <c r="G76" s="183"/>
      <c r="H76" s="183"/>
    </row>
    <row r="77" spans="1:17" x14ac:dyDescent="0.25">
      <c r="A77" s="174"/>
      <c r="B77" s="18" t="s">
        <v>2</v>
      </c>
      <c r="C77" s="18" t="s">
        <v>3</v>
      </c>
      <c r="D77" s="18" t="s">
        <v>14</v>
      </c>
      <c r="E77" s="191"/>
      <c r="F77" s="18" t="s">
        <v>7</v>
      </c>
      <c r="G77" s="18" t="s">
        <v>8</v>
      </c>
      <c r="H77" s="18" t="s">
        <v>254</v>
      </c>
      <c r="I77" s="56" t="s">
        <v>27</v>
      </c>
      <c r="J77" s="66" t="s">
        <v>19</v>
      </c>
    </row>
    <row r="78" spans="1:17" x14ac:dyDescent="0.25">
      <c r="A78" s="1">
        <v>1</v>
      </c>
      <c r="B78" s="1">
        <v>1</v>
      </c>
      <c r="C78" s="1">
        <v>1</v>
      </c>
      <c r="D78" s="1">
        <v>1</v>
      </c>
      <c r="E78" s="65">
        <v>1</v>
      </c>
      <c r="F78" s="61">
        <f>$O$66</f>
        <v>1</v>
      </c>
      <c r="G78" s="61">
        <f>$P$66</f>
        <v>2</v>
      </c>
      <c r="H78" s="61">
        <f>$Q$66</f>
        <v>-2</v>
      </c>
      <c r="I78" s="33">
        <f>H78+(B78*F78)+(C78*G78)</f>
        <v>1</v>
      </c>
      <c r="J78" s="134">
        <f>IF(I78&lt;$D$7,0,1)</f>
        <v>1</v>
      </c>
    </row>
    <row r="79" spans="1:17" x14ac:dyDescent="0.25">
      <c r="A79" s="1">
        <v>2</v>
      </c>
      <c r="B79" s="1">
        <v>1</v>
      </c>
      <c r="C79" s="1">
        <v>0</v>
      </c>
      <c r="D79" s="1">
        <v>1</v>
      </c>
      <c r="E79" s="65">
        <v>0</v>
      </c>
      <c r="F79" s="61">
        <f t="shared" ref="F79:F81" si="72">$O$66</f>
        <v>1</v>
      </c>
      <c r="G79" s="61">
        <f t="shared" ref="G79:G81" si="73">$P$66</f>
        <v>2</v>
      </c>
      <c r="H79" s="61">
        <f t="shared" ref="H79:H81" si="74">$Q$66</f>
        <v>-2</v>
      </c>
      <c r="I79" s="33">
        <f t="shared" ref="I79:I81" si="75">H79+(B79*F79)+(C79*G79)</f>
        <v>-1</v>
      </c>
      <c r="J79" s="134">
        <f t="shared" ref="J79:J81" si="76">IF(I79&lt;$D$7,0,1)</f>
        <v>0</v>
      </c>
    </row>
    <row r="80" spans="1:17" x14ac:dyDescent="0.25">
      <c r="A80" s="1">
        <v>3</v>
      </c>
      <c r="B80" s="1">
        <v>0</v>
      </c>
      <c r="C80" s="1">
        <v>1</v>
      </c>
      <c r="D80" s="1">
        <v>1</v>
      </c>
      <c r="E80" s="65">
        <v>0</v>
      </c>
      <c r="F80" s="61">
        <f t="shared" si="72"/>
        <v>1</v>
      </c>
      <c r="G80" s="61">
        <f t="shared" si="73"/>
        <v>2</v>
      </c>
      <c r="H80" s="61">
        <f t="shared" si="74"/>
        <v>-2</v>
      </c>
      <c r="I80" s="33">
        <f t="shared" si="75"/>
        <v>0</v>
      </c>
      <c r="J80" s="134">
        <f t="shared" si="76"/>
        <v>0</v>
      </c>
    </row>
    <row r="81" spans="1:10" x14ac:dyDescent="0.25">
      <c r="A81" s="1">
        <v>4</v>
      </c>
      <c r="B81" s="1">
        <v>0</v>
      </c>
      <c r="C81" s="1">
        <v>0</v>
      </c>
      <c r="D81" s="1">
        <v>1</v>
      </c>
      <c r="E81" s="65">
        <v>0</v>
      </c>
      <c r="F81" s="61">
        <f t="shared" si="72"/>
        <v>1</v>
      </c>
      <c r="G81" s="61">
        <f t="shared" si="73"/>
        <v>2</v>
      </c>
      <c r="H81" s="61">
        <f t="shared" si="74"/>
        <v>-2</v>
      </c>
      <c r="I81" s="33">
        <f t="shared" si="75"/>
        <v>-2</v>
      </c>
      <c r="J81" s="134">
        <f t="shared" si="76"/>
        <v>0</v>
      </c>
    </row>
    <row r="82" spans="1:10" x14ac:dyDescent="0.25">
      <c r="A82" t="s">
        <v>266</v>
      </c>
    </row>
    <row r="83" spans="1:10" x14ac:dyDescent="0.25">
      <c r="A83" t="s">
        <v>462</v>
      </c>
    </row>
    <row r="84" spans="1:10" x14ac:dyDescent="0.25">
      <c r="A84" s="2" t="s">
        <v>458</v>
      </c>
    </row>
  </sheetData>
  <mergeCells count="44">
    <mergeCell ref="L51:N51"/>
    <mergeCell ref="O51:Q51"/>
    <mergeCell ref="A61:A62"/>
    <mergeCell ref="B61:D61"/>
    <mergeCell ref="E61:E62"/>
    <mergeCell ref="F61:H61"/>
    <mergeCell ref="L61:N61"/>
    <mergeCell ref="O61:Q61"/>
    <mergeCell ref="L31:N31"/>
    <mergeCell ref="O31:Q31"/>
    <mergeCell ref="A41:A42"/>
    <mergeCell ref="B41:D41"/>
    <mergeCell ref="E41:E42"/>
    <mergeCell ref="F41:H41"/>
    <mergeCell ref="L41:N41"/>
    <mergeCell ref="O41:Q41"/>
    <mergeCell ref="A76:A77"/>
    <mergeCell ref="B76:D76"/>
    <mergeCell ref="E76:E77"/>
    <mergeCell ref="F76:H76"/>
    <mergeCell ref="A31:A32"/>
    <mergeCell ref="B31:D31"/>
    <mergeCell ref="E31:E32"/>
    <mergeCell ref="F31:H31"/>
    <mergeCell ref="A51:A52"/>
    <mergeCell ref="B51:D51"/>
    <mergeCell ref="E51:E52"/>
    <mergeCell ref="F51:H51"/>
    <mergeCell ref="R11:R12"/>
    <mergeCell ref="S11:S12"/>
    <mergeCell ref="A21:A22"/>
    <mergeCell ref="B21:D21"/>
    <mergeCell ref="E21:E22"/>
    <mergeCell ref="F21:H21"/>
    <mergeCell ref="L21:N21"/>
    <mergeCell ref="O21:Q21"/>
    <mergeCell ref="G6:G7"/>
    <mergeCell ref="P6:P8"/>
    <mergeCell ref="A11:A12"/>
    <mergeCell ref="B11:D11"/>
    <mergeCell ref="E11:E12"/>
    <mergeCell ref="F11:H11"/>
    <mergeCell ref="L11:N11"/>
    <mergeCell ref="O11:Q1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57FD-2BC8-425C-84C7-A336BFF3C85F}">
  <dimension ref="A1:U44"/>
  <sheetViews>
    <sheetView topLeftCell="A26" workbookViewId="0">
      <selection activeCell="L14" sqref="L14"/>
    </sheetView>
  </sheetViews>
  <sheetFormatPr defaultRowHeight="15" x14ac:dyDescent="0.25"/>
  <cols>
    <col min="11" max="11" width="20.5703125" bestFit="1" customWidth="1"/>
    <col min="12" max="12" width="25.42578125" bestFit="1" customWidth="1"/>
  </cols>
  <sheetData>
    <row r="1" spans="1:21" ht="18.75" x14ac:dyDescent="0.3">
      <c r="A1" s="20" t="s">
        <v>244</v>
      </c>
    </row>
    <row r="3" spans="1:21" x14ac:dyDescent="0.25">
      <c r="A3" s="5" t="s">
        <v>12</v>
      </c>
    </row>
    <row r="4" spans="1:21" x14ac:dyDescent="0.25">
      <c r="A4" t="s">
        <v>6</v>
      </c>
      <c r="B4" t="s">
        <v>16</v>
      </c>
      <c r="D4">
        <v>0</v>
      </c>
      <c r="E4" t="s">
        <v>56</v>
      </c>
      <c r="G4" s="2" t="s">
        <v>30</v>
      </c>
    </row>
    <row r="5" spans="1:21" x14ac:dyDescent="0.25">
      <c r="B5" t="s">
        <v>17</v>
      </c>
      <c r="D5">
        <v>0</v>
      </c>
      <c r="G5" s="22" t="s">
        <v>31</v>
      </c>
      <c r="H5" s="23"/>
      <c r="I5" s="23"/>
      <c r="J5" s="23"/>
      <c r="L5" s="2" t="s">
        <v>32</v>
      </c>
      <c r="P5" s="2" t="s">
        <v>33</v>
      </c>
    </row>
    <row r="6" spans="1:21" x14ac:dyDescent="0.25">
      <c r="B6" t="s">
        <v>18</v>
      </c>
      <c r="D6">
        <v>0</v>
      </c>
      <c r="E6" s="2"/>
      <c r="G6" s="185" t="s">
        <v>19</v>
      </c>
      <c r="H6" s="6">
        <v>0</v>
      </c>
      <c r="I6" t="s">
        <v>247</v>
      </c>
      <c r="J6" s="25"/>
      <c r="L6" s="31" t="s">
        <v>19</v>
      </c>
      <c r="M6" s="6">
        <v>-1</v>
      </c>
      <c r="N6" t="s">
        <v>247</v>
      </c>
      <c r="P6" s="172" t="s">
        <v>19</v>
      </c>
      <c r="Q6" s="16">
        <v>1</v>
      </c>
      <c r="R6" t="s">
        <v>249</v>
      </c>
    </row>
    <row r="7" spans="1:21" x14ac:dyDescent="0.25">
      <c r="B7" t="s">
        <v>245</v>
      </c>
      <c r="D7" s="4">
        <v>0.5</v>
      </c>
      <c r="E7" s="4"/>
      <c r="G7" s="186"/>
      <c r="H7" s="26">
        <v>1</v>
      </c>
      <c r="I7" s="27" t="s">
        <v>248</v>
      </c>
      <c r="J7" s="28"/>
      <c r="L7" s="31"/>
      <c r="M7" s="6">
        <v>1</v>
      </c>
      <c r="N7" s="27" t="s">
        <v>248</v>
      </c>
      <c r="P7" s="172"/>
      <c r="Q7" s="16">
        <v>0</v>
      </c>
      <c r="R7" t="s">
        <v>250</v>
      </c>
    </row>
    <row r="8" spans="1:21" x14ac:dyDescent="0.25">
      <c r="B8" t="s">
        <v>246</v>
      </c>
      <c r="D8" s="4">
        <v>0.8</v>
      </c>
      <c r="E8" s="4"/>
      <c r="G8" s="31"/>
      <c r="H8" s="6"/>
      <c r="L8" s="31"/>
      <c r="M8" s="6"/>
      <c r="P8" s="172"/>
      <c r="Q8" s="16">
        <v>-1</v>
      </c>
      <c r="R8" t="s">
        <v>251</v>
      </c>
    </row>
    <row r="9" spans="1:21" x14ac:dyDescent="0.25">
      <c r="A9" s="2" t="s">
        <v>259</v>
      </c>
      <c r="D9" s="4"/>
      <c r="E9" s="4"/>
      <c r="G9" s="31"/>
      <c r="H9" s="6"/>
      <c r="L9" s="31"/>
      <c r="M9" s="6"/>
      <c r="P9" s="31"/>
      <c r="Q9" s="16"/>
    </row>
    <row r="10" spans="1:21" x14ac:dyDescent="0.25">
      <c r="A10" s="63" t="s">
        <v>22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2"/>
      <c r="U10" s="62"/>
    </row>
    <row r="11" spans="1:21" x14ac:dyDescent="0.25">
      <c r="A11" s="173" t="s">
        <v>1</v>
      </c>
      <c r="B11" s="175" t="s">
        <v>25</v>
      </c>
      <c r="C11" s="176"/>
      <c r="D11" s="177"/>
      <c r="E11" s="178" t="s">
        <v>36</v>
      </c>
      <c r="F11" s="180" t="s">
        <v>20</v>
      </c>
      <c r="G11" s="181"/>
      <c r="H11" s="182"/>
      <c r="I11" s="60"/>
      <c r="J11" s="60"/>
      <c r="K11" s="55" t="s">
        <v>257</v>
      </c>
      <c r="L11" s="175" t="s">
        <v>256</v>
      </c>
      <c r="M11" s="176"/>
      <c r="N11" s="177"/>
      <c r="O11" s="183" t="s">
        <v>15</v>
      </c>
      <c r="P11" s="183"/>
      <c r="Q11" s="183"/>
      <c r="R11" s="172"/>
      <c r="S11" s="172"/>
      <c r="T11" s="6"/>
    </row>
    <row r="12" spans="1:21" x14ac:dyDescent="0.25">
      <c r="A12" s="174"/>
      <c r="B12" s="18" t="s">
        <v>2</v>
      </c>
      <c r="C12" s="18" t="s">
        <v>3</v>
      </c>
      <c r="D12" s="18" t="s">
        <v>14</v>
      </c>
      <c r="E12" s="179"/>
      <c r="F12" s="19" t="s">
        <v>7</v>
      </c>
      <c r="G12" s="19" t="s">
        <v>8</v>
      </c>
      <c r="H12" s="19" t="s">
        <v>254</v>
      </c>
      <c r="I12" s="56" t="s">
        <v>27</v>
      </c>
      <c r="J12" s="56" t="s">
        <v>19</v>
      </c>
      <c r="K12" s="56" t="s">
        <v>258</v>
      </c>
      <c r="L12" s="56" t="s">
        <v>252</v>
      </c>
      <c r="M12" s="56" t="s">
        <v>253</v>
      </c>
      <c r="N12" s="56" t="s">
        <v>255</v>
      </c>
      <c r="O12" s="18" t="s">
        <v>7</v>
      </c>
      <c r="P12" s="18" t="s">
        <v>8</v>
      </c>
      <c r="Q12" s="18" t="s">
        <v>254</v>
      </c>
      <c r="R12" s="172"/>
      <c r="S12" s="172"/>
    </row>
    <row r="13" spans="1:2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32">
        <f>D4</f>
        <v>0</v>
      </c>
      <c r="G13" s="32">
        <f>D5</f>
        <v>0</v>
      </c>
      <c r="H13" s="33">
        <f>D6</f>
        <v>0</v>
      </c>
      <c r="I13" s="33">
        <f>H13+(B13*F13)+(C13*G13)</f>
        <v>0</v>
      </c>
      <c r="J13" s="117">
        <f>IF(I13&lt;$D$7,-1,1)</f>
        <v>-1</v>
      </c>
      <c r="K13" s="33" t="str">
        <f>IF(J13=E13,"wbaru=wlama","perbaiki bobot dan bias")</f>
        <v>perbaiki bobot dan bias</v>
      </c>
      <c r="L13" s="33">
        <f>(E13-J13)*B13*$D$8</f>
        <v>1.6</v>
      </c>
      <c r="M13" s="33">
        <f>(E13-J13)*C13*$D$8</f>
        <v>1.6</v>
      </c>
      <c r="N13" s="33">
        <f>(E13-J13)*D13*$D$8</f>
        <v>1.6</v>
      </c>
      <c r="O13" s="61">
        <f>F13+L13</f>
        <v>1.6</v>
      </c>
      <c r="P13" s="61">
        <f t="shared" ref="O13:Q16" si="0">G13+M13</f>
        <v>1.6</v>
      </c>
      <c r="Q13" s="61">
        <f>H13+N13</f>
        <v>1.6</v>
      </c>
      <c r="R13" s="6"/>
      <c r="S13" s="6"/>
    </row>
    <row r="14" spans="1:21" x14ac:dyDescent="0.25">
      <c r="A14" s="1">
        <v>2</v>
      </c>
      <c r="B14" s="1">
        <v>1</v>
      </c>
      <c r="C14" s="1">
        <v>-1</v>
      </c>
      <c r="D14" s="1">
        <v>1</v>
      </c>
      <c r="E14" s="1">
        <v>1</v>
      </c>
      <c r="F14" s="61">
        <v>1.6</v>
      </c>
      <c r="G14" s="61">
        <v>1.6</v>
      </c>
      <c r="H14" s="61">
        <v>1.6</v>
      </c>
      <c r="I14" s="33">
        <f>H14+(B14*F14)+(C14*G14)</f>
        <v>1.6</v>
      </c>
      <c r="J14" s="117">
        <f>IF(I14&lt;$D$7,-1,1)</f>
        <v>1</v>
      </c>
      <c r="K14" s="33" t="str">
        <f>IF(J14=E14,"wbaru=wlama","perbaiki bobot dan bias")</f>
        <v>wbaru=wlama</v>
      </c>
      <c r="L14" s="33">
        <f>(E14-J14)*B14*$D$8</f>
        <v>0</v>
      </c>
      <c r="M14" s="33">
        <f>(E14-J14)*C14*$D$8</f>
        <v>0</v>
      </c>
      <c r="N14" s="33">
        <f>(E14-J14)*D14*$D$8</f>
        <v>0</v>
      </c>
      <c r="O14" s="61">
        <f t="shared" si="0"/>
        <v>1.6</v>
      </c>
      <c r="P14" s="61">
        <f t="shared" si="0"/>
        <v>1.6</v>
      </c>
      <c r="Q14" s="61">
        <f t="shared" si="0"/>
        <v>1.6</v>
      </c>
      <c r="R14" s="6"/>
      <c r="S14" s="6"/>
    </row>
    <row r="15" spans="1:21" x14ac:dyDescent="0.25">
      <c r="A15" s="1">
        <v>3</v>
      </c>
      <c r="B15" s="1">
        <v>-1</v>
      </c>
      <c r="C15" s="1">
        <v>1</v>
      </c>
      <c r="D15" s="1">
        <v>1</v>
      </c>
      <c r="E15" s="1">
        <v>1</v>
      </c>
      <c r="F15" s="32">
        <v>1.6</v>
      </c>
      <c r="G15" s="32">
        <v>1.6</v>
      </c>
      <c r="H15" s="32">
        <v>1.6</v>
      </c>
      <c r="I15" s="33">
        <f>H15+(B15*F15)+(C15*G15)</f>
        <v>1.6</v>
      </c>
      <c r="J15" s="117">
        <f>IF(I15&lt;$D$7,-1,1)</f>
        <v>1</v>
      </c>
      <c r="K15" s="33" t="str">
        <f>IF(J15=E15,"wbaru=wlama","perbaiki bobot dan bias")</f>
        <v>wbaru=wlama</v>
      </c>
      <c r="L15" s="33">
        <f>(E15-J15)*B15*$D$8</f>
        <v>0</v>
      </c>
      <c r="M15" s="33">
        <f>(E15-J15)*C15*$D$8</f>
        <v>0</v>
      </c>
      <c r="N15" s="33">
        <f>(E15-J15)*D15*$D$8</f>
        <v>0</v>
      </c>
      <c r="O15" s="61">
        <f t="shared" si="0"/>
        <v>1.6</v>
      </c>
      <c r="P15" s="61">
        <f t="shared" si="0"/>
        <v>1.6</v>
      </c>
      <c r="Q15" s="61">
        <f t="shared" si="0"/>
        <v>1.6</v>
      </c>
      <c r="R15" s="6"/>
      <c r="S15" s="6"/>
    </row>
    <row r="16" spans="1:21" x14ac:dyDescent="0.25">
      <c r="A16" s="1">
        <v>4</v>
      </c>
      <c r="B16" s="1">
        <v>-1</v>
      </c>
      <c r="C16" s="1">
        <v>-1</v>
      </c>
      <c r="D16" s="1">
        <v>1</v>
      </c>
      <c r="E16" s="1">
        <v>-1</v>
      </c>
      <c r="F16" s="32">
        <v>1.6</v>
      </c>
      <c r="G16" s="32">
        <v>1.6</v>
      </c>
      <c r="H16" s="32">
        <v>1.6</v>
      </c>
      <c r="I16" s="33">
        <f>H16+(B16*F16)+(C16*G16)</f>
        <v>-1.6</v>
      </c>
      <c r="J16" s="117">
        <f>IF(I16&lt;$D$7,-1,1)</f>
        <v>-1</v>
      </c>
      <c r="K16" s="33" t="str">
        <f>IF(J16=E16,"wbaru=wlama","perbaiki bobot dan bias")</f>
        <v>wbaru=wlama</v>
      </c>
      <c r="L16" s="33">
        <f>(E16-J16)*B16*$D$8</f>
        <v>0</v>
      </c>
      <c r="M16" s="33">
        <f>(E16-J16)*C16*$D$8</f>
        <v>0</v>
      </c>
      <c r="N16" s="33">
        <f>(E16-J16)*D16*$D$8</f>
        <v>0</v>
      </c>
      <c r="O16" s="61">
        <f t="shared" si="0"/>
        <v>1.6</v>
      </c>
      <c r="P16" s="61">
        <f t="shared" si="0"/>
        <v>1.6</v>
      </c>
      <c r="Q16" s="61">
        <f t="shared" si="0"/>
        <v>1.6</v>
      </c>
      <c r="R16" s="6"/>
      <c r="S16" s="6"/>
    </row>
    <row r="17" spans="1:21" x14ac:dyDescent="0.25">
      <c r="A17" t="s">
        <v>260</v>
      </c>
    </row>
    <row r="19" spans="1:21" x14ac:dyDescent="0.25">
      <c r="A19" s="2" t="s">
        <v>263</v>
      </c>
      <c r="D19" s="4"/>
      <c r="E19" s="4"/>
      <c r="G19" s="31"/>
      <c r="H19" s="6"/>
      <c r="L19" s="31"/>
      <c r="M19" s="6"/>
      <c r="P19" s="31"/>
      <c r="Q19" s="16"/>
    </row>
    <row r="20" spans="1:21" x14ac:dyDescent="0.25">
      <c r="A20" s="63" t="s">
        <v>22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2"/>
      <c r="U20" s="62"/>
    </row>
    <row r="21" spans="1:21" x14ac:dyDescent="0.25">
      <c r="A21" s="173" t="s">
        <v>1</v>
      </c>
      <c r="B21" s="175" t="s">
        <v>25</v>
      </c>
      <c r="C21" s="176"/>
      <c r="D21" s="177"/>
      <c r="E21" s="178" t="s">
        <v>36</v>
      </c>
      <c r="F21" s="180" t="s">
        <v>20</v>
      </c>
      <c r="G21" s="181"/>
      <c r="H21" s="182"/>
      <c r="I21" s="60"/>
      <c r="J21" s="60"/>
      <c r="K21" s="55" t="s">
        <v>257</v>
      </c>
      <c r="L21" s="175" t="s">
        <v>256</v>
      </c>
      <c r="M21" s="176"/>
      <c r="N21" s="177"/>
      <c r="O21" s="183" t="s">
        <v>15</v>
      </c>
      <c r="P21" s="183"/>
      <c r="Q21" s="183"/>
    </row>
    <row r="22" spans="1:21" x14ac:dyDescent="0.25">
      <c r="A22" s="174"/>
      <c r="B22" s="18" t="s">
        <v>2</v>
      </c>
      <c r="C22" s="18" t="s">
        <v>3</v>
      </c>
      <c r="D22" s="18" t="s">
        <v>14</v>
      </c>
      <c r="E22" s="179"/>
      <c r="F22" s="19" t="s">
        <v>7</v>
      </c>
      <c r="G22" s="19" t="s">
        <v>8</v>
      </c>
      <c r="H22" s="19" t="s">
        <v>254</v>
      </c>
      <c r="I22" s="56" t="s">
        <v>27</v>
      </c>
      <c r="J22" s="56" t="s">
        <v>19</v>
      </c>
      <c r="K22" s="56" t="s">
        <v>258</v>
      </c>
      <c r="L22" s="56" t="s">
        <v>252</v>
      </c>
      <c r="M22" s="56" t="s">
        <v>253</v>
      </c>
      <c r="N22" s="56" t="s">
        <v>255</v>
      </c>
      <c r="O22" s="18" t="s">
        <v>7</v>
      </c>
      <c r="P22" s="18" t="s">
        <v>8</v>
      </c>
      <c r="Q22" s="18" t="s">
        <v>254</v>
      </c>
    </row>
    <row r="23" spans="1:21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33">
        <f>O16</f>
        <v>1.6</v>
      </c>
      <c r="G23" s="33">
        <f>P16</f>
        <v>1.6</v>
      </c>
      <c r="H23" s="33">
        <f>Q16</f>
        <v>1.6</v>
      </c>
      <c r="I23" s="33">
        <f>H23+(B23*F23)+(C23*G23)</f>
        <v>4.8000000000000007</v>
      </c>
      <c r="J23" s="33">
        <f>IF(I23&lt;$D$7,-1,1)</f>
        <v>1</v>
      </c>
      <c r="K23" s="33" t="str">
        <f>IF(J23=E23,"wbaru=wlama","perbaiki bobot dan bias")</f>
        <v>wbaru=wlama</v>
      </c>
      <c r="L23" s="33">
        <f>(E23-J23)*B23*$D$8</f>
        <v>0</v>
      </c>
      <c r="M23" s="33">
        <f>(E23-J23)*C23*$D$8</f>
        <v>0</v>
      </c>
      <c r="N23" s="33">
        <f>(E23-J23)*D23*$D$8</f>
        <v>0</v>
      </c>
      <c r="O23" s="61">
        <f t="shared" ref="O23:Q26" si="1">F23+L23</f>
        <v>1.6</v>
      </c>
      <c r="P23" s="61">
        <f t="shared" si="1"/>
        <v>1.6</v>
      </c>
      <c r="Q23" s="61">
        <f t="shared" si="1"/>
        <v>1.6</v>
      </c>
    </row>
    <row r="24" spans="1:21" x14ac:dyDescent="0.25">
      <c r="A24" s="1">
        <v>2</v>
      </c>
      <c r="B24" s="1">
        <v>1</v>
      </c>
      <c r="C24" s="1">
        <v>-1</v>
      </c>
      <c r="D24" s="1">
        <v>1</v>
      </c>
      <c r="E24" s="1">
        <v>1</v>
      </c>
      <c r="F24" s="61">
        <v>1.6</v>
      </c>
      <c r="G24" s="61">
        <v>1.6</v>
      </c>
      <c r="H24" s="61">
        <v>1.6</v>
      </c>
      <c r="I24" s="33">
        <f>H24+(B24*F24)+(C24*G24)</f>
        <v>1.6</v>
      </c>
      <c r="J24" s="33">
        <f>IF(I24&lt;$D$7,-1,1)</f>
        <v>1</v>
      </c>
      <c r="K24" s="33" t="str">
        <f>IF(J24=E24,"wbaru=wlama","perbaiki bobot dan bias")</f>
        <v>wbaru=wlama</v>
      </c>
      <c r="L24" s="33">
        <f>(E24-J24)*B24*$D$8</f>
        <v>0</v>
      </c>
      <c r="M24" s="33">
        <f>(E24-J24)*C24*$D$8</f>
        <v>0</v>
      </c>
      <c r="N24" s="33">
        <f>(E24-J24)*D24*$D$8</f>
        <v>0</v>
      </c>
      <c r="O24" s="61">
        <f t="shared" si="1"/>
        <v>1.6</v>
      </c>
      <c r="P24" s="61">
        <f t="shared" si="1"/>
        <v>1.6</v>
      </c>
      <c r="Q24" s="61">
        <f t="shared" si="1"/>
        <v>1.6</v>
      </c>
    </row>
    <row r="25" spans="1:21" x14ac:dyDescent="0.25">
      <c r="A25" s="1">
        <v>3</v>
      </c>
      <c r="B25" s="1">
        <v>-1</v>
      </c>
      <c r="C25" s="1">
        <v>1</v>
      </c>
      <c r="D25" s="1">
        <v>1</v>
      </c>
      <c r="E25" s="1">
        <v>1</v>
      </c>
      <c r="F25" s="32">
        <v>1.6</v>
      </c>
      <c r="G25" s="32">
        <v>1.6</v>
      </c>
      <c r="H25" s="32">
        <v>1.6</v>
      </c>
      <c r="I25" s="33">
        <f>H25+(B25*F25)+(C25*G25)</f>
        <v>1.6</v>
      </c>
      <c r="J25" s="33">
        <f>IF(I25&lt;$D$7,-1,1)</f>
        <v>1</v>
      </c>
      <c r="K25" s="33" t="str">
        <f>IF(J25=E25,"wbaru=wlama","perbaiki bobot dan bias")</f>
        <v>wbaru=wlama</v>
      </c>
      <c r="L25" s="33">
        <f>(E25-J25)*B25*$D$8</f>
        <v>0</v>
      </c>
      <c r="M25" s="33">
        <f>(E25-J25)*C25*$D$8</f>
        <v>0</v>
      </c>
      <c r="N25" s="33">
        <f>(E25-J25)*D25*$D$8</f>
        <v>0</v>
      </c>
      <c r="O25" s="61">
        <f t="shared" si="1"/>
        <v>1.6</v>
      </c>
      <c r="P25" s="61">
        <f t="shared" si="1"/>
        <v>1.6</v>
      </c>
      <c r="Q25" s="61">
        <f t="shared" si="1"/>
        <v>1.6</v>
      </c>
    </row>
    <row r="26" spans="1:21" x14ac:dyDescent="0.25">
      <c r="A26" s="1">
        <v>4</v>
      </c>
      <c r="B26" s="1">
        <v>-1</v>
      </c>
      <c r="C26" s="1">
        <v>-1</v>
      </c>
      <c r="D26" s="1">
        <v>1</v>
      </c>
      <c r="E26" s="1">
        <v>-1</v>
      </c>
      <c r="F26" s="32">
        <v>1.6</v>
      </c>
      <c r="G26" s="32">
        <v>1.6</v>
      </c>
      <c r="H26" s="32">
        <v>1.6</v>
      </c>
      <c r="I26" s="33">
        <f>H26+(B26*F26)+(C26*G26)</f>
        <v>-1.6</v>
      </c>
      <c r="J26" s="33">
        <f>IF(I26&lt;$D$7,-1,1)</f>
        <v>-1</v>
      </c>
      <c r="K26" s="33" t="str">
        <f>IF(J26=E26,"wbaru=wlama","perbaiki bobot dan bias")</f>
        <v>wbaru=wlama</v>
      </c>
      <c r="L26" s="33">
        <f>(E26-J26)*B26*$D$8</f>
        <v>0</v>
      </c>
      <c r="M26" s="33">
        <f>(E26-J26)*C26*$D$8</f>
        <v>0</v>
      </c>
      <c r="N26" s="33">
        <f>(E26-J26)*D26*$D$8</f>
        <v>0</v>
      </c>
      <c r="O26" s="68">
        <f t="shared" si="1"/>
        <v>1.6</v>
      </c>
      <c r="P26" s="68">
        <f t="shared" si="1"/>
        <v>1.6</v>
      </c>
      <c r="Q26" s="68">
        <f t="shared" si="1"/>
        <v>1.6</v>
      </c>
    </row>
    <row r="27" spans="1:21" x14ac:dyDescent="0.25">
      <c r="A27" t="s">
        <v>264</v>
      </c>
    </row>
    <row r="29" spans="1:21" x14ac:dyDescent="0.25">
      <c r="A29" t="s">
        <v>261</v>
      </c>
      <c r="E29" t="s">
        <v>7</v>
      </c>
      <c r="F29" s="6">
        <v>1.6</v>
      </c>
    </row>
    <row r="30" spans="1:21" x14ac:dyDescent="0.25">
      <c r="E30" t="s">
        <v>8</v>
      </c>
      <c r="F30" s="6">
        <v>1.6</v>
      </c>
    </row>
    <row r="31" spans="1:21" x14ac:dyDescent="0.25">
      <c r="E31" t="s">
        <v>60</v>
      </c>
      <c r="F31" s="6">
        <v>1.6</v>
      </c>
    </row>
    <row r="33" spans="1:10" x14ac:dyDescent="0.25">
      <c r="A33" t="s">
        <v>262</v>
      </c>
    </row>
    <row r="35" spans="1:10" x14ac:dyDescent="0.25">
      <c r="A35" s="63" t="s">
        <v>265</v>
      </c>
      <c r="B35" s="64"/>
      <c r="C35" s="64"/>
      <c r="D35" s="64"/>
      <c r="E35" s="64"/>
      <c r="F35" s="64"/>
      <c r="G35" s="64"/>
      <c r="H35" s="64"/>
      <c r="I35" s="64"/>
      <c r="J35" s="64"/>
    </row>
    <row r="36" spans="1:10" x14ac:dyDescent="0.25">
      <c r="A36" s="173" t="s">
        <v>1</v>
      </c>
      <c r="B36" s="175" t="s">
        <v>25</v>
      </c>
      <c r="C36" s="176"/>
      <c r="D36" s="177"/>
      <c r="E36" s="190" t="s">
        <v>36</v>
      </c>
      <c r="F36" s="183" t="s">
        <v>15</v>
      </c>
      <c r="G36" s="183"/>
      <c r="H36" s="183"/>
    </row>
    <row r="37" spans="1:10" x14ac:dyDescent="0.25">
      <c r="A37" s="174"/>
      <c r="B37" s="18" t="s">
        <v>2</v>
      </c>
      <c r="C37" s="18" t="s">
        <v>3</v>
      </c>
      <c r="D37" s="18" t="s">
        <v>14</v>
      </c>
      <c r="E37" s="191"/>
      <c r="F37" s="18" t="s">
        <v>7</v>
      </c>
      <c r="G37" s="18" t="s">
        <v>8</v>
      </c>
      <c r="H37" s="18" t="s">
        <v>254</v>
      </c>
      <c r="I37" s="56" t="s">
        <v>27</v>
      </c>
      <c r="J37" s="66" t="s">
        <v>19</v>
      </c>
    </row>
    <row r="38" spans="1:10" x14ac:dyDescent="0.25">
      <c r="A38" s="1">
        <v>1</v>
      </c>
      <c r="B38" s="1">
        <v>1</v>
      </c>
      <c r="C38" s="1">
        <v>1</v>
      </c>
      <c r="D38" s="1">
        <v>1</v>
      </c>
      <c r="E38" s="65">
        <v>1</v>
      </c>
      <c r="F38" s="61">
        <v>1.6</v>
      </c>
      <c r="G38" s="61">
        <v>1.6</v>
      </c>
      <c r="H38" s="61">
        <v>1.6</v>
      </c>
      <c r="I38" s="33">
        <f>H38+(B38*F38)+(C38*G38)</f>
        <v>4.8000000000000007</v>
      </c>
      <c r="J38" s="67">
        <f>IF(I38&lt;$D$7,-1,1)</f>
        <v>1</v>
      </c>
    </row>
    <row r="39" spans="1:10" x14ac:dyDescent="0.25">
      <c r="A39" s="1">
        <v>2</v>
      </c>
      <c r="B39" s="1">
        <v>1</v>
      </c>
      <c r="C39" s="1">
        <v>-1</v>
      </c>
      <c r="D39" s="1">
        <v>1</v>
      </c>
      <c r="E39" s="65">
        <v>1</v>
      </c>
      <c r="F39" s="61">
        <v>1.6</v>
      </c>
      <c r="G39" s="61">
        <v>1.6</v>
      </c>
      <c r="H39" s="61">
        <v>1.6</v>
      </c>
      <c r="I39" s="33">
        <f>H39+(B39*F39)+(C39*G39)</f>
        <v>1.6</v>
      </c>
      <c r="J39" s="67">
        <f>IF(I39&lt;$D$7,-1,1)</f>
        <v>1</v>
      </c>
    </row>
    <row r="40" spans="1:10" x14ac:dyDescent="0.25">
      <c r="A40" s="1">
        <v>3</v>
      </c>
      <c r="B40" s="1">
        <v>-1</v>
      </c>
      <c r="C40" s="1">
        <v>1</v>
      </c>
      <c r="D40" s="1">
        <v>1</v>
      </c>
      <c r="E40" s="65">
        <v>1</v>
      </c>
      <c r="F40" s="61">
        <v>1.6</v>
      </c>
      <c r="G40" s="61">
        <v>1.6</v>
      </c>
      <c r="H40" s="61">
        <v>1.6</v>
      </c>
      <c r="I40" s="33">
        <f>H40+(B40*F40)+(C40*G40)</f>
        <v>1.6</v>
      </c>
      <c r="J40" s="67">
        <f>IF(I40&lt;$D$7,-1,1)</f>
        <v>1</v>
      </c>
    </row>
    <row r="41" spans="1:10" x14ac:dyDescent="0.25">
      <c r="A41" s="1">
        <v>4</v>
      </c>
      <c r="B41" s="1">
        <v>-1</v>
      </c>
      <c r="C41" s="1">
        <v>-1</v>
      </c>
      <c r="D41" s="1">
        <v>1</v>
      </c>
      <c r="E41" s="65">
        <v>-1</v>
      </c>
      <c r="F41" s="61">
        <v>1.6</v>
      </c>
      <c r="G41" s="61">
        <v>1.6</v>
      </c>
      <c r="H41" s="61">
        <v>1.6</v>
      </c>
      <c r="I41" s="33">
        <f>H41+(B41*F41)+(C41*G41)</f>
        <v>-1.6</v>
      </c>
      <c r="J41" s="67">
        <f>IF(I41&lt;$D$7,-1,1)</f>
        <v>-1</v>
      </c>
    </row>
    <row r="42" spans="1:10" x14ac:dyDescent="0.25">
      <c r="A42" t="s">
        <v>266</v>
      </c>
    </row>
    <row r="44" spans="1:10" x14ac:dyDescent="0.25">
      <c r="A44" s="2" t="s">
        <v>267</v>
      </c>
    </row>
  </sheetData>
  <mergeCells count="20">
    <mergeCell ref="G6:G7"/>
    <mergeCell ref="P6:P8"/>
    <mergeCell ref="A11:A12"/>
    <mergeCell ref="B11:D11"/>
    <mergeCell ref="E11:E12"/>
    <mergeCell ref="F11:H11"/>
    <mergeCell ref="L11:N11"/>
    <mergeCell ref="O11:Q11"/>
    <mergeCell ref="A36:A37"/>
    <mergeCell ref="B36:D36"/>
    <mergeCell ref="E36:E37"/>
    <mergeCell ref="F36:H36"/>
    <mergeCell ref="S11:S12"/>
    <mergeCell ref="R11:R12"/>
    <mergeCell ref="A21:A22"/>
    <mergeCell ref="B21:D21"/>
    <mergeCell ref="E21:E22"/>
    <mergeCell ref="F21:H21"/>
    <mergeCell ref="L21:N21"/>
    <mergeCell ref="O21:Q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C226-804F-43EB-8DFA-F7EC1CC5766F}">
  <dimension ref="A1:U44"/>
  <sheetViews>
    <sheetView topLeftCell="A9" zoomScaleNormal="100" workbookViewId="0">
      <selection activeCell="D8" sqref="D8"/>
    </sheetView>
  </sheetViews>
  <sheetFormatPr defaultRowHeight="15" x14ac:dyDescent="0.25"/>
  <cols>
    <col min="11" max="11" width="20.5703125" bestFit="1" customWidth="1"/>
  </cols>
  <sheetData>
    <row r="1" spans="1:21" ht="18.75" x14ac:dyDescent="0.3">
      <c r="A1" s="20" t="s">
        <v>244</v>
      </c>
    </row>
    <row r="3" spans="1:21" x14ac:dyDescent="0.25">
      <c r="A3" s="5" t="s">
        <v>10</v>
      </c>
    </row>
    <row r="4" spans="1:21" x14ac:dyDescent="0.25">
      <c r="A4" t="s">
        <v>6</v>
      </c>
      <c r="B4" t="s">
        <v>16</v>
      </c>
      <c r="D4">
        <v>0</v>
      </c>
      <c r="E4" t="s">
        <v>56</v>
      </c>
      <c r="G4" s="2" t="s">
        <v>30</v>
      </c>
    </row>
    <row r="5" spans="1:21" x14ac:dyDescent="0.25">
      <c r="B5" t="s">
        <v>17</v>
      </c>
      <c r="D5">
        <v>0</v>
      </c>
      <c r="G5" s="22" t="s">
        <v>31</v>
      </c>
      <c r="H5" s="23"/>
      <c r="I5" s="23"/>
      <c r="J5" s="23"/>
      <c r="L5" s="2" t="s">
        <v>32</v>
      </c>
      <c r="P5" s="2" t="s">
        <v>33</v>
      </c>
    </row>
    <row r="6" spans="1:21" x14ac:dyDescent="0.25">
      <c r="B6" t="s">
        <v>18</v>
      </c>
      <c r="D6">
        <v>0</v>
      </c>
      <c r="E6" s="2"/>
      <c r="G6" s="185" t="s">
        <v>19</v>
      </c>
      <c r="H6" s="6">
        <v>0</v>
      </c>
      <c r="I6" t="s">
        <v>247</v>
      </c>
      <c r="J6" s="25"/>
      <c r="L6" s="31" t="s">
        <v>19</v>
      </c>
      <c r="M6" s="6">
        <v>-1</v>
      </c>
      <c r="N6" t="s">
        <v>247</v>
      </c>
      <c r="P6" s="172" t="s">
        <v>19</v>
      </c>
      <c r="Q6" s="16">
        <v>1</v>
      </c>
      <c r="R6" t="s">
        <v>249</v>
      </c>
    </row>
    <row r="7" spans="1:21" x14ac:dyDescent="0.25">
      <c r="B7" t="s">
        <v>245</v>
      </c>
      <c r="D7" s="4">
        <v>0.5</v>
      </c>
      <c r="E7" s="4"/>
      <c r="G7" s="186"/>
      <c r="H7" s="26">
        <v>1</v>
      </c>
      <c r="I7" s="27" t="s">
        <v>248</v>
      </c>
      <c r="J7" s="28"/>
      <c r="L7" s="31"/>
      <c r="M7" s="6">
        <v>1</v>
      </c>
      <c r="N7" s="27" t="s">
        <v>248</v>
      </c>
      <c r="P7" s="172"/>
      <c r="Q7" s="16">
        <v>0</v>
      </c>
      <c r="R7" t="s">
        <v>250</v>
      </c>
    </row>
    <row r="8" spans="1:21" x14ac:dyDescent="0.25">
      <c r="B8" t="s">
        <v>246</v>
      </c>
      <c r="D8" s="4">
        <v>0.8</v>
      </c>
      <c r="E8" s="4" t="s">
        <v>457</v>
      </c>
      <c r="G8" s="31"/>
      <c r="H8" s="6"/>
      <c r="L8" s="31"/>
      <c r="M8" s="6"/>
      <c r="P8" s="172"/>
      <c r="Q8" s="16">
        <v>-1</v>
      </c>
      <c r="R8" t="s">
        <v>251</v>
      </c>
    </row>
    <row r="9" spans="1:21" x14ac:dyDescent="0.25">
      <c r="A9" s="2" t="s">
        <v>259</v>
      </c>
      <c r="D9" s="4"/>
      <c r="E9" s="4"/>
      <c r="G9" s="31"/>
      <c r="H9" s="6"/>
      <c r="L9" s="31"/>
      <c r="M9" s="6"/>
      <c r="P9" s="31"/>
      <c r="Q9" s="16"/>
    </row>
    <row r="10" spans="1:21" x14ac:dyDescent="0.25">
      <c r="A10" s="63" t="s">
        <v>22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2"/>
      <c r="U10" s="62"/>
    </row>
    <row r="11" spans="1:21" x14ac:dyDescent="0.25">
      <c r="A11" s="173" t="s">
        <v>1</v>
      </c>
      <c r="B11" s="175" t="s">
        <v>25</v>
      </c>
      <c r="C11" s="176"/>
      <c r="D11" s="177"/>
      <c r="E11" s="178" t="s">
        <v>36</v>
      </c>
      <c r="F11" s="180" t="s">
        <v>20</v>
      </c>
      <c r="G11" s="181"/>
      <c r="H11" s="182"/>
      <c r="I11" s="60"/>
      <c r="J11" s="60"/>
      <c r="K11" s="55" t="s">
        <v>257</v>
      </c>
      <c r="L11" s="175" t="s">
        <v>256</v>
      </c>
      <c r="M11" s="176"/>
      <c r="N11" s="177"/>
      <c r="O11" s="183" t="s">
        <v>15</v>
      </c>
      <c r="P11" s="183"/>
      <c r="Q11" s="183"/>
      <c r="R11" s="172"/>
      <c r="S11" s="172"/>
      <c r="T11" s="6"/>
    </row>
    <row r="12" spans="1:21" x14ac:dyDescent="0.25">
      <c r="A12" s="174"/>
      <c r="B12" s="18" t="s">
        <v>2</v>
      </c>
      <c r="C12" s="18" t="s">
        <v>3</v>
      </c>
      <c r="D12" s="18" t="s">
        <v>14</v>
      </c>
      <c r="E12" s="179"/>
      <c r="F12" s="19" t="s">
        <v>7</v>
      </c>
      <c r="G12" s="19" t="s">
        <v>8</v>
      </c>
      <c r="H12" s="19" t="s">
        <v>254</v>
      </c>
      <c r="I12" s="56" t="s">
        <v>27</v>
      </c>
      <c r="J12" s="56" t="s">
        <v>19</v>
      </c>
      <c r="K12" s="56" t="s">
        <v>258</v>
      </c>
      <c r="L12" s="56" t="s">
        <v>252</v>
      </c>
      <c r="M12" s="56" t="s">
        <v>253</v>
      </c>
      <c r="N12" s="56" t="s">
        <v>255</v>
      </c>
      <c r="O12" s="18" t="s">
        <v>7</v>
      </c>
      <c r="P12" s="18" t="s">
        <v>8</v>
      </c>
      <c r="Q12" s="18" t="s">
        <v>254</v>
      </c>
      <c r="R12" s="172"/>
      <c r="S12" s="172"/>
    </row>
    <row r="13" spans="1:2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32">
        <f>D4</f>
        <v>0</v>
      </c>
      <c r="G13" s="32">
        <f>D5</f>
        <v>0</v>
      </c>
      <c r="H13" s="33">
        <f>D6</f>
        <v>0</v>
      </c>
      <c r="I13" s="33">
        <f>H13+(B13*F13)+(C13*G13)</f>
        <v>0</v>
      </c>
      <c r="J13" s="33">
        <f>IF(I13&lt;$D$7,-1,1)</f>
        <v>-1</v>
      </c>
      <c r="K13" s="33" t="str">
        <f>IF(J13=E13,"wbaru=wlama","perbaiki bobot dan bias")</f>
        <v>perbaiki bobot dan bias</v>
      </c>
      <c r="L13" s="33">
        <f>(E13-J13)*B13</f>
        <v>2</v>
      </c>
      <c r="M13" s="33">
        <f>(E13-J13)*C13*$D$8</f>
        <v>1.6</v>
      </c>
      <c r="N13" s="33">
        <f>(E13-J13)*D13*$D$8</f>
        <v>1.6</v>
      </c>
      <c r="O13" s="61">
        <f>F13+L13</f>
        <v>2</v>
      </c>
      <c r="P13" s="61">
        <f t="shared" ref="O13:Q16" si="0">G13+M13</f>
        <v>1.6</v>
      </c>
      <c r="Q13" s="61">
        <f>H13+N13</f>
        <v>1.6</v>
      </c>
      <c r="R13" s="6"/>
      <c r="S13" s="6"/>
    </row>
    <row r="14" spans="1:21" x14ac:dyDescent="0.25">
      <c r="A14" s="1">
        <v>2</v>
      </c>
      <c r="B14" s="1">
        <v>1</v>
      </c>
      <c r="C14" s="1">
        <v>-1</v>
      </c>
      <c r="D14" s="1">
        <v>1</v>
      </c>
      <c r="E14" s="1">
        <v>-1</v>
      </c>
      <c r="F14" s="61">
        <v>1.6</v>
      </c>
      <c r="G14" s="61">
        <v>1.6</v>
      </c>
      <c r="H14" s="61">
        <v>1.6</v>
      </c>
      <c r="I14" s="33">
        <f>H14+(B14*F14)+(C14*G14)</f>
        <v>1.6</v>
      </c>
      <c r="J14" s="33">
        <f>IF(I14&lt;$D$7,-1,1)</f>
        <v>1</v>
      </c>
      <c r="K14" s="33" t="str">
        <f>IF(J14=E14,"wbaru=wlama","perbaiki bobot dan bias")</f>
        <v>perbaiki bobot dan bias</v>
      </c>
      <c r="L14" s="33">
        <f>(E14-J14)*B14*$D$8</f>
        <v>-1.6</v>
      </c>
      <c r="M14" s="33">
        <f>(E14-J14)*C14*$D$8</f>
        <v>1.6</v>
      </c>
      <c r="N14" s="33">
        <f>(E14-J14)*D14*$D$8</f>
        <v>-1.6</v>
      </c>
      <c r="O14" s="61">
        <f t="shared" si="0"/>
        <v>0</v>
      </c>
      <c r="P14" s="61">
        <f t="shared" si="0"/>
        <v>3.2</v>
      </c>
      <c r="Q14" s="61">
        <f t="shared" si="0"/>
        <v>0</v>
      </c>
      <c r="R14" s="6"/>
      <c r="S14" s="6"/>
    </row>
    <row r="15" spans="1:21" x14ac:dyDescent="0.25">
      <c r="A15" s="1">
        <v>3</v>
      </c>
      <c r="B15" s="1">
        <v>-1</v>
      </c>
      <c r="C15" s="1">
        <v>1</v>
      </c>
      <c r="D15" s="1">
        <v>1</v>
      </c>
      <c r="E15" s="1">
        <v>-1</v>
      </c>
      <c r="F15" s="32">
        <v>0</v>
      </c>
      <c r="G15" s="32">
        <v>3.2</v>
      </c>
      <c r="H15" s="32">
        <v>0</v>
      </c>
      <c r="I15" s="33">
        <f>H15+(B15*F15)+(C15*G15)</f>
        <v>3.2</v>
      </c>
      <c r="J15" s="33">
        <f>IF(I15&lt;$D$7,-1,1)</f>
        <v>1</v>
      </c>
      <c r="K15" s="33" t="str">
        <f>IF(J15=E15,"wbaru=wlama","perbaiki bobot dan bias")</f>
        <v>perbaiki bobot dan bias</v>
      </c>
      <c r="L15" s="33">
        <f>(E15-J15)*B15*$D$8</f>
        <v>1.6</v>
      </c>
      <c r="M15" s="33">
        <f>(E15-J15)*C15*$D$8</f>
        <v>-1.6</v>
      </c>
      <c r="N15" s="33">
        <f>(E15-J15)*D15*$D$8</f>
        <v>-1.6</v>
      </c>
      <c r="O15" s="61">
        <f t="shared" si="0"/>
        <v>1.6</v>
      </c>
      <c r="P15" s="61">
        <f t="shared" si="0"/>
        <v>1.6</v>
      </c>
      <c r="Q15" s="61">
        <f t="shared" si="0"/>
        <v>-1.6</v>
      </c>
      <c r="R15" s="6"/>
      <c r="S15" s="6"/>
    </row>
    <row r="16" spans="1:21" x14ac:dyDescent="0.25">
      <c r="A16" s="1">
        <v>4</v>
      </c>
      <c r="B16" s="1">
        <v>-1</v>
      </c>
      <c r="C16" s="1">
        <v>-1</v>
      </c>
      <c r="D16" s="1">
        <v>1</v>
      </c>
      <c r="E16" s="1">
        <v>-1</v>
      </c>
      <c r="F16" s="32">
        <v>1.6</v>
      </c>
      <c r="G16" s="32">
        <v>1.6</v>
      </c>
      <c r="H16" s="32">
        <v>-1.6</v>
      </c>
      <c r="I16" s="33">
        <f>H16+(B16*F16)+(C16*G16)</f>
        <v>-4.8000000000000007</v>
      </c>
      <c r="J16" s="33">
        <f>IF(I16&lt;$D$7,-1,1)</f>
        <v>-1</v>
      </c>
      <c r="K16" s="33" t="str">
        <f>IF(J16=E16,"wbaru=wlama","perbaiki bobot dan bias")</f>
        <v>wbaru=wlama</v>
      </c>
      <c r="L16" s="33">
        <f>(E16-J16)*B16*$D$8</f>
        <v>0</v>
      </c>
      <c r="M16" s="33">
        <f>(E16-J16)*C16*$D$8</f>
        <v>0</v>
      </c>
      <c r="N16" s="33">
        <f>(E16-J16)*D16*$D$8</f>
        <v>0</v>
      </c>
      <c r="O16" s="61">
        <f t="shared" si="0"/>
        <v>1.6</v>
      </c>
      <c r="P16" s="61">
        <f t="shared" si="0"/>
        <v>1.6</v>
      </c>
      <c r="Q16" s="61">
        <f t="shared" si="0"/>
        <v>-1.6</v>
      </c>
      <c r="R16" s="6"/>
      <c r="S16" s="6"/>
    </row>
    <row r="17" spans="1:21" x14ac:dyDescent="0.25">
      <c r="A17" t="s">
        <v>260</v>
      </c>
    </row>
    <row r="19" spans="1:21" x14ac:dyDescent="0.25">
      <c r="A19" s="2" t="s">
        <v>263</v>
      </c>
      <c r="D19" s="4"/>
      <c r="E19" s="4"/>
      <c r="G19" s="31"/>
      <c r="H19" s="6"/>
      <c r="L19" s="31"/>
      <c r="M19" s="6"/>
      <c r="P19" s="31"/>
      <c r="Q19" s="16"/>
    </row>
    <row r="20" spans="1:21" x14ac:dyDescent="0.25">
      <c r="A20" s="63" t="s">
        <v>22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2"/>
      <c r="U20" s="62"/>
    </row>
    <row r="21" spans="1:21" x14ac:dyDescent="0.25">
      <c r="A21" s="173" t="s">
        <v>1</v>
      </c>
      <c r="B21" s="175" t="s">
        <v>25</v>
      </c>
      <c r="C21" s="176"/>
      <c r="D21" s="177"/>
      <c r="E21" s="178" t="s">
        <v>36</v>
      </c>
      <c r="F21" s="180" t="s">
        <v>20</v>
      </c>
      <c r="G21" s="181"/>
      <c r="H21" s="182"/>
      <c r="I21" s="60"/>
      <c r="J21" s="60"/>
      <c r="K21" s="55" t="s">
        <v>257</v>
      </c>
      <c r="L21" s="175" t="s">
        <v>256</v>
      </c>
      <c r="M21" s="176"/>
      <c r="N21" s="177"/>
      <c r="O21" s="183" t="s">
        <v>15</v>
      </c>
      <c r="P21" s="183"/>
      <c r="Q21" s="183"/>
    </row>
    <row r="22" spans="1:21" x14ac:dyDescent="0.25">
      <c r="A22" s="174"/>
      <c r="B22" s="18" t="s">
        <v>2</v>
      </c>
      <c r="C22" s="18" t="s">
        <v>3</v>
      </c>
      <c r="D22" s="18" t="s">
        <v>14</v>
      </c>
      <c r="E22" s="179"/>
      <c r="F22" s="19" t="s">
        <v>7</v>
      </c>
      <c r="G22" s="19" t="s">
        <v>8</v>
      </c>
      <c r="H22" s="19" t="s">
        <v>254</v>
      </c>
      <c r="I22" s="56" t="s">
        <v>27</v>
      </c>
      <c r="J22" s="56" t="s">
        <v>19</v>
      </c>
      <c r="K22" s="56" t="s">
        <v>258</v>
      </c>
      <c r="L22" s="56" t="s">
        <v>252</v>
      </c>
      <c r="M22" s="56" t="s">
        <v>253</v>
      </c>
      <c r="N22" s="56" t="s">
        <v>255</v>
      </c>
      <c r="O22" s="18" t="s">
        <v>7</v>
      </c>
      <c r="P22" s="18" t="s">
        <v>8</v>
      </c>
      <c r="Q22" s="18" t="s">
        <v>254</v>
      </c>
    </row>
    <row r="23" spans="1:21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32">
        <v>1.6</v>
      </c>
      <c r="G23" s="32">
        <v>1.6</v>
      </c>
      <c r="H23" s="33">
        <v>-1.6</v>
      </c>
      <c r="I23" s="33">
        <f>H23+(B23*F23)+(C23*G23)</f>
        <v>1.6</v>
      </c>
      <c r="J23" s="33">
        <f>IF(I23&lt;$D$7,-1,1)</f>
        <v>1</v>
      </c>
      <c r="K23" s="33" t="str">
        <f>IF(J23=E23,"wbaru=wlama","perbaiki bobot dan bias")</f>
        <v>wbaru=wlama</v>
      </c>
      <c r="L23" s="33">
        <f>(E23-J23)*B23*$D$8</f>
        <v>0</v>
      </c>
      <c r="M23" s="33">
        <f>(E23-J23)*C23*$D$8</f>
        <v>0</v>
      </c>
      <c r="N23" s="33">
        <f>(E23-J23)*D23*$D$8</f>
        <v>0</v>
      </c>
      <c r="O23" s="61">
        <f t="shared" ref="O23:Q26" si="1">F23+L23</f>
        <v>1.6</v>
      </c>
      <c r="P23" s="61">
        <f t="shared" si="1"/>
        <v>1.6</v>
      </c>
      <c r="Q23" s="61">
        <f t="shared" si="1"/>
        <v>-1.6</v>
      </c>
    </row>
    <row r="24" spans="1:21" x14ac:dyDescent="0.25">
      <c r="A24" s="1">
        <v>2</v>
      </c>
      <c r="B24" s="1">
        <v>1</v>
      </c>
      <c r="C24" s="1">
        <v>-1</v>
      </c>
      <c r="D24" s="1">
        <v>1</v>
      </c>
      <c r="E24" s="1">
        <v>-1</v>
      </c>
      <c r="F24" s="61">
        <v>1.6</v>
      </c>
      <c r="G24" s="61">
        <v>1.6</v>
      </c>
      <c r="H24" s="61">
        <v>-1.6</v>
      </c>
      <c r="I24" s="33">
        <f>H24+(B24*F24)+(C24*G24)</f>
        <v>-1.6</v>
      </c>
      <c r="J24" s="33">
        <f>IF(I24&lt;$D$7,-1,1)</f>
        <v>-1</v>
      </c>
      <c r="K24" s="33" t="str">
        <f>IF(J24=E24,"wbaru=wlama","perbaiki bobot dan bias")</f>
        <v>wbaru=wlama</v>
      </c>
      <c r="L24" s="33">
        <f>(E24-J24)*B24*$D$8</f>
        <v>0</v>
      </c>
      <c r="M24" s="33">
        <f>(E24-J24)*C24*$D$8</f>
        <v>0</v>
      </c>
      <c r="N24" s="33">
        <f>(E24-J24)*D24*$D$8</f>
        <v>0</v>
      </c>
      <c r="O24" s="61">
        <f t="shared" si="1"/>
        <v>1.6</v>
      </c>
      <c r="P24" s="61">
        <f t="shared" si="1"/>
        <v>1.6</v>
      </c>
      <c r="Q24" s="61">
        <f t="shared" si="1"/>
        <v>-1.6</v>
      </c>
    </row>
    <row r="25" spans="1:21" x14ac:dyDescent="0.25">
      <c r="A25" s="1">
        <v>3</v>
      </c>
      <c r="B25" s="1">
        <v>-1</v>
      </c>
      <c r="C25" s="1">
        <v>1</v>
      </c>
      <c r="D25" s="1">
        <v>1</v>
      </c>
      <c r="E25" s="1">
        <v>-1</v>
      </c>
      <c r="F25" s="32">
        <v>1.6</v>
      </c>
      <c r="G25" s="32">
        <v>1.6</v>
      </c>
      <c r="H25" s="32">
        <v>-1.6</v>
      </c>
      <c r="I25" s="33">
        <f>H25+(B25*F25)+(C25*G25)</f>
        <v>-1.6</v>
      </c>
      <c r="J25" s="33">
        <f>IF(I25&lt;$D$7,-1,1)</f>
        <v>-1</v>
      </c>
      <c r="K25" s="33" t="str">
        <f>IF(J25=E25,"wbaru=wlama","perbaiki bobot dan bias")</f>
        <v>wbaru=wlama</v>
      </c>
      <c r="L25" s="33">
        <f>(E25-J25)*B25*$D$8</f>
        <v>0</v>
      </c>
      <c r="M25" s="33">
        <f>(E25-J25)*C25*$D$8</f>
        <v>0</v>
      </c>
      <c r="N25" s="33">
        <f>(E25-J25)*D25*$D$8</f>
        <v>0</v>
      </c>
      <c r="O25" s="61">
        <f t="shared" si="1"/>
        <v>1.6</v>
      </c>
      <c r="P25" s="61">
        <f t="shared" si="1"/>
        <v>1.6</v>
      </c>
      <c r="Q25" s="61">
        <f t="shared" si="1"/>
        <v>-1.6</v>
      </c>
    </row>
    <row r="26" spans="1:21" x14ac:dyDescent="0.25">
      <c r="A26" s="1">
        <v>4</v>
      </c>
      <c r="B26" s="1">
        <v>-1</v>
      </c>
      <c r="C26" s="1">
        <v>-1</v>
      </c>
      <c r="D26" s="1">
        <v>1</v>
      </c>
      <c r="E26" s="1">
        <v>-1</v>
      </c>
      <c r="F26" s="32">
        <v>1.6</v>
      </c>
      <c r="G26" s="32">
        <v>1.6</v>
      </c>
      <c r="H26" s="32">
        <v>-1.6</v>
      </c>
      <c r="I26" s="33">
        <f>H26+(B26*F26)+(C26*G26)</f>
        <v>-4.8000000000000007</v>
      </c>
      <c r="J26" s="33">
        <f>IF(I26&lt;$D$7,-1,1)</f>
        <v>-1</v>
      </c>
      <c r="K26" s="33" t="str">
        <f>IF(J26=E26,"wbaru=wlama","perbaiki bobot dan bias")</f>
        <v>wbaru=wlama</v>
      </c>
      <c r="L26" s="33">
        <f>(E26-J26)*B26*$D$8</f>
        <v>0</v>
      </c>
      <c r="M26" s="33">
        <f>(E26-J26)*C26*$D$8</f>
        <v>0</v>
      </c>
      <c r="N26" s="33">
        <f>(E26-J26)*D26*$D$8</f>
        <v>0</v>
      </c>
      <c r="O26" s="68">
        <f t="shared" si="1"/>
        <v>1.6</v>
      </c>
      <c r="P26" s="68">
        <f t="shared" si="1"/>
        <v>1.6</v>
      </c>
      <c r="Q26" s="68">
        <f t="shared" si="1"/>
        <v>-1.6</v>
      </c>
    </row>
    <row r="27" spans="1:21" x14ac:dyDescent="0.25">
      <c r="A27" t="s">
        <v>264</v>
      </c>
    </row>
    <row r="29" spans="1:21" x14ac:dyDescent="0.25">
      <c r="A29" t="s">
        <v>261</v>
      </c>
      <c r="E29" t="s">
        <v>7</v>
      </c>
      <c r="F29" s="6">
        <v>1.6</v>
      </c>
    </row>
    <row r="30" spans="1:21" x14ac:dyDescent="0.25">
      <c r="E30" t="s">
        <v>8</v>
      </c>
      <c r="F30" s="6">
        <v>1.6</v>
      </c>
    </row>
    <row r="31" spans="1:21" x14ac:dyDescent="0.25">
      <c r="E31" t="s">
        <v>60</v>
      </c>
      <c r="F31" s="6">
        <v>1.6</v>
      </c>
    </row>
    <row r="33" spans="1:10" x14ac:dyDescent="0.25">
      <c r="A33" t="s">
        <v>262</v>
      </c>
    </row>
    <row r="35" spans="1:10" x14ac:dyDescent="0.25">
      <c r="A35" s="63" t="s">
        <v>265</v>
      </c>
      <c r="B35" s="64"/>
      <c r="C35" s="64"/>
      <c r="D35" s="64"/>
      <c r="E35" s="64"/>
      <c r="F35" s="64"/>
      <c r="G35" s="64"/>
      <c r="H35" s="64"/>
      <c r="I35" s="64"/>
      <c r="J35" s="64"/>
    </row>
    <row r="36" spans="1:10" x14ac:dyDescent="0.25">
      <c r="A36" s="173" t="s">
        <v>1</v>
      </c>
      <c r="B36" s="175" t="s">
        <v>25</v>
      </c>
      <c r="C36" s="176"/>
      <c r="D36" s="177"/>
      <c r="E36" s="190" t="s">
        <v>36</v>
      </c>
      <c r="F36" s="183" t="s">
        <v>15</v>
      </c>
      <c r="G36" s="183"/>
      <c r="H36" s="183"/>
    </row>
    <row r="37" spans="1:10" x14ac:dyDescent="0.25">
      <c r="A37" s="174"/>
      <c r="B37" s="18" t="s">
        <v>2</v>
      </c>
      <c r="C37" s="18" t="s">
        <v>3</v>
      </c>
      <c r="D37" s="18" t="s">
        <v>14</v>
      </c>
      <c r="E37" s="191"/>
      <c r="F37" s="18" t="s">
        <v>7</v>
      </c>
      <c r="G37" s="18" t="s">
        <v>8</v>
      </c>
      <c r="H37" s="18" t="s">
        <v>254</v>
      </c>
      <c r="I37" s="56" t="s">
        <v>27</v>
      </c>
      <c r="J37" s="66" t="s">
        <v>19</v>
      </c>
    </row>
    <row r="38" spans="1:10" x14ac:dyDescent="0.25">
      <c r="A38" s="1">
        <v>1</v>
      </c>
      <c r="B38" s="1">
        <v>1</v>
      </c>
      <c r="C38" s="1">
        <v>1</v>
      </c>
      <c r="D38" s="1">
        <v>1</v>
      </c>
      <c r="E38" s="65">
        <v>1</v>
      </c>
      <c r="F38" s="61">
        <v>1.6</v>
      </c>
      <c r="G38" s="61">
        <v>1.6</v>
      </c>
      <c r="H38" s="61">
        <v>-1.6</v>
      </c>
      <c r="I38" s="33">
        <f>H38+(B38*F38)+(C38*G38)</f>
        <v>1.6</v>
      </c>
      <c r="J38" s="67">
        <f>IF(I38&lt;$D$7,-1,1)</f>
        <v>1</v>
      </c>
    </row>
    <row r="39" spans="1:10" x14ac:dyDescent="0.25">
      <c r="A39" s="1">
        <v>2</v>
      </c>
      <c r="B39" s="1">
        <v>1</v>
      </c>
      <c r="C39" s="1">
        <v>-1</v>
      </c>
      <c r="D39" s="1">
        <v>1</v>
      </c>
      <c r="E39" s="65">
        <v>-1</v>
      </c>
      <c r="F39" s="61">
        <v>1.6</v>
      </c>
      <c r="G39" s="61">
        <v>1.6</v>
      </c>
      <c r="H39" s="61">
        <v>-1.6</v>
      </c>
      <c r="I39" s="33">
        <f>H39+(B39*F39)+(C39*G39)</f>
        <v>-1.6</v>
      </c>
      <c r="J39" s="67">
        <f>IF(I39&lt;$D$7,-1,1)</f>
        <v>-1</v>
      </c>
    </row>
    <row r="40" spans="1:10" x14ac:dyDescent="0.25">
      <c r="A40" s="1">
        <v>3</v>
      </c>
      <c r="B40" s="1">
        <v>-1</v>
      </c>
      <c r="C40" s="1">
        <v>1</v>
      </c>
      <c r="D40" s="1">
        <v>1</v>
      </c>
      <c r="E40" s="65">
        <v>-1</v>
      </c>
      <c r="F40" s="61">
        <v>1.6</v>
      </c>
      <c r="G40" s="61">
        <v>1.6</v>
      </c>
      <c r="H40" s="61">
        <v>-1.6</v>
      </c>
      <c r="I40" s="33">
        <f>H40+(B40*F40)+(C40*G40)</f>
        <v>-1.6</v>
      </c>
      <c r="J40" s="67">
        <f>IF(I40&lt;$D$7,-1,1)</f>
        <v>-1</v>
      </c>
    </row>
    <row r="41" spans="1:10" x14ac:dyDescent="0.25">
      <c r="A41" s="1">
        <v>4</v>
      </c>
      <c r="B41" s="1">
        <v>-1</v>
      </c>
      <c r="C41" s="1">
        <v>-1</v>
      </c>
      <c r="D41" s="1">
        <v>1</v>
      </c>
      <c r="E41" s="65">
        <v>-1</v>
      </c>
      <c r="F41" s="61">
        <v>1.6</v>
      </c>
      <c r="G41" s="61">
        <v>1.6</v>
      </c>
      <c r="H41" s="61">
        <v>-1.6</v>
      </c>
      <c r="I41" s="33">
        <f>H41+(B41*F41)+(C41*G41)</f>
        <v>-4.8000000000000007</v>
      </c>
      <c r="J41" s="67">
        <f>IF(I41&lt;$D$7,-1,1)</f>
        <v>-1</v>
      </c>
    </row>
    <row r="42" spans="1:10" x14ac:dyDescent="0.25">
      <c r="A42" t="s">
        <v>266</v>
      </c>
    </row>
    <row r="44" spans="1:10" x14ac:dyDescent="0.25">
      <c r="A44" s="2" t="s">
        <v>267</v>
      </c>
    </row>
  </sheetData>
  <mergeCells count="20">
    <mergeCell ref="R11:R12"/>
    <mergeCell ref="S11:S12"/>
    <mergeCell ref="P6:P8"/>
    <mergeCell ref="A21:A22"/>
    <mergeCell ref="B21:D21"/>
    <mergeCell ref="E21:E22"/>
    <mergeCell ref="F21:H21"/>
    <mergeCell ref="L21:N21"/>
    <mergeCell ref="O21:Q21"/>
    <mergeCell ref="G6:G7"/>
    <mergeCell ref="A11:A12"/>
    <mergeCell ref="B11:D11"/>
    <mergeCell ref="E11:E12"/>
    <mergeCell ref="F11:H11"/>
    <mergeCell ref="O11:Q11"/>
    <mergeCell ref="A36:A37"/>
    <mergeCell ref="B36:D36"/>
    <mergeCell ref="E36:E37"/>
    <mergeCell ref="F36:H36"/>
    <mergeCell ref="L11:N11"/>
  </mergeCell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C194-9B8E-4C3C-A7B7-D4E9334E85C7}">
  <dimension ref="A1:U44"/>
  <sheetViews>
    <sheetView topLeftCell="A11" workbookViewId="0">
      <selection activeCell="C14" sqref="C14"/>
    </sheetView>
  </sheetViews>
  <sheetFormatPr defaultRowHeight="15" x14ac:dyDescent="0.25"/>
  <cols>
    <col min="11" max="11" width="20.5703125" bestFit="1" customWidth="1"/>
    <col min="12" max="12" width="25.42578125" bestFit="1" customWidth="1"/>
  </cols>
  <sheetData>
    <row r="1" spans="1:21" ht="18.75" x14ac:dyDescent="0.3">
      <c r="A1" s="20" t="s">
        <v>244</v>
      </c>
    </row>
    <row r="3" spans="1:21" x14ac:dyDescent="0.25">
      <c r="A3" s="5" t="s">
        <v>12</v>
      </c>
    </row>
    <row r="4" spans="1:21" x14ac:dyDescent="0.25">
      <c r="A4" t="s">
        <v>6</v>
      </c>
      <c r="B4" t="s">
        <v>16</v>
      </c>
      <c r="D4">
        <v>0</v>
      </c>
      <c r="E4" t="s">
        <v>56</v>
      </c>
      <c r="G4" s="2" t="s">
        <v>30</v>
      </c>
    </row>
    <row r="5" spans="1:21" x14ac:dyDescent="0.25">
      <c r="B5" t="s">
        <v>17</v>
      </c>
      <c r="D5">
        <v>0</v>
      </c>
      <c r="G5" s="22" t="s">
        <v>31</v>
      </c>
      <c r="H5" s="23"/>
      <c r="I5" s="23"/>
      <c r="J5" s="23"/>
      <c r="L5" s="2" t="s">
        <v>32</v>
      </c>
      <c r="P5" s="2" t="s">
        <v>33</v>
      </c>
    </row>
    <row r="6" spans="1:21" x14ac:dyDescent="0.25">
      <c r="B6" t="s">
        <v>18</v>
      </c>
      <c r="D6">
        <v>0</v>
      </c>
      <c r="E6" s="2"/>
      <c r="G6" s="185" t="s">
        <v>19</v>
      </c>
      <c r="H6" s="6">
        <v>0</v>
      </c>
      <c r="I6" t="s">
        <v>247</v>
      </c>
      <c r="J6" s="25"/>
      <c r="L6" s="31" t="s">
        <v>19</v>
      </c>
      <c r="M6" s="6">
        <v>-1</v>
      </c>
      <c r="N6" t="s">
        <v>247</v>
      </c>
      <c r="P6" s="172" t="s">
        <v>19</v>
      </c>
      <c r="Q6" s="16">
        <v>1</v>
      </c>
      <c r="R6" t="s">
        <v>249</v>
      </c>
    </row>
    <row r="7" spans="1:21" x14ac:dyDescent="0.25">
      <c r="B7" t="s">
        <v>245</v>
      </c>
      <c r="D7" s="4">
        <v>0.1</v>
      </c>
      <c r="E7" s="4"/>
      <c r="G7" s="186"/>
      <c r="H7" s="26">
        <v>1</v>
      </c>
      <c r="I7" s="27" t="s">
        <v>248</v>
      </c>
      <c r="J7" s="28"/>
      <c r="L7" s="31"/>
      <c r="M7" s="6">
        <v>1</v>
      </c>
      <c r="N7" s="27" t="s">
        <v>248</v>
      </c>
      <c r="P7" s="172"/>
      <c r="Q7" s="16">
        <v>0</v>
      </c>
      <c r="R7" t="s">
        <v>250</v>
      </c>
    </row>
    <row r="8" spans="1:21" x14ac:dyDescent="0.25">
      <c r="B8" t="s">
        <v>246</v>
      </c>
      <c r="D8" s="4">
        <v>0.8</v>
      </c>
      <c r="E8" s="4"/>
      <c r="G8" s="31"/>
      <c r="H8" s="6"/>
      <c r="L8" s="31"/>
      <c r="M8" s="6"/>
      <c r="P8" s="172"/>
      <c r="Q8" s="16">
        <v>-1</v>
      </c>
      <c r="R8" t="s">
        <v>251</v>
      </c>
    </row>
    <row r="9" spans="1:21" x14ac:dyDescent="0.25">
      <c r="A9" s="2" t="s">
        <v>259</v>
      </c>
      <c r="D9" s="4"/>
      <c r="E9" s="4"/>
      <c r="G9" s="31"/>
      <c r="H9" s="6"/>
      <c r="L9" s="31"/>
      <c r="M9" s="6"/>
      <c r="P9" s="31"/>
      <c r="Q9" s="16"/>
    </row>
    <row r="10" spans="1:21" x14ac:dyDescent="0.25">
      <c r="A10" s="63" t="s">
        <v>22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2"/>
      <c r="U10" s="62"/>
    </row>
    <row r="11" spans="1:21" x14ac:dyDescent="0.25">
      <c r="A11" s="173" t="s">
        <v>1</v>
      </c>
      <c r="B11" s="175" t="s">
        <v>25</v>
      </c>
      <c r="C11" s="176"/>
      <c r="D11" s="177"/>
      <c r="E11" s="178" t="s">
        <v>36</v>
      </c>
      <c r="F11" s="180" t="s">
        <v>20</v>
      </c>
      <c r="G11" s="181"/>
      <c r="H11" s="182"/>
      <c r="I11" s="60"/>
      <c r="J11" s="60"/>
      <c r="K11" s="55" t="s">
        <v>257</v>
      </c>
      <c r="L11" s="175" t="s">
        <v>256</v>
      </c>
      <c r="M11" s="176"/>
      <c r="N11" s="177"/>
      <c r="O11" s="183" t="s">
        <v>15</v>
      </c>
      <c r="P11" s="183"/>
      <c r="Q11" s="183"/>
      <c r="R11" s="172"/>
      <c r="S11" s="172"/>
      <c r="T11" s="6"/>
    </row>
    <row r="12" spans="1:21" x14ac:dyDescent="0.25">
      <c r="A12" s="174"/>
      <c r="B12" s="18" t="s">
        <v>2</v>
      </c>
      <c r="C12" s="18" t="s">
        <v>3</v>
      </c>
      <c r="D12" s="18" t="s">
        <v>14</v>
      </c>
      <c r="E12" s="179"/>
      <c r="F12" s="19" t="s">
        <v>7</v>
      </c>
      <c r="G12" s="19" t="s">
        <v>8</v>
      </c>
      <c r="H12" s="19" t="s">
        <v>254</v>
      </c>
      <c r="I12" s="56" t="s">
        <v>27</v>
      </c>
      <c r="J12" s="56" t="s">
        <v>19</v>
      </c>
      <c r="K12" s="56" t="s">
        <v>258</v>
      </c>
      <c r="L12" s="56" t="s">
        <v>252</v>
      </c>
      <c r="M12" s="56" t="s">
        <v>253</v>
      </c>
      <c r="N12" s="56" t="s">
        <v>255</v>
      </c>
      <c r="O12" s="18" t="s">
        <v>7</v>
      </c>
      <c r="P12" s="18" t="s">
        <v>8</v>
      </c>
      <c r="Q12" s="18" t="s">
        <v>254</v>
      </c>
      <c r="R12" s="172"/>
      <c r="S12" s="172"/>
    </row>
    <row r="13" spans="1:2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32">
        <f>D4</f>
        <v>0</v>
      </c>
      <c r="G13" s="32">
        <f>D5</f>
        <v>0</v>
      </c>
      <c r="H13" s="33">
        <f>D6</f>
        <v>0</v>
      </c>
      <c r="I13" s="33">
        <f>H13+(B13*F13)+(C13*G13)</f>
        <v>0</v>
      </c>
      <c r="J13" s="117">
        <f>IF(I13&lt;$D$7,-1,1)</f>
        <v>-1</v>
      </c>
      <c r="K13" s="33" t="str">
        <f>IF(J13=E13,"wbaru=wlama","perbaiki bobot dan bias")</f>
        <v>perbaiki bobot dan bias</v>
      </c>
      <c r="L13" s="33">
        <f>(E13-J13)*B13</f>
        <v>2</v>
      </c>
      <c r="M13" s="33">
        <f>(E13-J13)*C13</f>
        <v>2</v>
      </c>
      <c r="N13" s="33">
        <f>(E13-J13)*D13</f>
        <v>2</v>
      </c>
      <c r="O13" s="61">
        <f>F13+L13</f>
        <v>2</v>
      </c>
      <c r="P13" s="61">
        <f t="shared" ref="O13:Q16" si="0">G13+M13</f>
        <v>2</v>
      </c>
      <c r="Q13" s="61">
        <f>H13+N13</f>
        <v>2</v>
      </c>
      <c r="R13" s="6"/>
      <c r="S13" s="6"/>
    </row>
    <row r="14" spans="1:21" x14ac:dyDescent="0.25">
      <c r="A14" s="1">
        <v>2</v>
      </c>
      <c r="B14" s="1">
        <v>1</v>
      </c>
      <c r="C14" s="1">
        <v>-1</v>
      </c>
      <c r="D14" s="1">
        <v>1</v>
      </c>
      <c r="E14" s="1">
        <v>1</v>
      </c>
      <c r="F14" s="61">
        <f>O13</f>
        <v>2</v>
      </c>
      <c r="G14" s="61">
        <f t="shared" ref="G14:H16" si="1">P13</f>
        <v>2</v>
      </c>
      <c r="H14" s="61">
        <f t="shared" si="1"/>
        <v>2</v>
      </c>
      <c r="I14" s="33">
        <f>H14+(B14*F14)+(C14*G14)</f>
        <v>2</v>
      </c>
      <c r="J14" s="117">
        <f>IF(I14&lt;$D$7,-1,1)</f>
        <v>1</v>
      </c>
      <c r="K14" s="33" t="str">
        <f>IF(J14=E14,"wbaru=wlama","perbaiki bobot dan bias")</f>
        <v>wbaru=wlama</v>
      </c>
      <c r="L14" s="33">
        <f>(E14-J14)*B14*$D$8</f>
        <v>0</v>
      </c>
      <c r="M14" s="33">
        <f>(E14-J14)*C14*$D$8</f>
        <v>0</v>
      </c>
      <c r="N14" s="33">
        <f>(E14-J14)*D14*$D$8</f>
        <v>0</v>
      </c>
      <c r="O14" s="61">
        <f t="shared" si="0"/>
        <v>2</v>
      </c>
      <c r="P14" s="61">
        <f t="shared" si="0"/>
        <v>2</v>
      </c>
      <c r="Q14" s="61">
        <f t="shared" si="0"/>
        <v>2</v>
      </c>
      <c r="R14" s="6"/>
      <c r="S14" s="6"/>
    </row>
    <row r="15" spans="1:21" x14ac:dyDescent="0.25">
      <c r="A15" s="1">
        <v>3</v>
      </c>
      <c r="B15" s="1">
        <v>-1</v>
      </c>
      <c r="C15" s="1">
        <v>1</v>
      </c>
      <c r="D15" s="1">
        <v>1</v>
      </c>
      <c r="E15" s="1">
        <v>1</v>
      </c>
      <c r="F15" s="33">
        <f>O14</f>
        <v>2</v>
      </c>
      <c r="G15" s="33">
        <f t="shared" si="1"/>
        <v>2</v>
      </c>
      <c r="H15" s="33">
        <f t="shared" si="1"/>
        <v>2</v>
      </c>
      <c r="I15" s="33">
        <f>H15+(B15*F15)+(C15*G15)</f>
        <v>2</v>
      </c>
      <c r="J15" s="117">
        <f>IF(I15&lt;$D$7,-1,1)</f>
        <v>1</v>
      </c>
      <c r="K15" s="33" t="str">
        <f>IF(J15=E15,"wbaru=wlama","perbaiki bobot dan bias")</f>
        <v>wbaru=wlama</v>
      </c>
      <c r="L15" s="33">
        <f>(E15-J15)*B15*$D$8</f>
        <v>0</v>
      </c>
      <c r="M15" s="33">
        <f>(E15-J15)*C15*$D$8</f>
        <v>0</v>
      </c>
      <c r="N15" s="33">
        <f>(E15-J15)*D15*$D$8</f>
        <v>0</v>
      </c>
      <c r="O15" s="61">
        <f t="shared" si="0"/>
        <v>2</v>
      </c>
      <c r="P15" s="61">
        <f t="shared" si="0"/>
        <v>2</v>
      </c>
      <c r="Q15" s="61">
        <f t="shared" si="0"/>
        <v>2</v>
      </c>
      <c r="R15" s="6"/>
      <c r="S15" s="6"/>
    </row>
    <row r="16" spans="1:21" x14ac:dyDescent="0.25">
      <c r="A16" s="1">
        <v>4</v>
      </c>
      <c r="B16" s="1">
        <v>-1</v>
      </c>
      <c r="C16" s="1">
        <v>-1</v>
      </c>
      <c r="D16" s="1">
        <v>1</v>
      </c>
      <c r="E16" s="1">
        <v>-1</v>
      </c>
      <c r="F16" s="33">
        <f>O15</f>
        <v>2</v>
      </c>
      <c r="G16" s="33">
        <f t="shared" si="1"/>
        <v>2</v>
      </c>
      <c r="H16" s="33">
        <f t="shared" si="1"/>
        <v>2</v>
      </c>
      <c r="I16" s="33">
        <f>H16+(B16*F16)+(C16*G16)</f>
        <v>-2</v>
      </c>
      <c r="J16" s="117">
        <f>IF(I16&lt;$D$7,-1,1)</f>
        <v>-1</v>
      </c>
      <c r="K16" s="33" t="str">
        <f>IF(J16=E16,"wbaru=wlama","perbaiki bobot dan bias")</f>
        <v>wbaru=wlama</v>
      </c>
      <c r="L16" s="33">
        <f>(E16-J16)*B16*$D$8</f>
        <v>0</v>
      </c>
      <c r="M16" s="33">
        <f>(E16-J16)*C16*$D$8</f>
        <v>0</v>
      </c>
      <c r="N16" s="33">
        <f>(E16-J16)*D16*$D$8</f>
        <v>0</v>
      </c>
      <c r="O16" s="61">
        <f t="shared" si="0"/>
        <v>2</v>
      </c>
      <c r="P16" s="61">
        <f t="shared" si="0"/>
        <v>2</v>
      </c>
      <c r="Q16" s="61">
        <f t="shared" si="0"/>
        <v>2</v>
      </c>
      <c r="R16" s="6"/>
      <c r="S16" s="6"/>
    </row>
    <row r="17" spans="1:21" x14ac:dyDescent="0.25">
      <c r="A17" t="s">
        <v>260</v>
      </c>
    </row>
    <row r="19" spans="1:21" x14ac:dyDescent="0.25">
      <c r="A19" s="2" t="s">
        <v>263</v>
      </c>
      <c r="D19" s="4"/>
      <c r="E19" s="4"/>
      <c r="G19" s="31"/>
      <c r="H19" s="6"/>
      <c r="L19" s="31"/>
      <c r="M19" s="6"/>
      <c r="P19" s="31"/>
      <c r="Q19" s="16"/>
    </row>
    <row r="20" spans="1:21" x14ac:dyDescent="0.25">
      <c r="A20" s="63" t="s">
        <v>22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2"/>
      <c r="U20" s="62"/>
    </row>
    <row r="21" spans="1:21" x14ac:dyDescent="0.25">
      <c r="A21" s="173" t="s">
        <v>1</v>
      </c>
      <c r="B21" s="175" t="s">
        <v>25</v>
      </c>
      <c r="C21" s="176"/>
      <c r="D21" s="177"/>
      <c r="E21" s="178" t="s">
        <v>36</v>
      </c>
      <c r="F21" s="180" t="s">
        <v>20</v>
      </c>
      <c r="G21" s="181"/>
      <c r="H21" s="182"/>
      <c r="I21" s="60"/>
      <c r="J21" s="60"/>
      <c r="K21" s="55" t="s">
        <v>257</v>
      </c>
      <c r="L21" s="175" t="s">
        <v>256</v>
      </c>
      <c r="M21" s="176"/>
      <c r="N21" s="177"/>
      <c r="O21" s="183" t="s">
        <v>15</v>
      </c>
      <c r="P21" s="183"/>
      <c r="Q21" s="183"/>
    </row>
    <row r="22" spans="1:21" x14ac:dyDescent="0.25">
      <c r="A22" s="174"/>
      <c r="B22" s="18" t="s">
        <v>2</v>
      </c>
      <c r="C22" s="18" t="s">
        <v>3</v>
      </c>
      <c r="D22" s="18" t="s">
        <v>14</v>
      </c>
      <c r="E22" s="179"/>
      <c r="F22" s="19" t="s">
        <v>7</v>
      </c>
      <c r="G22" s="19" t="s">
        <v>8</v>
      </c>
      <c r="H22" s="19" t="s">
        <v>254</v>
      </c>
      <c r="I22" s="56" t="s">
        <v>27</v>
      </c>
      <c r="J22" s="56" t="s">
        <v>19</v>
      </c>
      <c r="K22" s="56" t="s">
        <v>258</v>
      </c>
      <c r="L22" s="56" t="s">
        <v>252</v>
      </c>
      <c r="M22" s="56" t="s">
        <v>253</v>
      </c>
      <c r="N22" s="56" t="s">
        <v>255</v>
      </c>
      <c r="O22" s="18" t="s">
        <v>7</v>
      </c>
      <c r="P22" s="18" t="s">
        <v>8</v>
      </c>
      <c r="Q22" s="18" t="s">
        <v>254</v>
      </c>
    </row>
    <row r="23" spans="1:21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33">
        <f>O16</f>
        <v>2</v>
      </c>
      <c r="G23" s="33">
        <f>P16</f>
        <v>2</v>
      </c>
      <c r="H23" s="33">
        <f>Q16</f>
        <v>2</v>
      </c>
      <c r="I23" s="33">
        <f>H23+(B23*F23)+(C23*G23)</f>
        <v>6</v>
      </c>
      <c r="J23" s="33">
        <f>IF(I23&lt;$D$7,-1,1)</f>
        <v>1</v>
      </c>
      <c r="K23" s="33" t="str">
        <f>IF(J23=E23,"wbaru=wlama","perbaiki bobot dan bias")</f>
        <v>wbaru=wlama</v>
      </c>
      <c r="L23" s="33">
        <f>(E23-J23)*B23</f>
        <v>0</v>
      </c>
      <c r="M23" s="33">
        <f>(E23-J23)*C23</f>
        <v>0</v>
      </c>
      <c r="N23" s="33">
        <f>(E23-J23)*D23</f>
        <v>0</v>
      </c>
      <c r="O23" s="61">
        <f t="shared" ref="O23:Q26" si="2">F23+L23</f>
        <v>2</v>
      </c>
      <c r="P23" s="61">
        <f t="shared" si="2"/>
        <v>2</v>
      </c>
      <c r="Q23" s="61">
        <f t="shared" si="2"/>
        <v>2</v>
      </c>
    </row>
    <row r="24" spans="1:21" x14ac:dyDescent="0.25">
      <c r="A24" s="1">
        <v>2</v>
      </c>
      <c r="B24" s="1">
        <v>1</v>
      </c>
      <c r="C24" s="1">
        <v>-1</v>
      </c>
      <c r="D24" s="1">
        <v>1</v>
      </c>
      <c r="E24" s="1">
        <v>1</v>
      </c>
      <c r="F24" s="61">
        <f>O23</f>
        <v>2</v>
      </c>
      <c r="G24" s="61">
        <f t="shared" ref="G24:H26" si="3">P23</f>
        <v>2</v>
      </c>
      <c r="H24" s="61">
        <f t="shared" si="3"/>
        <v>2</v>
      </c>
      <c r="I24" s="33">
        <f>H24+(B24*F24)+(C24*G24)</f>
        <v>2</v>
      </c>
      <c r="J24" s="33">
        <f>IF(I24&lt;$D$7,-1,1)</f>
        <v>1</v>
      </c>
      <c r="K24" s="33" t="str">
        <f>IF(J24=E24,"wbaru=wlama","perbaiki bobot dan bias")</f>
        <v>wbaru=wlama</v>
      </c>
      <c r="L24" s="33">
        <f>(E24-J24)*B24*$D$8</f>
        <v>0</v>
      </c>
      <c r="M24" s="33">
        <f>(E24-J24)*C24*$D$8</f>
        <v>0</v>
      </c>
      <c r="N24" s="33">
        <f>(E24-J24)*D24*$D$8</f>
        <v>0</v>
      </c>
      <c r="O24" s="61">
        <f t="shared" si="2"/>
        <v>2</v>
      </c>
      <c r="P24" s="61">
        <f t="shared" si="2"/>
        <v>2</v>
      </c>
      <c r="Q24" s="61">
        <f t="shared" si="2"/>
        <v>2</v>
      </c>
    </row>
    <row r="25" spans="1:21" x14ac:dyDescent="0.25">
      <c r="A25" s="1">
        <v>3</v>
      </c>
      <c r="B25" s="1">
        <v>-1</v>
      </c>
      <c r="C25" s="1">
        <v>1</v>
      </c>
      <c r="D25" s="1">
        <v>1</v>
      </c>
      <c r="E25" s="1">
        <v>1</v>
      </c>
      <c r="F25" s="33">
        <f>O24</f>
        <v>2</v>
      </c>
      <c r="G25" s="33">
        <f t="shared" si="3"/>
        <v>2</v>
      </c>
      <c r="H25" s="33">
        <f t="shared" si="3"/>
        <v>2</v>
      </c>
      <c r="I25" s="33">
        <f>H25+(B25*F25)+(C25*G25)</f>
        <v>2</v>
      </c>
      <c r="J25" s="33">
        <f>IF(I25&lt;$D$7,-1,1)</f>
        <v>1</v>
      </c>
      <c r="K25" s="33" t="str">
        <f>IF(J25=E25,"wbaru=wlama","perbaiki bobot dan bias")</f>
        <v>wbaru=wlama</v>
      </c>
      <c r="L25" s="33">
        <f>(E25-J25)*B25*$D$8</f>
        <v>0</v>
      </c>
      <c r="M25" s="33">
        <f>(E25-J25)*C25*$D$8</f>
        <v>0</v>
      </c>
      <c r="N25" s="33">
        <f>(E25-J25)*D25*$D$8</f>
        <v>0</v>
      </c>
      <c r="O25" s="61">
        <f t="shared" si="2"/>
        <v>2</v>
      </c>
      <c r="P25" s="61">
        <f t="shared" si="2"/>
        <v>2</v>
      </c>
      <c r="Q25" s="61">
        <f t="shared" si="2"/>
        <v>2</v>
      </c>
    </row>
    <row r="26" spans="1:21" x14ac:dyDescent="0.25">
      <c r="A26" s="1">
        <v>4</v>
      </c>
      <c r="B26" s="1">
        <v>-1</v>
      </c>
      <c r="C26" s="1">
        <v>-1</v>
      </c>
      <c r="D26" s="1">
        <v>1</v>
      </c>
      <c r="E26" s="1">
        <v>-1</v>
      </c>
      <c r="F26" s="33">
        <f>O25</f>
        <v>2</v>
      </c>
      <c r="G26" s="33">
        <f t="shared" si="3"/>
        <v>2</v>
      </c>
      <c r="H26" s="33">
        <f t="shared" si="3"/>
        <v>2</v>
      </c>
      <c r="I26" s="33">
        <f>H26+(B26*F26)+(C26*G26)</f>
        <v>-2</v>
      </c>
      <c r="J26" s="33">
        <f>IF(I26&lt;$D$7,-1,1)</f>
        <v>-1</v>
      </c>
      <c r="K26" s="33" t="str">
        <f>IF(J26=E26,"wbaru=wlama","perbaiki bobot dan bias")</f>
        <v>wbaru=wlama</v>
      </c>
      <c r="L26" s="33">
        <f>(E26-J26)*B26*$D$8</f>
        <v>0</v>
      </c>
      <c r="M26" s="33">
        <f>(E26-J26)*C26*$D$8</f>
        <v>0</v>
      </c>
      <c r="N26" s="33">
        <f>(E26-J26)*D26*$D$8</f>
        <v>0</v>
      </c>
      <c r="O26" s="68">
        <f t="shared" si="2"/>
        <v>2</v>
      </c>
      <c r="P26" s="68">
        <f t="shared" si="2"/>
        <v>2</v>
      </c>
      <c r="Q26" s="68">
        <f t="shared" si="2"/>
        <v>2</v>
      </c>
    </row>
    <row r="27" spans="1:21" x14ac:dyDescent="0.25">
      <c r="A27" t="s">
        <v>264</v>
      </c>
    </row>
    <row r="29" spans="1:21" x14ac:dyDescent="0.25">
      <c r="A29" t="s">
        <v>261</v>
      </c>
      <c r="E29" t="s">
        <v>7</v>
      </c>
      <c r="F29" s="6">
        <v>2</v>
      </c>
    </row>
    <row r="30" spans="1:21" x14ac:dyDescent="0.25">
      <c r="E30" t="s">
        <v>8</v>
      </c>
      <c r="F30" s="6">
        <v>2</v>
      </c>
    </row>
    <row r="31" spans="1:21" x14ac:dyDescent="0.25">
      <c r="E31" t="s">
        <v>60</v>
      </c>
      <c r="F31" s="6">
        <v>2</v>
      </c>
    </row>
    <row r="33" spans="1:10" x14ac:dyDescent="0.25">
      <c r="A33" t="s">
        <v>262</v>
      </c>
    </row>
    <row r="35" spans="1:10" x14ac:dyDescent="0.25">
      <c r="A35" s="63" t="s">
        <v>265</v>
      </c>
      <c r="B35" s="64"/>
      <c r="C35" s="64"/>
      <c r="D35" s="64"/>
      <c r="E35" s="64"/>
      <c r="F35" s="64"/>
      <c r="G35" s="64"/>
      <c r="H35" s="64"/>
      <c r="I35" s="64"/>
      <c r="J35" s="64"/>
    </row>
    <row r="36" spans="1:10" x14ac:dyDescent="0.25">
      <c r="A36" s="173" t="s">
        <v>1</v>
      </c>
      <c r="B36" s="175" t="s">
        <v>25</v>
      </c>
      <c r="C36" s="176"/>
      <c r="D36" s="177"/>
      <c r="E36" s="190" t="s">
        <v>36</v>
      </c>
      <c r="F36" s="183" t="s">
        <v>15</v>
      </c>
      <c r="G36" s="183"/>
      <c r="H36" s="183"/>
    </row>
    <row r="37" spans="1:10" x14ac:dyDescent="0.25">
      <c r="A37" s="174"/>
      <c r="B37" s="18" t="s">
        <v>2</v>
      </c>
      <c r="C37" s="18" t="s">
        <v>3</v>
      </c>
      <c r="D37" s="18" t="s">
        <v>14</v>
      </c>
      <c r="E37" s="191"/>
      <c r="F37" s="18" t="s">
        <v>7</v>
      </c>
      <c r="G37" s="18" t="s">
        <v>8</v>
      </c>
      <c r="H37" s="18" t="s">
        <v>254</v>
      </c>
      <c r="I37" s="56" t="s">
        <v>27</v>
      </c>
      <c r="J37" s="66" t="s">
        <v>19</v>
      </c>
    </row>
    <row r="38" spans="1:10" x14ac:dyDescent="0.25">
      <c r="A38" s="1">
        <v>1</v>
      </c>
      <c r="B38" s="1">
        <v>1</v>
      </c>
      <c r="C38" s="1">
        <v>1</v>
      </c>
      <c r="D38" s="1">
        <v>1</v>
      </c>
      <c r="E38" s="65">
        <v>1</v>
      </c>
      <c r="F38" s="61">
        <f>$O$26</f>
        <v>2</v>
      </c>
      <c r="G38" s="61">
        <f>$P$26</f>
        <v>2</v>
      </c>
      <c r="H38" s="61">
        <f>$Q$26</f>
        <v>2</v>
      </c>
      <c r="I38" s="33">
        <f>H38+(B38*F38)+(C38*G38)</f>
        <v>6</v>
      </c>
      <c r="J38" s="67">
        <f>IF(I38&lt;$D$7,-1,1)</f>
        <v>1</v>
      </c>
    </row>
    <row r="39" spans="1:10" x14ac:dyDescent="0.25">
      <c r="A39" s="1">
        <v>2</v>
      </c>
      <c r="B39" s="1">
        <v>1</v>
      </c>
      <c r="C39" s="1">
        <v>-1</v>
      </c>
      <c r="D39" s="1">
        <v>1</v>
      </c>
      <c r="E39" s="65">
        <v>1</v>
      </c>
      <c r="F39" s="61">
        <f t="shared" ref="F39:F41" si="4">$O$26</f>
        <v>2</v>
      </c>
      <c r="G39" s="61">
        <f t="shared" ref="G39:G41" si="5">$P$26</f>
        <v>2</v>
      </c>
      <c r="H39" s="61">
        <f t="shared" ref="H39:H41" si="6">$Q$26</f>
        <v>2</v>
      </c>
      <c r="I39" s="33">
        <f>H39+(B39*F39)+(C39*G39)</f>
        <v>2</v>
      </c>
      <c r="J39" s="67">
        <f>IF(I39&lt;$D$7,-1,1)</f>
        <v>1</v>
      </c>
    </row>
    <row r="40" spans="1:10" x14ac:dyDescent="0.25">
      <c r="A40" s="1">
        <v>3</v>
      </c>
      <c r="B40" s="1">
        <v>-1</v>
      </c>
      <c r="C40" s="1">
        <v>1</v>
      </c>
      <c r="D40" s="1">
        <v>1</v>
      </c>
      <c r="E40" s="65">
        <v>1</v>
      </c>
      <c r="F40" s="61">
        <f t="shared" si="4"/>
        <v>2</v>
      </c>
      <c r="G40" s="61">
        <f t="shared" si="5"/>
        <v>2</v>
      </c>
      <c r="H40" s="61">
        <f t="shared" si="6"/>
        <v>2</v>
      </c>
      <c r="I40" s="33">
        <f>H40+(B40*F40)+(C40*G40)</f>
        <v>2</v>
      </c>
      <c r="J40" s="67">
        <f>IF(I40&lt;$D$7,-1,1)</f>
        <v>1</v>
      </c>
    </row>
    <row r="41" spans="1:10" x14ac:dyDescent="0.25">
      <c r="A41" s="1">
        <v>4</v>
      </c>
      <c r="B41" s="1">
        <v>-1</v>
      </c>
      <c r="C41" s="1">
        <v>-1</v>
      </c>
      <c r="D41" s="1">
        <v>1</v>
      </c>
      <c r="E41" s="65">
        <v>-1</v>
      </c>
      <c r="F41" s="61">
        <f t="shared" si="4"/>
        <v>2</v>
      </c>
      <c r="G41" s="61">
        <f t="shared" si="5"/>
        <v>2</v>
      </c>
      <c r="H41" s="61">
        <f t="shared" si="6"/>
        <v>2</v>
      </c>
      <c r="I41" s="33">
        <f>H41+(B41*F41)+(C41*G41)</f>
        <v>-2</v>
      </c>
      <c r="J41" s="67">
        <f>IF(I41&lt;$D$7,-1,1)</f>
        <v>-1</v>
      </c>
    </row>
    <row r="42" spans="1:10" x14ac:dyDescent="0.25">
      <c r="A42" t="s">
        <v>266</v>
      </c>
    </row>
    <row r="44" spans="1:10" x14ac:dyDescent="0.25">
      <c r="A44" s="2" t="s">
        <v>267</v>
      </c>
    </row>
  </sheetData>
  <mergeCells count="20">
    <mergeCell ref="G6:G7"/>
    <mergeCell ref="P6:P8"/>
    <mergeCell ref="A11:A12"/>
    <mergeCell ref="B11:D11"/>
    <mergeCell ref="E11:E12"/>
    <mergeCell ref="F11:H11"/>
    <mergeCell ref="L11:N11"/>
    <mergeCell ref="O11:Q11"/>
    <mergeCell ref="S11:S12"/>
    <mergeCell ref="A21:A22"/>
    <mergeCell ref="B21:D21"/>
    <mergeCell ref="E21:E22"/>
    <mergeCell ref="F21:H21"/>
    <mergeCell ref="L21:N21"/>
    <mergeCell ref="O21:Q21"/>
    <mergeCell ref="A36:A37"/>
    <mergeCell ref="B36:D36"/>
    <mergeCell ref="E36:E37"/>
    <mergeCell ref="F36:H36"/>
    <mergeCell ref="R11:R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9941-4641-489B-9266-D2C27BC0EFA7}">
  <dimension ref="A1:U63"/>
  <sheetViews>
    <sheetView workbookViewId="0">
      <selection activeCell="L14" sqref="L14"/>
    </sheetView>
  </sheetViews>
  <sheetFormatPr defaultRowHeight="15" x14ac:dyDescent="0.25"/>
  <cols>
    <col min="11" max="11" width="20.5703125" bestFit="1" customWidth="1"/>
  </cols>
  <sheetData>
    <row r="1" spans="1:21" ht="18.75" x14ac:dyDescent="0.3">
      <c r="A1" s="20" t="s">
        <v>268</v>
      </c>
    </row>
    <row r="3" spans="1:21" x14ac:dyDescent="0.25">
      <c r="A3" s="5" t="s">
        <v>12</v>
      </c>
    </row>
    <row r="4" spans="1:21" x14ac:dyDescent="0.25">
      <c r="A4" t="s">
        <v>6</v>
      </c>
      <c r="B4" t="s">
        <v>16</v>
      </c>
      <c r="D4">
        <v>0</v>
      </c>
      <c r="E4" t="s">
        <v>56</v>
      </c>
      <c r="G4" s="2" t="s">
        <v>30</v>
      </c>
    </row>
    <row r="5" spans="1:21" x14ac:dyDescent="0.25">
      <c r="B5" t="s">
        <v>17</v>
      </c>
      <c r="D5">
        <v>0</v>
      </c>
      <c r="G5" s="22" t="s">
        <v>31</v>
      </c>
      <c r="H5" s="23"/>
      <c r="I5" s="23"/>
      <c r="J5" s="23"/>
      <c r="L5" s="2" t="s">
        <v>32</v>
      </c>
      <c r="P5" s="2" t="s">
        <v>33</v>
      </c>
    </row>
    <row r="6" spans="1:21" x14ac:dyDescent="0.25">
      <c r="B6" t="s">
        <v>18</v>
      </c>
      <c r="D6">
        <v>0</v>
      </c>
      <c r="E6" s="2"/>
      <c r="G6" s="185" t="s">
        <v>19</v>
      </c>
      <c r="H6" s="6">
        <v>0</v>
      </c>
      <c r="I6" t="s">
        <v>247</v>
      </c>
      <c r="J6" s="25"/>
      <c r="L6" s="31" t="s">
        <v>19</v>
      </c>
      <c r="M6" s="6">
        <v>-1</v>
      </c>
      <c r="N6" t="s">
        <v>247</v>
      </c>
      <c r="P6" s="172" t="s">
        <v>19</v>
      </c>
      <c r="Q6" s="16">
        <v>1</v>
      </c>
      <c r="R6" t="s">
        <v>249</v>
      </c>
    </row>
    <row r="7" spans="1:21" x14ac:dyDescent="0.25">
      <c r="B7" t="s">
        <v>245</v>
      </c>
      <c r="D7" s="4">
        <v>0.2</v>
      </c>
      <c r="E7" s="4"/>
      <c r="G7" s="186"/>
      <c r="H7" s="26">
        <v>1</v>
      </c>
      <c r="I7" s="27" t="s">
        <v>248</v>
      </c>
      <c r="J7" s="28"/>
      <c r="L7" s="31"/>
      <c r="M7" s="6">
        <v>1</v>
      </c>
      <c r="N7" s="27" t="s">
        <v>248</v>
      </c>
      <c r="P7" s="172"/>
      <c r="Q7" s="16">
        <v>0</v>
      </c>
      <c r="R7" t="s">
        <v>250</v>
      </c>
    </row>
    <row r="8" spans="1:21" x14ac:dyDescent="0.25">
      <c r="B8" t="s">
        <v>246</v>
      </c>
      <c r="D8" s="4">
        <v>1</v>
      </c>
      <c r="E8" s="4"/>
      <c r="G8" s="31"/>
      <c r="H8" s="6"/>
      <c r="L8" s="31"/>
      <c r="M8" s="6"/>
      <c r="P8" s="172"/>
      <c r="Q8" s="16">
        <v>-1</v>
      </c>
      <c r="R8" t="s">
        <v>251</v>
      </c>
    </row>
    <row r="9" spans="1:21" x14ac:dyDescent="0.25">
      <c r="A9" s="2" t="s">
        <v>259</v>
      </c>
      <c r="D9" s="4"/>
      <c r="E9" s="4"/>
      <c r="G9" s="31"/>
      <c r="H9" s="6"/>
      <c r="L9" s="31"/>
      <c r="M9" s="6"/>
      <c r="P9" s="31"/>
      <c r="Q9" s="16"/>
    </row>
    <row r="10" spans="1:21" x14ac:dyDescent="0.25">
      <c r="A10" s="63" t="s">
        <v>22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2"/>
      <c r="U10" s="62"/>
    </row>
    <row r="11" spans="1:21" x14ac:dyDescent="0.25">
      <c r="A11" s="173" t="s">
        <v>1</v>
      </c>
      <c r="B11" s="175" t="s">
        <v>25</v>
      </c>
      <c r="C11" s="176"/>
      <c r="D11" s="177"/>
      <c r="E11" s="178" t="s">
        <v>36</v>
      </c>
      <c r="F11" s="180" t="s">
        <v>20</v>
      </c>
      <c r="G11" s="181"/>
      <c r="H11" s="182"/>
      <c r="I11" s="60"/>
      <c r="J11" s="60"/>
      <c r="K11" s="55" t="s">
        <v>257</v>
      </c>
      <c r="L11" s="175" t="s">
        <v>256</v>
      </c>
      <c r="M11" s="176"/>
      <c r="N11" s="177"/>
      <c r="O11" s="183" t="s">
        <v>15</v>
      </c>
      <c r="P11" s="183"/>
      <c r="Q11" s="183"/>
      <c r="R11" s="172"/>
      <c r="S11" s="172"/>
      <c r="T11" s="6"/>
    </row>
    <row r="12" spans="1:21" x14ac:dyDescent="0.25">
      <c r="A12" s="174"/>
      <c r="B12" s="18" t="s">
        <v>2</v>
      </c>
      <c r="C12" s="18" t="s">
        <v>3</v>
      </c>
      <c r="D12" s="18" t="s">
        <v>14</v>
      </c>
      <c r="E12" s="179"/>
      <c r="F12" s="19" t="s">
        <v>7</v>
      </c>
      <c r="G12" s="19" t="s">
        <v>8</v>
      </c>
      <c r="H12" s="19" t="s">
        <v>254</v>
      </c>
      <c r="I12" s="56" t="s">
        <v>27</v>
      </c>
      <c r="J12" s="56" t="s">
        <v>19</v>
      </c>
      <c r="K12" s="56" t="s">
        <v>258</v>
      </c>
      <c r="L12" s="56" t="s">
        <v>252</v>
      </c>
      <c r="M12" s="56" t="s">
        <v>253</v>
      </c>
      <c r="N12" s="56" t="s">
        <v>255</v>
      </c>
      <c r="O12" s="18" t="s">
        <v>7</v>
      </c>
      <c r="P12" s="18" t="s">
        <v>8</v>
      </c>
      <c r="Q12" s="18" t="s">
        <v>254</v>
      </c>
      <c r="R12" s="172"/>
      <c r="S12" s="172"/>
    </row>
    <row r="13" spans="1:2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32">
        <f>D4</f>
        <v>0</v>
      </c>
      <c r="G13" s="32">
        <f>D5</f>
        <v>0</v>
      </c>
      <c r="H13" s="33">
        <f>D6</f>
        <v>0</v>
      </c>
      <c r="I13" s="33">
        <f>H13+(B13*F13)+(C13*G13)</f>
        <v>0</v>
      </c>
      <c r="J13" s="33">
        <f>IF(I13&gt;$D$7,1,IF(I13&lt;-$D$7,-1,0))</f>
        <v>0</v>
      </c>
      <c r="K13" s="33" t="str">
        <f>IF(J13=E13,"wbaru=wlama","perbaiki bobot dan bias")</f>
        <v>perbaiki bobot dan bias</v>
      </c>
      <c r="L13" s="33">
        <f>(E13-J13)*B13*$D$8</f>
        <v>1</v>
      </c>
      <c r="M13" s="33">
        <f>(E13-J13)*C13*$D$8</f>
        <v>1</v>
      </c>
      <c r="N13" s="33">
        <f>(E13-J13)*D13*$D$8</f>
        <v>1</v>
      </c>
      <c r="O13" s="61">
        <f>F13+L13</f>
        <v>1</v>
      </c>
      <c r="P13" s="61">
        <f t="shared" ref="O13:Q16" si="0">G13+M13</f>
        <v>1</v>
      </c>
      <c r="Q13" s="61">
        <f>H13+N13</f>
        <v>1</v>
      </c>
      <c r="R13" s="6"/>
      <c r="S13" s="6"/>
    </row>
    <row r="14" spans="1:21" x14ac:dyDescent="0.25">
      <c r="A14" s="1">
        <v>2</v>
      </c>
      <c r="B14" s="1">
        <v>1</v>
      </c>
      <c r="C14" s="1">
        <v>0</v>
      </c>
      <c r="D14" s="1">
        <v>1</v>
      </c>
      <c r="E14" s="1">
        <v>1</v>
      </c>
      <c r="F14" s="61">
        <v>1</v>
      </c>
      <c r="G14" s="61">
        <v>1</v>
      </c>
      <c r="H14" s="61">
        <v>1</v>
      </c>
      <c r="I14" s="33">
        <f>H14+(B14*F14)+(C14*G14)</f>
        <v>2</v>
      </c>
      <c r="J14" s="33">
        <f>IF(I14&gt;$D$7,1,IF(I14&lt;-$D$7,-1,0))</f>
        <v>1</v>
      </c>
      <c r="K14" s="33" t="str">
        <f>IF(J14=E14,"wbaru=wlama","perbaiki bobot dan bias")</f>
        <v>wbaru=wlama</v>
      </c>
      <c r="L14" s="33">
        <f>(E14-J14)*B14*$D$8</f>
        <v>0</v>
      </c>
      <c r="M14" s="33">
        <f>(E14-J14)*C14*$D$8</f>
        <v>0</v>
      </c>
      <c r="N14" s="33">
        <f>(E14-J14)*D14*$D$8</f>
        <v>0</v>
      </c>
      <c r="O14" s="61">
        <f t="shared" si="0"/>
        <v>1</v>
      </c>
      <c r="P14" s="61">
        <f t="shared" si="0"/>
        <v>1</v>
      </c>
      <c r="Q14" s="61">
        <f t="shared" si="0"/>
        <v>1</v>
      </c>
      <c r="R14" s="6"/>
      <c r="S14" s="6"/>
    </row>
    <row r="15" spans="1:21" x14ac:dyDescent="0.25">
      <c r="A15" s="1">
        <v>3</v>
      </c>
      <c r="B15" s="1">
        <v>0</v>
      </c>
      <c r="C15" s="1">
        <v>1</v>
      </c>
      <c r="D15" s="1">
        <v>1</v>
      </c>
      <c r="E15" s="1">
        <v>1</v>
      </c>
      <c r="F15" s="32">
        <v>1</v>
      </c>
      <c r="G15" s="32">
        <v>1</v>
      </c>
      <c r="H15" s="32">
        <v>1</v>
      </c>
      <c r="I15" s="33">
        <f>H15+(B15*F15)+(C15*G15)</f>
        <v>2</v>
      </c>
      <c r="J15" s="33">
        <f>IF(I15&gt;$D$7,1,IF(I15&lt;-$D$7,-1,0))</f>
        <v>1</v>
      </c>
      <c r="K15" s="33" t="str">
        <f>IF(J15=E15,"wbaru=wlama","perbaiki bobot dan bias")</f>
        <v>wbaru=wlama</v>
      </c>
      <c r="L15" s="33">
        <f>(E15-J15)*B15*$D$8</f>
        <v>0</v>
      </c>
      <c r="M15" s="33">
        <f>(E15-J15)*C15*$D$8</f>
        <v>0</v>
      </c>
      <c r="N15" s="33">
        <f>(E15-J15)*D15*$D$8</f>
        <v>0</v>
      </c>
      <c r="O15" s="61">
        <f t="shared" si="0"/>
        <v>1</v>
      </c>
      <c r="P15" s="61">
        <f t="shared" si="0"/>
        <v>1</v>
      </c>
      <c r="Q15" s="61">
        <f t="shared" si="0"/>
        <v>1</v>
      </c>
      <c r="R15" s="6"/>
      <c r="S15" s="6"/>
    </row>
    <row r="16" spans="1:21" x14ac:dyDescent="0.25">
      <c r="A16" s="1">
        <v>4</v>
      </c>
      <c r="B16" s="1">
        <v>0</v>
      </c>
      <c r="C16" s="1">
        <v>0</v>
      </c>
      <c r="D16" s="1">
        <v>1</v>
      </c>
      <c r="E16" s="1">
        <v>-1</v>
      </c>
      <c r="F16" s="32">
        <v>1</v>
      </c>
      <c r="G16" s="32">
        <v>1</v>
      </c>
      <c r="H16" s="32">
        <v>1</v>
      </c>
      <c r="I16" s="33">
        <f>H16+(B16*F16)+(C16*G16)</f>
        <v>1</v>
      </c>
      <c r="J16" s="33">
        <f>IF(I16&gt;$D$7,1,IF(I16&lt;-$D$7,-1,0))</f>
        <v>1</v>
      </c>
      <c r="K16" s="33" t="str">
        <f>IF(J16=E16,"wbaru=wlama","perbaiki bobot dan bias")</f>
        <v>perbaiki bobot dan bias</v>
      </c>
      <c r="L16" s="33">
        <f>(E16-J16)*B16*$D$8</f>
        <v>0</v>
      </c>
      <c r="M16" s="33">
        <f>(E16-J16)*C16*$D$8</f>
        <v>0</v>
      </c>
      <c r="N16" s="33">
        <f>(E16-J16)*D16*$D$8</f>
        <v>-2</v>
      </c>
      <c r="O16" s="61">
        <f t="shared" si="0"/>
        <v>1</v>
      </c>
      <c r="P16" s="61">
        <f t="shared" si="0"/>
        <v>1</v>
      </c>
      <c r="Q16" s="61">
        <f t="shared" si="0"/>
        <v>-1</v>
      </c>
      <c r="R16" s="6"/>
      <c r="S16" s="6"/>
    </row>
    <row r="17" spans="1:21" x14ac:dyDescent="0.25">
      <c r="A17" t="s">
        <v>260</v>
      </c>
    </row>
    <row r="19" spans="1:21" x14ac:dyDescent="0.25">
      <c r="A19" s="2" t="s">
        <v>263</v>
      </c>
      <c r="D19" s="4"/>
      <c r="E19" s="4"/>
      <c r="G19" s="31"/>
      <c r="H19" s="6"/>
      <c r="L19" s="31"/>
      <c r="M19" s="6"/>
      <c r="P19" s="31"/>
      <c r="Q19" s="16"/>
    </row>
    <row r="20" spans="1:21" x14ac:dyDescent="0.25">
      <c r="A20" s="63" t="s">
        <v>22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2"/>
      <c r="U20" s="62"/>
    </row>
    <row r="21" spans="1:21" x14ac:dyDescent="0.25">
      <c r="A21" s="173" t="s">
        <v>1</v>
      </c>
      <c r="B21" s="175" t="s">
        <v>25</v>
      </c>
      <c r="C21" s="176"/>
      <c r="D21" s="177"/>
      <c r="E21" s="178" t="s">
        <v>36</v>
      </c>
      <c r="F21" s="180" t="s">
        <v>20</v>
      </c>
      <c r="G21" s="181"/>
      <c r="H21" s="182"/>
      <c r="I21" s="60"/>
      <c r="J21" s="60"/>
      <c r="K21" s="55" t="s">
        <v>257</v>
      </c>
      <c r="L21" s="175" t="s">
        <v>256</v>
      </c>
      <c r="M21" s="176"/>
      <c r="N21" s="177"/>
      <c r="O21" s="183" t="s">
        <v>15</v>
      </c>
      <c r="P21" s="183"/>
      <c r="Q21" s="183"/>
    </row>
    <row r="22" spans="1:21" x14ac:dyDescent="0.25">
      <c r="A22" s="174"/>
      <c r="B22" s="18" t="s">
        <v>2</v>
      </c>
      <c r="C22" s="18" t="s">
        <v>3</v>
      </c>
      <c r="D22" s="18" t="s">
        <v>14</v>
      </c>
      <c r="E22" s="179"/>
      <c r="F22" s="19" t="s">
        <v>7</v>
      </c>
      <c r="G22" s="19" t="s">
        <v>8</v>
      </c>
      <c r="H22" s="19" t="s">
        <v>254</v>
      </c>
      <c r="I22" s="56" t="s">
        <v>27</v>
      </c>
      <c r="J22" s="56" t="s">
        <v>19</v>
      </c>
      <c r="K22" s="56" t="s">
        <v>258</v>
      </c>
      <c r="L22" s="56" t="s">
        <v>252</v>
      </c>
      <c r="M22" s="56" t="s">
        <v>253</v>
      </c>
      <c r="N22" s="56" t="s">
        <v>255</v>
      </c>
      <c r="O22" s="18" t="s">
        <v>7</v>
      </c>
      <c r="P22" s="18" t="s">
        <v>8</v>
      </c>
      <c r="Q22" s="18" t="s">
        <v>254</v>
      </c>
    </row>
    <row r="23" spans="1:21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33">
        <f>O16</f>
        <v>1</v>
      </c>
      <c r="G23" s="33">
        <f>P16</f>
        <v>1</v>
      </c>
      <c r="H23" s="33">
        <f>Q16</f>
        <v>-1</v>
      </c>
      <c r="I23" s="33">
        <f>H23+(B23*F23)+(C23*G23)</f>
        <v>1</v>
      </c>
      <c r="J23" s="33">
        <f>IF(I23&gt;$D$7,1,IF(I23&lt;-$D$7,-1,0))</f>
        <v>1</v>
      </c>
      <c r="K23" s="33" t="str">
        <f>IF(J23=E23,"wbaru=wlama","perbaiki bobot dan bias")</f>
        <v>wbaru=wlama</v>
      </c>
      <c r="L23" s="33">
        <f>(E23-J23)*B23*$D$8</f>
        <v>0</v>
      </c>
      <c r="M23" s="33">
        <f>(E23-J23)*C23*$D$8</f>
        <v>0</v>
      </c>
      <c r="N23" s="33">
        <f>(E23-J23)*D23*$D$8</f>
        <v>0</v>
      </c>
      <c r="O23" s="61">
        <f t="shared" ref="O23:Q26" si="1">F23+L23</f>
        <v>1</v>
      </c>
      <c r="P23" s="61">
        <f t="shared" si="1"/>
        <v>1</v>
      </c>
      <c r="Q23" s="61">
        <f t="shared" si="1"/>
        <v>-1</v>
      </c>
    </row>
    <row r="24" spans="1:21" x14ac:dyDescent="0.25">
      <c r="A24" s="1">
        <v>2</v>
      </c>
      <c r="B24" s="1">
        <v>1</v>
      </c>
      <c r="C24" s="1">
        <v>0</v>
      </c>
      <c r="D24" s="1">
        <v>1</v>
      </c>
      <c r="E24" s="1">
        <v>1</v>
      </c>
      <c r="F24" s="61">
        <v>1</v>
      </c>
      <c r="G24" s="61">
        <v>1</v>
      </c>
      <c r="H24" s="61">
        <v>-1</v>
      </c>
      <c r="I24" s="33">
        <f>H24+(B24*F24)+(C24*G24)</f>
        <v>0</v>
      </c>
      <c r="J24" s="33">
        <f>IF(I24&gt;$D$7,1,IF(I24&lt;-$D$7,-1,0))</f>
        <v>0</v>
      </c>
      <c r="K24" s="33" t="str">
        <f>IF(J24=E24,"wbaru=wlama","perbaiki bobot dan bias")</f>
        <v>perbaiki bobot dan bias</v>
      </c>
      <c r="L24" s="33">
        <f>(E24-J24)*B24*$D$8</f>
        <v>1</v>
      </c>
      <c r="M24" s="33">
        <f>(E24-J24)*C24*$D$8</f>
        <v>0</v>
      </c>
      <c r="N24" s="33">
        <f>(E24-J24)*D24*$D$8</f>
        <v>1</v>
      </c>
      <c r="O24" s="61">
        <f t="shared" si="1"/>
        <v>2</v>
      </c>
      <c r="P24" s="61">
        <f t="shared" si="1"/>
        <v>1</v>
      </c>
      <c r="Q24" s="61">
        <f t="shared" si="1"/>
        <v>0</v>
      </c>
    </row>
    <row r="25" spans="1:21" x14ac:dyDescent="0.25">
      <c r="A25" s="1">
        <v>3</v>
      </c>
      <c r="B25" s="1">
        <v>0</v>
      </c>
      <c r="C25" s="1">
        <v>1</v>
      </c>
      <c r="D25" s="1">
        <v>1</v>
      </c>
      <c r="E25" s="1">
        <v>1</v>
      </c>
      <c r="F25" s="32">
        <v>2</v>
      </c>
      <c r="G25" s="32">
        <v>1</v>
      </c>
      <c r="H25" s="32">
        <v>0</v>
      </c>
      <c r="I25" s="33">
        <f>H25+(B25*F25)+(C25*G25)</f>
        <v>1</v>
      </c>
      <c r="J25" s="33">
        <f>IF(I25&gt;$D$7,1,IF(I25&lt;-$D$7,-1,0))</f>
        <v>1</v>
      </c>
      <c r="K25" s="33" t="str">
        <f>IF(J25=E25,"wbaru=wlama","perbaiki bobot dan bias")</f>
        <v>wbaru=wlama</v>
      </c>
      <c r="L25" s="33">
        <f>(E25-J25)*B25*$D$8</f>
        <v>0</v>
      </c>
      <c r="M25" s="33">
        <f>(E25-J25)*C25*$D$8</f>
        <v>0</v>
      </c>
      <c r="N25" s="33">
        <f>(E25-J25)*D25*$D$8</f>
        <v>0</v>
      </c>
      <c r="O25" s="61">
        <f t="shared" si="1"/>
        <v>2</v>
      </c>
      <c r="P25" s="61">
        <f t="shared" si="1"/>
        <v>1</v>
      </c>
      <c r="Q25" s="61">
        <f t="shared" si="1"/>
        <v>0</v>
      </c>
    </row>
    <row r="26" spans="1:21" x14ac:dyDescent="0.25">
      <c r="A26" s="1">
        <v>4</v>
      </c>
      <c r="B26" s="1">
        <v>0</v>
      </c>
      <c r="C26" s="1">
        <v>0</v>
      </c>
      <c r="D26" s="1">
        <v>1</v>
      </c>
      <c r="E26" s="1">
        <v>-1</v>
      </c>
      <c r="F26" s="32">
        <v>2</v>
      </c>
      <c r="G26" s="32">
        <v>1</v>
      </c>
      <c r="H26" s="32">
        <v>0</v>
      </c>
      <c r="I26" s="33">
        <f>H26+(B26*F26)+(C26*G26)</f>
        <v>0</v>
      </c>
      <c r="J26" s="33">
        <f>IF(I26&gt;$D$7,1,IF(I26&lt;-$D$7,-1,0))</f>
        <v>0</v>
      </c>
      <c r="K26" s="33" t="str">
        <f>IF(J26=E26,"wbaru=wlama","perbaiki bobot dan bias")</f>
        <v>perbaiki bobot dan bias</v>
      </c>
      <c r="L26" s="33">
        <f>(E26-J26)*B26*$D$8</f>
        <v>0</v>
      </c>
      <c r="M26" s="33">
        <f>(E26-J26)*C26*$D$8</f>
        <v>0</v>
      </c>
      <c r="N26" s="33">
        <f>(E26-J26)*D26*$D$8</f>
        <v>-1</v>
      </c>
      <c r="O26" s="61">
        <f t="shared" si="1"/>
        <v>2</v>
      </c>
      <c r="P26" s="61">
        <f t="shared" si="1"/>
        <v>1</v>
      </c>
      <c r="Q26" s="61">
        <f t="shared" si="1"/>
        <v>-1</v>
      </c>
    </row>
    <row r="27" spans="1:21" x14ac:dyDescent="0.25">
      <c r="A27" t="s">
        <v>270</v>
      </c>
    </row>
    <row r="29" spans="1:21" x14ac:dyDescent="0.25">
      <c r="A29" s="2" t="s">
        <v>269</v>
      </c>
      <c r="D29" s="4"/>
      <c r="E29" s="4"/>
      <c r="G29" s="31"/>
      <c r="H29" s="6"/>
      <c r="L29" s="31"/>
      <c r="M29" s="6"/>
      <c r="P29" s="31"/>
      <c r="Q29" s="16"/>
    </row>
    <row r="30" spans="1:21" x14ac:dyDescent="0.25">
      <c r="A30" s="63" t="s">
        <v>22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2"/>
      <c r="U30" s="62"/>
    </row>
    <row r="31" spans="1:21" x14ac:dyDescent="0.25">
      <c r="A31" s="173" t="s">
        <v>1</v>
      </c>
      <c r="B31" s="175" t="s">
        <v>25</v>
      </c>
      <c r="C31" s="176"/>
      <c r="D31" s="177"/>
      <c r="E31" s="178" t="s">
        <v>36</v>
      </c>
      <c r="F31" s="180" t="s">
        <v>20</v>
      </c>
      <c r="G31" s="181"/>
      <c r="H31" s="182"/>
      <c r="I31" s="60"/>
      <c r="J31" s="60"/>
      <c r="K31" s="55" t="s">
        <v>257</v>
      </c>
      <c r="L31" s="175" t="s">
        <v>256</v>
      </c>
      <c r="M31" s="176"/>
      <c r="N31" s="177"/>
      <c r="O31" s="183" t="s">
        <v>15</v>
      </c>
      <c r="P31" s="183"/>
      <c r="Q31" s="183"/>
    </row>
    <row r="32" spans="1:21" x14ac:dyDescent="0.25">
      <c r="A32" s="174"/>
      <c r="B32" s="18" t="s">
        <v>2</v>
      </c>
      <c r="C32" s="18" t="s">
        <v>3</v>
      </c>
      <c r="D32" s="18" t="s">
        <v>14</v>
      </c>
      <c r="E32" s="179"/>
      <c r="F32" s="19" t="s">
        <v>7</v>
      </c>
      <c r="G32" s="19" t="s">
        <v>8</v>
      </c>
      <c r="H32" s="19" t="s">
        <v>254</v>
      </c>
      <c r="I32" s="56" t="s">
        <v>27</v>
      </c>
      <c r="J32" s="56" t="s">
        <v>19</v>
      </c>
      <c r="K32" s="56" t="s">
        <v>258</v>
      </c>
      <c r="L32" s="56" t="s">
        <v>252</v>
      </c>
      <c r="M32" s="56" t="s">
        <v>253</v>
      </c>
      <c r="N32" s="56" t="s">
        <v>255</v>
      </c>
      <c r="O32" s="18" t="s">
        <v>7</v>
      </c>
      <c r="P32" s="18" t="s">
        <v>8</v>
      </c>
      <c r="Q32" s="18" t="s">
        <v>254</v>
      </c>
    </row>
    <row r="33" spans="1:21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33">
        <f>O26</f>
        <v>2</v>
      </c>
      <c r="G33" s="33">
        <f>P26</f>
        <v>1</v>
      </c>
      <c r="H33" s="33">
        <f>Q26</f>
        <v>-1</v>
      </c>
      <c r="I33" s="33">
        <f>H33+(B33*F33)+(C33*G33)</f>
        <v>2</v>
      </c>
      <c r="J33" s="33">
        <f>IF(I33&gt;$D$7,1,IF(I33&lt;-$D$7,-1,0))</f>
        <v>1</v>
      </c>
      <c r="K33" s="33" t="str">
        <f>IF(J33=E33,"wbaru=wlama","perbaiki bobot dan bias")</f>
        <v>wbaru=wlama</v>
      </c>
      <c r="L33" s="33">
        <f>(E33-J33)*B33*$D$8</f>
        <v>0</v>
      </c>
      <c r="M33" s="33">
        <f>(E33-J33)*C33*$D$8</f>
        <v>0</v>
      </c>
      <c r="N33" s="33">
        <f>(E33-J33)*D33*$D$8</f>
        <v>0</v>
      </c>
      <c r="O33" s="61">
        <f t="shared" ref="O33:Q36" si="2">F33+L33</f>
        <v>2</v>
      </c>
      <c r="P33" s="61">
        <f t="shared" si="2"/>
        <v>1</v>
      </c>
      <c r="Q33" s="61">
        <f t="shared" si="2"/>
        <v>-1</v>
      </c>
    </row>
    <row r="34" spans="1:21" x14ac:dyDescent="0.25">
      <c r="A34" s="1">
        <v>2</v>
      </c>
      <c r="B34" s="1">
        <v>1</v>
      </c>
      <c r="C34" s="1">
        <v>0</v>
      </c>
      <c r="D34" s="1">
        <v>1</v>
      </c>
      <c r="E34" s="1">
        <v>1</v>
      </c>
      <c r="F34" s="61">
        <v>2</v>
      </c>
      <c r="G34" s="61">
        <v>1</v>
      </c>
      <c r="H34" s="61">
        <v>-1</v>
      </c>
      <c r="I34" s="33">
        <f>H34+(B34*F34)+(C34*G34)</f>
        <v>1</v>
      </c>
      <c r="J34" s="33">
        <f>IF(I34&gt;$D$7,1,IF(I34&lt;-$D$7,-1,0))</f>
        <v>1</v>
      </c>
      <c r="K34" s="33" t="str">
        <f>IF(J34=E34,"wbaru=wlama","perbaiki bobot dan bias")</f>
        <v>wbaru=wlama</v>
      </c>
      <c r="L34" s="33">
        <f>(E34-J34)*B34*$D$8</f>
        <v>0</v>
      </c>
      <c r="M34" s="33">
        <f>(E34-J34)*C34*$D$8</f>
        <v>0</v>
      </c>
      <c r="N34" s="33">
        <f>(E34-J34)*D34*$D$8</f>
        <v>0</v>
      </c>
      <c r="O34" s="61">
        <f t="shared" si="2"/>
        <v>2</v>
      </c>
      <c r="P34" s="61">
        <f t="shared" si="2"/>
        <v>1</v>
      </c>
      <c r="Q34" s="61">
        <f t="shared" si="2"/>
        <v>-1</v>
      </c>
    </row>
    <row r="35" spans="1:21" x14ac:dyDescent="0.25">
      <c r="A35" s="1">
        <v>3</v>
      </c>
      <c r="B35" s="1">
        <v>0</v>
      </c>
      <c r="C35" s="1">
        <v>1</v>
      </c>
      <c r="D35" s="1">
        <v>1</v>
      </c>
      <c r="E35" s="1">
        <v>1</v>
      </c>
      <c r="F35" s="32">
        <v>2</v>
      </c>
      <c r="G35" s="32">
        <v>1</v>
      </c>
      <c r="H35" s="32">
        <v>-1</v>
      </c>
      <c r="I35" s="33">
        <f>H35+(B35*F35)+(C35*G35)</f>
        <v>0</v>
      </c>
      <c r="J35" s="33">
        <f>IF(I35&gt;$D$7,1,IF(I35&lt;-$D$7,-1,0))</f>
        <v>0</v>
      </c>
      <c r="K35" s="33" t="str">
        <f>IF(J35=E35,"wbaru=wlama","perbaiki bobot dan bias")</f>
        <v>perbaiki bobot dan bias</v>
      </c>
      <c r="L35" s="33">
        <f>(E35-J35)*B35*$D$8</f>
        <v>0</v>
      </c>
      <c r="M35" s="33">
        <f>(E35-J35)*C35*$D$8</f>
        <v>1</v>
      </c>
      <c r="N35" s="33">
        <f>(E35-J35)*D35*$D$8</f>
        <v>1</v>
      </c>
      <c r="O35" s="61">
        <f t="shared" si="2"/>
        <v>2</v>
      </c>
      <c r="P35" s="61">
        <f t="shared" si="2"/>
        <v>2</v>
      </c>
      <c r="Q35" s="61">
        <f t="shared" si="2"/>
        <v>0</v>
      </c>
    </row>
    <row r="36" spans="1:21" x14ac:dyDescent="0.25">
      <c r="A36" s="1">
        <v>4</v>
      </c>
      <c r="B36" s="1">
        <v>0</v>
      </c>
      <c r="C36" s="1">
        <v>0</v>
      </c>
      <c r="D36" s="1">
        <v>1</v>
      </c>
      <c r="E36" s="1">
        <v>-1</v>
      </c>
      <c r="F36" s="32">
        <v>2</v>
      </c>
      <c r="G36" s="32">
        <v>2</v>
      </c>
      <c r="H36" s="32">
        <v>0</v>
      </c>
      <c r="I36" s="33">
        <f>H36+(B36*F36)+(C36*G36)</f>
        <v>0</v>
      </c>
      <c r="J36" s="33">
        <f>IF(I36&gt;$D$7,1,IF(I36&lt;-$D$7,-1,0))</f>
        <v>0</v>
      </c>
      <c r="K36" s="33" t="str">
        <f>IF(J36=E36,"wbaru=wlama","perbaiki bobot dan bias")</f>
        <v>perbaiki bobot dan bias</v>
      </c>
      <c r="L36" s="33">
        <f>(E36-J36)*B36*$D$8</f>
        <v>0</v>
      </c>
      <c r="M36" s="33">
        <f>(E36-J36)*C36*$D$8</f>
        <v>0</v>
      </c>
      <c r="N36" s="33">
        <f>(E36-J36)*D36*$D$8</f>
        <v>-1</v>
      </c>
      <c r="O36" s="61">
        <f t="shared" si="2"/>
        <v>2</v>
      </c>
      <c r="P36" s="61">
        <f t="shared" si="2"/>
        <v>2</v>
      </c>
      <c r="Q36" s="61">
        <f t="shared" si="2"/>
        <v>-1</v>
      </c>
    </row>
    <row r="37" spans="1:21" x14ac:dyDescent="0.25">
      <c r="A37" t="s">
        <v>264</v>
      </c>
    </row>
    <row r="39" spans="1:21" x14ac:dyDescent="0.25">
      <c r="A39" s="2" t="s">
        <v>271</v>
      </c>
      <c r="D39" s="4"/>
      <c r="E39" s="4"/>
      <c r="G39" s="31"/>
      <c r="H39" s="6"/>
      <c r="L39" s="31"/>
      <c r="M39" s="6"/>
      <c r="P39" s="31"/>
      <c r="Q39" s="16"/>
    </row>
    <row r="40" spans="1:21" x14ac:dyDescent="0.25">
      <c r="A40" s="63" t="s">
        <v>22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2"/>
      <c r="U40" s="62"/>
    </row>
    <row r="41" spans="1:21" x14ac:dyDescent="0.25">
      <c r="A41" s="173" t="s">
        <v>1</v>
      </c>
      <c r="B41" s="175" t="s">
        <v>25</v>
      </c>
      <c r="C41" s="176"/>
      <c r="D41" s="177"/>
      <c r="E41" s="178" t="s">
        <v>36</v>
      </c>
      <c r="F41" s="180" t="s">
        <v>20</v>
      </c>
      <c r="G41" s="181"/>
      <c r="H41" s="182"/>
      <c r="I41" s="60"/>
      <c r="J41" s="60"/>
      <c r="K41" s="55" t="s">
        <v>257</v>
      </c>
      <c r="L41" s="175" t="s">
        <v>256</v>
      </c>
      <c r="M41" s="176"/>
      <c r="N41" s="177"/>
      <c r="O41" s="183" t="s">
        <v>15</v>
      </c>
      <c r="P41" s="183"/>
      <c r="Q41" s="183"/>
    </row>
    <row r="42" spans="1:21" x14ac:dyDescent="0.25">
      <c r="A42" s="174"/>
      <c r="B42" s="18" t="s">
        <v>2</v>
      </c>
      <c r="C42" s="18" t="s">
        <v>3</v>
      </c>
      <c r="D42" s="18" t="s">
        <v>14</v>
      </c>
      <c r="E42" s="179"/>
      <c r="F42" s="19" t="s">
        <v>7</v>
      </c>
      <c r="G42" s="19" t="s">
        <v>8</v>
      </c>
      <c r="H42" s="19" t="s">
        <v>254</v>
      </c>
      <c r="I42" s="56" t="s">
        <v>27</v>
      </c>
      <c r="J42" s="56" t="s">
        <v>19</v>
      </c>
      <c r="K42" s="56" t="s">
        <v>258</v>
      </c>
      <c r="L42" s="56" t="s">
        <v>252</v>
      </c>
      <c r="M42" s="56" t="s">
        <v>253</v>
      </c>
      <c r="N42" s="56" t="s">
        <v>255</v>
      </c>
      <c r="O42" s="18" t="s">
        <v>7</v>
      </c>
      <c r="P42" s="18" t="s">
        <v>8</v>
      </c>
      <c r="Q42" s="18" t="s">
        <v>254</v>
      </c>
    </row>
    <row r="43" spans="1:21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33">
        <f>O36</f>
        <v>2</v>
      </c>
      <c r="G43" s="33">
        <f>P36</f>
        <v>2</v>
      </c>
      <c r="H43" s="33">
        <f>Q36</f>
        <v>-1</v>
      </c>
      <c r="I43" s="33">
        <f>H43+(B43*F43)+(C43*G43)</f>
        <v>3</v>
      </c>
      <c r="J43" s="33">
        <f>IF(I43&gt;$D$7,1,IF(I43&lt;-$D$7,-1,0))</f>
        <v>1</v>
      </c>
      <c r="K43" s="33" t="str">
        <f>IF(J43=E43,"wbaru=wlama","perbaiki bobot dan bias")</f>
        <v>wbaru=wlama</v>
      </c>
      <c r="L43" s="33">
        <f>(E43-J43)*B43*$D$8</f>
        <v>0</v>
      </c>
      <c r="M43" s="33">
        <f>(E43-J43)*C43*$D$8</f>
        <v>0</v>
      </c>
      <c r="N43" s="33">
        <f>(E43-J43)*D43*$D$8</f>
        <v>0</v>
      </c>
      <c r="O43" s="61">
        <f t="shared" ref="O43:Q46" si="3">F43+L43</f>
        <v>2</v>
      </c>
      <c r="P43" s="61">
        <f t="shared" si="3"/>
        <v>2</v>
      </c>
      <c r="Q43" s="61">
        <f t="shared" si="3"/>
        <v>-1</v>
      </c>
    </row>
    <row r="44" spans="1:21" x14ac:dyDescent="0.25">
      <c r="A44" s="1">
        <v>2</v>
      </c>
      <c r="B44" s="1">
        <v>1</v>
      </c>
      <c r="C44" s="1">
        <v>0</v>
      </c>
      <c r="D44" s="1">
        <v>1</v>
      </c>
      <c r="E44" s="1">
        <v>1</v>
      </c>
      <c r="F44" s="61">
        <v>2</v>
      </c>
      <c r="G44" s="61">
        <v>2</v>
      </c>
      <c r="H44" s="61">
        <v>-1</v>
      </c>
      <c r="I44" s="33">
        <f>H44+(B44*F44)+(C44*G44)</f>
        <v>1</v>
      </c>
      <c r="J44" s="33">
        <f>IF(I44&gt;$D$7,1,IF(I44&lt;-$D$7,-1,0))</f>
        <v>1</v>
      </c>
      <c r="K44" s="33" t="str">
        <f>IF(J44=E44,"wbaru=wlama","perbaiki bobot dan bias")</f>
        <v>wbaru=wlama</v>
      </c>
      <c r="L44" s="33">
        <f>(E44-J44)*B44*$D$8</f>
        <v>0</v>
      </c>
      <c r="M44" s="33">
        <f>(E44-J44)*C44*$D$8</f>
        <v>0</v>
      </c>
      <c r="N44" s="33">
        <f>(E44-J44)*D44*$D$8</f>
        <v>0</v>
      </c>
      <c r="O44" s="61">
        <f t="shared" si="3"/>
        <v>2</v>
      </c>
      <c r="P44" s="61">
        <f t="shared" si="3"/>
        <v>2</v>
      </c>
      <c r="Q44" s="61">
        <f t="shared" si="3"/>
        <v>-1</v>
      </c>
    </row>
    <row r="45" spans="1:21" x14ac:dyDescent="0.25">
      <c r="A45" s="1">
        <v>3</v>
      </c>
      <c r="B45" s="1">
        <v>0</v>
      </c>
      <c r="C45" s="1">
        <v>1</v>
      </c>
      <c r="D45" s="1">
        <v>1</v>
      </c>
      <c r="E45" s="1">
        <v>1</v>
      </c>
      <c r="F45" s="32">
        <v>2</v>
      </c>
      <c r="G45" s="32">
        <v>2</v>
      </c>
      <c r="H45" s="32">
        <v>-1</v>
      </c>
      <c r="I45" s="33">
        <f>H45+(B45*F45)+(C45*G45)</f>
        <v>1</v>
      </c>
      <c r="J45" s="33">
        <f>IF(I45&gt;$D$7,1,IF(I45&lt;-$D$7,-1,0))</f>
        <v>1</v>
      </c>
      <c r="K45" s="33" t="str">
        <f>IF(J45=E45,"wbaru=wlama","perbaiki bobot dan bias")</f>
        <v>wbaru=wlama</v>
      </c>
      <c r="L45" s="33">
        <f>(E45-J45)*B45*$D$8</f>
        <v>0</v>
      </c>
      <c r="M45" s="33">
        <f>(E45-J45)*C45*$D$8</f>
        <v>0</v>
      </c>
      <c r="N45" s="33">
        <f>(E45-J45)*D45*$D$8</f>
        <v>0</v>
      </c>
      <c r="O45" s="61">
        <f t="shared" si="3"/>
        <v>2</v>
      </c>
      <c r="P45" s="61">
        <f t="shared" si="3"/>
        <v>2</v>
      </c>
      <c r="Q45" s="61">
        <f t="shared" si="3"/>
        <v>-1</v>
      </c>
    </row>
    <row r="46" spans="1:21" x14ac:dyDescent="0.25">
      <c r="A46" s="1">
        <v>4</v>
      </c>
      <c r="B46" s="1">
        <v>0</v>
      </c>
      <c r="C46" s="1">
        <v>0</v>
      </c>
      <c r="D46" s="1">
        <v>1</v>
      </c>
      <c r="E46" s="1">
        <v>-1</v>
      </c>
      <c r="F46" s="32">
        <v>2</v>
      </c>
      <c r="G46" s="32">
        <v>2</v>
      </c>
      <c r="H46" s="32">
        <v>-1</v>
      </c>
      <c r="I46" s="33">
        <f>H46+(B46*F46)+(C46*G46)</f>
        <v>-1</v>
      </c>
      <c r="J46" s="33">
        <f>IF(I46&gt;$D$7,1,IF(I46&lt;-$D$7,-1,0))</f>
        <v>-1</v>
      </c>
      <c r="K46" s="33" t="str">
        <f>IF(J46=E46,"wbaru=wlama","perbaiki bobot dan bias")</f>
        <v>wbaru=wlama</v>
      </c>
      <c r="L46" s="33">
        <f>(E46-J46)*B46*$D$8</f>
        <v>0</v>
      </c>
      <c r="M46" s="33">
        <f>(E46-J46)*C46*$D$8</f>
        <v>0</v>
      </c>
      <c r="N46" s="33">
        <f>(E46-J46)*D46*$D$8</f>
        <v>0</v>
      </c>
      <c r="O46" s="61">
        <f t="shared" si="3"/>
        <v>2</v>
      </c>
      <c r="P46" s="61">
        <f t="shared" si="3"/>
        <v>2</v>
      </c>
      <c r="Q46" s="61">
        <f t="shared" si="3"/>
        <v>-1</v>
      </c>
    </row>
    <row r="47" spans="1:21" x14ac:dyDescent="0.25">
      <c r="A47" t="s">
        <v>264</v>
      </c>
    </row>
    <row r="48" spans="1:21" x14ac:dyDescent="0.25">
      <c r="A48" t="s">
        <v>261</v>
      </c>
      <c r="E48" t="s">
        <v>7</v>
      </c>
      <c r="F48" s="6">
        <v>1.6</v>
      </c>
    </row>
    <row r="49" spans="1:10" x14ac:dyDescent="0.25">
      <c r="E49" t="s">
        <v>8</v>
      </c>
      <c r="F49" s="6">
        <v>1.6</v>
      </c>
    </row>
    <row r="50" spans="1:10" x14ac:dyDescent="0.25">
      <c r="E50" t="s">
        <v>60</v>
      </c>
      <c r="F50" s="6">
        <v>1.6</v>
      </c>
    </row>
    <row r="52" spans="1:10" x14ac:dyDescent="0.25">
      <c r="A52" t="s">
        <v>262</v>
      </c>
    </row>
    <row r="54" spans="1:10" x14ac:dyDescent="0.25">
      <c r="A54" s="63" t="s">
        <v>265</v>
      </c>
      <c r="B54" s="64"/>
      <c r="C54" s="64"/>
      <c r="D54" s="64"/>
      <c r="E54" s="64"/>
      <c r="F54" s="64"/>
      <c r="G54" s="64"/>
      <c r="H54" s="64"/>
      <c r="I54" s="64"/>
      <c r="J54" s="64"/>
    </row>
    <row r="55" spans="1:10" x14ac:dyDescent="0.25">
      <c r="A55" s="173" t="s">
        <v>1</v>
      </c>
      <c r="B55" s="175" t="s">
        <v>25</v>
      </c>
      <c r="C55" s="176"/>
      <c r="D55" s="177"/>
      <c r="E55" s="190" t="s">
        <v>36</v>
      </c>
      <c r="F55" s="183" t="s">
        <v>15</v>
      </c>
      <c r="G55" s="183"/>
      <c r="H55" s="183"/>
    </row>
    <row r="56" spans="1:10" x14ac:dyDescent="0.25">
      <c r="A56" s="174"/>
      <c r="B56" s="18" t="s">
        <v>2</v>
      </c>
      <c r="C56" s="18" t="s">
        <v>3</v>
      </c>
      <c r="D56" s="18" t="s">
        <v>14</v>
      </c>
      <c r="E56" s="191"/>
      <c r="F56" s="18" t="s">
        <v>7</v>
      </c>
      <c r="G56" s="18" t="s">
        <v>8</v>
      </c>
      <c r="H56" s="18" t="s">
        <v>254</v>
      </c>
      <c r="I56" s="56" t="s">
        <v>27</v>
      </c>
      <c r="J56" s="66" t="s">
        <v>19</v>
      </c>
    </row>
    <row r="57" spans="1:10" x14ac:dyDescent="0.25">
      <c r="A57" s="1">
        <v>1</v>
      </c>
      <c r="B57" s="1">
        <v>1</v>
      </c>
      <c r="C57" s="1">
        <v>1</v>
      </c>
      <c r="D57" s="1">
        <v>1</v>
      </c>
      <c r="E57" s="65">
        <v>1</v>
      </c>
      <c r="F57" s="61">
        <v>1.6</v>
      </c>
      <c r="G57" s="61">
        <v>1.6</v>
      </c>
      <c r="H57" s="61">
        <v>-1.6</v>
      </c>
      <c r="I57" s="33">
        <f>H57+(B57*F57)+(C57*G57)</f>
        <v>1.6</v>
      </c>
      <c r="J57" s="67">
        <f>IF(I57&lt;$D$7,-1,1)</f>
        <v>1</v>
      </c>
    </row>
    <row r="58" spans="1:10" x14ac:dyDescent="0.25">
      <c r="A58" s="1">
        <v>2</v>
      </c>
      <c r="B58" s="1">
        <v>1</v>
      </c>
      <c r="C58" s="1">
        <v>-1</v>
      </c>
      <c r="D58" s="1">
        <v>1</v>
      </c>
      <c r="E58" s="65">
        <v>-1</v>
      </c>
      <c r="F58" s="61">
        <v>1.6</v>
      </c>
      <c r="G58" s="61">
        <v>1.6</v>
      </c>
      <c r="H58" s="61">
        <v>-1.6</v>
      </c>
      <c r="I58" s="33">
        <f>H58+(B58*F58)+(C58*G58)</f>
        <v>-1.6</v>
      </c>
      <c r="J58" s="67">
        <f>IF(I58&lt;$D$7,-1,1)</f>
        <v>-1</v>
      </c>
    </row>
    <row r="59" spans="1:10" x14ac:dyDescent="0.25">
      <c r="A59" s="1">
        <v>3</v>
      </c>
      <c r="B59" s="1">
        <v>-1</v>
      </c>
      <c r="C59" s="1">
        <v>1</v>
      </c>
      <c r="D59" s="1">
        <v>1</v>
      </c>
      <c r="E59" s="65">
        <v>-1</v>
      </c>
      <c r="F59" s="61">
        <v>1.6</v>
      </c>
      <c r="G59" s="61">
        <v>1.6</v>
      </c>
      <c r="H59" s="61">
        <v>-1.6</v>
      </c>
      <c r="I59" s="33">
        <f>H59+(B59*F59)+(C59*G59)</f>
        <v>-1.6</v>
      </c>
      <c r="J59" s="67">
        <f>IF(I59&lt;$D$7,-1,1)</f>
        <v>-1</v>
      </c>
    </row>
    <row r="60" spans="1:10" x14ac:dyDescent="0.25">
      <c r="A60" s="1">
        <v>4</v>
      </c>
      <c r="B60" s="1">
        <v>-1</v>
      </c>
      <c r="C60" s="1">
        <v>-1</v>
      </c>
      <c r="D60" s="1">
        <v>1</v>
      </c>
      <c r="E60" s="65">
        <v>-1</v>
      </c>
      <c r="F60" s="61">
        <v>1.6</v>
      </c>
      <c r="G60" s="61">
        <v>1.6</v>
      </c>
      <c r="H60" s="61">
        <v>-1.6</v>
      </c>
      <c r="I60" s="33">
        <f>H60+(B60*F60)+(C60*G60)</f>
        <v>-4.8000000000000007</v>
      </c>
      <c r="J60" s="67">
        <f>IF(I60&lt;$D$7,-1,1)</f>
        <v>-1</v>
      </c>
    </row>
    <row r="61" spans="1:10" x14ac:dyDescent="0.25">
      <c r="A61" t="s">
        <v>266</v>
      </c>
    </row>
    <row r="63" spans="1:10" x14ac:dyDescent="0.25">
      <c r="A63" s="2" t="s">
        <v>267</v>
      </c>
    </row>
  </sheetData>
  <mergeCells count="32">
    <mergeCell ref="G6:G7"/>
    <mergeCell ref="P6:P8"/>
    <mergeCell ref="A11:A12"/>
    <mergeCell ref="B11:D11"/>
    <mergeCell ref="E11:E12"/>
    <mergeCell ref="F11:H11"/>
    <mergeCell ref="L11:N11"/>
    <mergeCell ref="O11:Q11"/>
    <mergeCell ref="R11:R12"/>
    <mergeCell ref="S11:S12"/>
    <mergeCell ref="A21:A22"/>
    <mergeCell ref="B21:D21"/>
    <mergeCell ref="E21:E22"/>
    <mergeCell ref="F21:H21"/>
    <mergeCell ref="L21:N21"/>
    <mergeCell ref="O21:Q21"/>
    <mergeCell ref="L41:N41"/>
    <mergeCell ref="O41:Q41"/>
    <mergeCell ref="A31:A32"/>
    <mergeCell ref="B31:D31"/>
    <mergeCell ref="E31:E32"/>
    <mergeCell ref="F31:H31"/>
    <mergeCell ref="L31:N31"/>
    <mergeCell ref="O31:Q31"/>
    <mergeCell ref="A55:A56"/>
    <mergeCell ref="B55:D55"/>
    <mergeCell ref="E55:E56"/>
    <mergeCell ref="F55:H55"/>
    <mergeCell ref="A41:A42"/>
    <mergeCell ref="B41:D41"/>
    <mergeCell ref="E41:E42"/>
    <mergeCell ref="F41:H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FE60-FBE6-4D99-84B6-5DA78B863F92}">
  <dimension ref="A1:U104"/>
  <sheetViews>
    <sheetView zoomScale="110" zoomScaleNormal="110" workbookViewId="0">
      <selection activeCell="L14" sqref="L14"/>
    </sheetView>
  </sheetViews>
  <sheetFormatPr defaultRowHeight="15" x14ac:dyDescent="0.25"/>
  <cols>
    <col min="11" max="11" width="20.5703125" bestFit="1" customWidth="1"/>
  </cols>
  <sheetData>
    <row r="1" spans="1:21" ht="18.75" x14ac:dyDescent="0.3">
      <c r="A1" s="20" t="s">
        <v>268</v>
      </c>
    </row>
    <row r="3" spans="1:21" x14ac:dyDescent="0.25">
      <c r="A3" s="5" t="s">
        <v>10</v>
      </c>
    </row>
    <row r="4" spans="1:21" x14ac:dyDescent="0.25">
      <c r="A4" t="s">
        <v>6</v>
      </c>
      <c r="B4" t="s">
        <v>16</v>
      </c>
      <c r="D4">
        <v>0</v>
      </c>
      <c r="E4" t="s">
        <v>56</v>
      </c>
      <c r="G4" s="2" t="s">
        <v>30</v>
      </c>
    </row>
    <row r="5" spans="1:21" x14ac:dyDescent="0.25">
      <c r="B5" t="s">
        <v>17</v>
      </c>
      <c r="D5">
        <v>0</v>
      </c>
      <c r="G5" s="22" t="s">
        <v>31</v>
      </c>
      <c r="H5" s="23"/>
      <c r="I5" s="23"/>
      <c r="J5" s="23"/>
      <c r="L5" s="2" t="s">
        <v>32</v>
      </c>
      <c r="P5" s="2" t="s">
        <v>33</v>
      </c>
    </row>
    <row r="6" spans="1:21" x14ac:dyDescent="0.25">
      <c r="B6" t="s">
        <v>18</v>
      </c>
      <c r="D6">
        <v>0</v>
      </c>
      <c r="E6" s="2"/>
      <c r="G6" s="185" t="s">
        <v>19</v>
      </c>
      <c r="H6" s="6">
        <v>0</v>
      </c>
      <c r="I6" t="s">
        <v>247</v>
      </c>
      <c r="J6" s="25"/>
      <c r="L6" s="31" t="s">
        <v>19</v>
      </c>
      <c r="M6" s="6">
        <v>-1</v>
      </c>
      <c r="N6" t="s">
        <v>247</v>
      </c>
      <c r="P6" s="172" t="s">
        <v>19</v>
      </c>
      <c r="Q6" s="16">
        <v>1</v>
      </c>
      <c r="R6" t="s">
        <v>249</v>
      </c>
    </row>
    <row r="7" spans="1:21" x14ac:dyDescent="0.25">
      <c r="B7" t="s">
        <v>245</v>
      </c>
      <c r="D7" s="4">
        <v>0.2</v>
      </c>
      <c r="E7" s="4"/>
      <c r="G7" s="186"/>
      <c r="H7" s="26">
        <v>1</v>
      </c>
      <c r="I7" s="27" t="s">
        <v>248</v>
      </c>
      <c r="J7" s="28"/>
      <c r="L7" s="31"/>
      <c r="M7" s="6">
        <v>1</v>
      </c>
      <c r="N7" s="27" t="s">
        <v>248</v>
      </c>
      <c r="P7" s="172"/>
      <c r="Q7" s="16">
        <v>0</v>
      </c>
      <c r="R7" t="s">
        <v>250</v>
      </c>
    </row>
    <row r="8" spans="1:21" x14ac:dyDescent="0.25">
      <c r="B8" t="s">
        <v>246</v>
      </c>
      <c r="D8" s="4">
        <v>1</v>
      </c>
      <c r="E8" s="4"/>
      <c r="G8" s="31"/>
      <c r="H8" s="6"/>
      <c r="L8" s="31"/>
      <c r="M8" s="6"/>
      <c r="P8" s="172"/>
      <c r="Q8" s="16">
        <v>-1</v>
      </c>
      <c r="R8" t="s">
        <v>251</v>
      </c>
    </row>
    <row r="9" spans="1:21" x14ac:dyDescent="0.25">
      <c r="A9" s="2" t="s">
        <v>259</v>
      </c>
      <c r="D9" s="4"/>
      <c r="E9" s="4"/>
      <c r="G9" s="31"/>
      <c r="H9" s="6"/>
      <c r="L9" s="31"/>
      <c r="M9" s="6"/>
      <c r="P9" s="31"/>
      <c r="Q9" s="16"/>
    </row>
    <row r="10" spans="1:21" x14ac:dyDescent="0.25">
      <c r="A10" s="63" t="s">
        <v>22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2"/>
      <c r="U10" s="62"/>
    </row>
    <row r="11" spans="1:21" x14ac:dyDescent="0.25">
      <c r="A11" s="173" t="s">
        <v>1</v>
      </c>
      <c r="B11" s="175" t="s">
        <v>25</v>
      </c>
      <c r="C11" s="176"/>
      <c r="D11" s="177"/>
      <c r="E11" s="178" t="s">
        <v>36</v>
      </c>
      <c r="F11" s="180" t="s">
        <v>20</v>
      </c>
      <c r="G11" s="181"/>
      <c r="H11" s="182"/>
      <c r="I11" s="60"/>
      <c r="J11" s="60"/>
      <c r="K11" s="55" t="s">
        <v>257</v>
      </c>
      <c r="L11" s="175" t="s">
        <v>256</v>
      </c>
      <c r="M11" s="176"/>
      <c r="N11" s="177"/>
      <c r="O11" s="183" t="s">
        <v>15</v>
      </c>
      <c r="P11" s="183"/>
      <c r="Q11" s="183"/>
      <c r="R11" s="172"/>
      <c r="S11" s="172"/>
      <c r="T11" s="6"/>
    </row>
    <row r="12" spans="1:21" x14ac:dyDescent="0.25">
      <c r="A12" s="174"/>
      <c r="B12" s="18" t="s">
        <v>2</v>
      </c>
      <c r="C12" s="18" t="s">
        <v>3</v>
      </c>
      <c r="D12" s="18" t="s">
        <v>14</v>
      </c>
      <c r="E12" s="179"/>
      <c r="F12" s="19" t="s">
        <v>7</v>
      </c>
      <c r="G12" s="19" t="s">
        <v>8</v>
      </c>
      <c r="H12" s="19" t="s">
        <v>254</v>
      </c>
      <c r="I12" s="56" t="s">
        <v>27</v>
      </c>
      <c r="J12" s="56" t="s">
        <v>19</v>
      </c>
      <c r="K12" s="56" t="s">
        <v>258</v>
      </c>
      <c r="L12" s="56" t="s">
        <v>252</v>
      </c>
      <c r="M12" s="56" t="s">
        <v>253</v>
      </c>
      <c r="N12" s="56" t="s">
        <v>255</v>
      </c>
      <c r="O12" s="18" t="s">
        <v>7</v>
      </c>
      <c r="P12" s="18" t="s">
        <v>8</v>
      </c>
      <c r="Q12" s="18" t="s">
        <v>254</v>
      </c>
      <c r="R12" s="172"/>
      <c r="S12" s="172"/>
    </row>
    <row r="13" spans="1:2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32">
        <f>D4</f>
        <v>0</v>
      </c>
      <c r="G13" s="32">
        <f>D5</f>
        <v>0</v>
      </c>
      <c r="H13" s="33">
        <f>D6</f>
        <v>0</v>
      </c>
      <c r="I13" s="33">
        <f>H13+(B13*F13)+(C13*G13)</f>
        <v>0</v>
      </c>
      <c r="J13" s="33">
        <f>IF(I13&gt;$D$7,1,IF(I13&lt;-$D$7,-1,0))</f>
        <v>0</v>
      </c>
      <c r="K13" s="33" t="str">
        <f>IF(J13=E13,"wbaru=wlama","perbaiki bobot dan bias")</f>
        <v>perbaiki bobot dan bias</v>
      </c>
      <c r="L13" s="33">
        <f>(E13-J13)*B13*$D$8</f>
        <v>1</v>
      </c>
      <c r="M13" s="33">
        <f>(E13-J13)*C13*$D$8</f>
        <v>1</v>
      </c>
      <c r="N13" s="33">
        <f>(E13-J13)*D13*$D$8</f>
        <v>1</v>
      </c>
      <c r="O13" s="61">
        <f>F13+L13</f>
        <v>1</v>
      </c>
      <c r="P13" s="61">
        <f t="shared" ref="O13:Q16" si="0">G13+M13</f>
        <v>1</v>
      </c>
      <c r="Q13" s="61">
        <f>H13+N13</f>
        <v>1</v>
      </c>
      <c r="R13" s="6"/>
      <c r="S13" s="6"/>
    </row>
    <row r="14" spans="1:21" x14ac:dyDescent="0.25">
      <c r="A14" s="1">
        <v>2</v>
      </c>
      <c r="B14" s="1">
        <v>1</v>
      </c>
      <c r="C14" s="1">
        <v>0</v>
      </c>
      <c r="D14" s="1">
        <v>1</v>
      </c>
      <c r="E14" s="1">
        <v>-1</v>
      </c>
      <c r="F14" s="61">
        <f t="shared" ref="F14:H16" si="1">O13</f>
        <v>1</v>
      </c>
      <c r="G14" s="61">
        <f t="shared" si="1"/>
        <v>1</v>
      </c>
      <c r="H14" s="61">
        <f t="shared" si="1"/>
        <v>1</v>
      </c>
      <c r="I14" s="33">
        <f>H14+(B14*F14)+(C14*G14)</f>
        <v>2</v>
      </c>
      <c r="J14" s="33">
        <f>IF(I14&gt;$D$7,1,IF(I14&lt;-$D$7,-1,0))</f>
        <v>1</v>
      </c>
      <c r="K14" s="33" t="str">
        <f>IF(J14=E14,"wbaru=wlama","perbaiki bobot dan bias")</f>
        <v>perbaiki bobot dan bias</v>
      </c>
      <c r="L14" s="33">
        <f>(E14-J14)*B14*$D$8</f>
        <v>-2</v>
      </c>
      <c r="M14" s="33">
        <f>(E14-J14)*C14*$D$8</f>
        <v>0</v>
      </c>
      <c r="N14" s="33">
        <f>(E14-J14)*D14*$D$8</f>
        <v>-2</v>
      </c>
      <c r="O14" s="61">
        <f t="shared" si="0"/>
        <v>-1</v>
      </c>
      <c r="P14" s="61">
        <f t="shared" si="0"/>
        <v>1</v>
      </c>
      <c r="Q14" s="61">
        <f t="shared" si="0"/>
        <v>-1</v>
      </c>
      <c r="R14" s="6"/>
      <c r="S14" s="6"/>
    </row>
    <row r="15" spans="1:21" x14ac:dyDescent="0.25">
      <c r="A15" s="1">
        <v>3</v>
      </c>
      <c r="B15" s="1">
        <v>0</v>
      </c>
      <c r="C15" s="1">
        <v>1</v>
      </c>
      <c r="D15" s="1">
        <v>1</v>
      </c>
      <c r="E15" s="1">
        <v>-1</v>
      </c>
      <c r="F15" s="61">
        <f t="shared" si="1"/>
        <v>-1</v>
      </c>
      <c r="G15" s="61">
        <f t="shared" si="1"/>
        <v>1</v>
      </c>
      <c r="H15" s="61">
        <f t="shared" si="1"/>
        <v>-1</v>
      </c>
      <c r="I15" s="33">
        <f>H15+(B15*F15)+(C15*G15)</f>
        <v>0</v>
      </c>
      <c r="J15" s="33">
        <f>IF(I15&gt;$D$7,1,IF(I15&lt;-$D$7,-1,0))</f>
        <v>0</v>
      </c>
      <c r="K15" s="33" t="str">
        <f>IF(J15=E15,"wbaru=wlama","perbaiki bobot dan bias")</f>
        <v>perbaiki bobot dan bias</v>
      </c>
      <c r="L15" s="33">
        <f>(E15-J15)*B15*$D$8</f>
        <v>0</v>
      </c>
      <c r="M15" s="33">
        <f>(E15-J15)*C15*$D$8</f>
        <v>-1</v>
      </c>
      <c r="N15" s="33">
        <f>(E15-J15)*D15*$D$8</f>
        <v>-1</v>
      </c>
      <c r="O15" s="61">
        <f t="shared" si="0"/>
        <v>-1</v>
      </c>
      <c r="P15" s="61">
        <f t="shared" si="0"/>
        <v>0</v>
      </c>
      <c r="Q15" s="61">
        <f t="shared" si="0"/>
        <v>-2</v>
      </c>
      <c r="R15" s="6"/>
      <c r="S15" s="6"/>
    </row>
    <row r="16" spans="1:21" x14ac:dyDescent="0.25">
      <c r="A16" s="1">
        <v>4</v>
      </c>
      <c r="B16" s="1">
        <v>0</v>
      </c>
      <c r="C16" s="1">
        <v>0</v>
      </c>
      <c r="D16" s="1">
        <v>1</v>
      </c>
      <c r="E16" s="1">
        <v>-1</v>
      </c>
      <c r="F16" s="61">
        <f t="shared" si="1"/>
        <v>-1</v>
      </c>
      <c r="G16" s="61">
        <f t="shared" si="1"/>
        <v>0</v>
      </c>
      <c r="H16" s="61">
        <f t="shared" si="1"/>
        <v>-2</v>
      </c>
      <c r="I16" s="33">
        <f>H16+(B16*F16)+(C16*G16)</f>
        <v>-2</v>
      </c>
      <c r="J16" s="33">
        <f>IF(I16&gt;$D$7,1,IF(I16&lt;-$D$7,-1,0))</f>
        <v>-1</v>
      </c>
      <c r="K16" s="33" t="str">
        <f>IF(J16=E16,"wbaru=wlama","perbaiki bobot dan bias")</f>
        <v>wbaru=wlama</v>
      </c>
      <c r="L16" s="33">
        <f>(E16-J16)*B16*$D$8</f>
        <v>0</v>
      </c>
      <c r="M16" s="33">
        <f>(E16-J16)*C16*$D$8</f>
        <v>0</v>
      </c>
      <c r="N16" s="33">
        <f>(E16-J16)*D16*$D$8</f>
        <v>0</v>
      </c>
      <c r="O16" s="61">
        <f t="shared" si="0"/>
        <v>-1</v>
      </c>
      <c r="P16" s="61">
        <f t="shared" si="0"/>
        <v>0</v>
      </c>
      <c r="Q16" s="61">
        <f t="shared" si="0"/>
        <v>-2</v>
      </c>
      <c r="R16" s="6"/>
      <c r="S16" s="6"/>
    </row>
    <row r="17" spans="1:21" x14ac:dyDescent="0.25">
      <c r="A17" t="s">
        <v>260</v>
      </c>
    </row>
    <row r="19" spans="1:21" x14ac:dyDescent="0.25">
      <c r="A19" s="2" t="s">
        <v>263</v>
      </c>
      <c r="D19" s="4"/>
      <c r="E19" s="4"/>
      <c r="G19" s="31"/>
      <c r="H19" s="6"/>
      <c r="L19" s="31"/>
      <c r="M19" s="6"/>
      <c r="P19" s="31"/>
      <c r="Q19" s="16"/>
    </row>
    <row r="20" spans="1:21" x14ac:dyDescent="0.25">
      <c r="A20" s="63" t="s">
        <v>22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2"/>
      <c r="U20" s="62"/>
    </row>
    <row r="21" spans="1:21" x14ac:dyDescent="0.25">
      <c r="A21" s="173" t="s">
        <v>1</v>
      </c>
      <c r="B21" s="175" t="s">
        <v>25</v>
      </c>
      <c r="C21" s="176"/>
      <c r="D21" s="177"/>
      <c r="E21" s="178" t="s">
        <v>36</v>
      </c>
      <c r="F21" s="180" t="s">
        <v>20</v>
      </c>
      <c r="G21" s="181"/>
      <c r="H21" s="182"/>
      <c r="I21" s="60"/>
      <c r="J21" s="60"/>
      <c r="K21" s="55" t="s">
        <v>257</v>
      </c>
      <c r="L21" s="175" t="s">
        <v>256</v>
      </c>
      <c r="M21" s="176"/>
      <c r="N21" s="177"/>
      <c r="O21" s="183" t="s">
        <v>15</v>
      </c>
      <c r="P21" s="183"/>
      <c r="Q21" s="183"/>
    </row>
    <row r="22" spans="1:21" x14ac:dyDescent="0.25">
      <c r="A22" s="174"/>
      <c r="B22" s="18" t="s">
        <v>2</v>
      </c>
      <c r="C22" s="18" t="s">
        <v>3</v>
      </c>
      <c r="D22" s="18" t="s">
        <v>14</v>
      </c>
      <c r="E22" s="179"/>
      <c r="F22" s="19" t="s">
        <v>7</v>
      </c>
      <c r="G22" s="19" t="s">
        <v>8</v>
      </c>
      <c r="H22" s="19" t="s">
        <v>254</v>
      </c>
      <c r="I22" s="56" t="s">
        <v>27</v>
      </c>
      <c r="J22" s="56" t="s">
        <v>19</v>
      </c>
      <c r="K22" s="56" t="s">
        <v>258</v>
      </c>
      <c r="L22" s="56" t="s">
        <v>252</v>
      </c>
      <c r="M22" s="56" t="s">
        <v>253</v>
      </c>
      <c r="N22" s="56" t="s">
        <v>255</v>
      </c>
      <c r="O22" s="18" t="s">
        <v>7</v>
      </c>
      <c r="P22" s="18" t="s">
        <v>8</v>
      </c>
      <c r="Q22" s="18" t="s">
        <v>254</v>
      </c>
    </row>
    <row r="23" spans="1:21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33">
        <f>O16</f>
        <v>-1</v>
      </c>
      <c r="G23" s="33">
        <f>P16</f>
        <v>0</v>
      </c>
      <c r="H23" s="33">
        <f>Q16</f>
        <v>-2</v>
      </c>
      <c r="I23" s="33">
        <f>H23+(B23*F23)+(C23*G23)</f>
        <v>-3</v>
      </c>
      <c r="J23" s="33">
        <f>IF(I23&gt;$D$7,1,IF(I23&lt;-$D$7,-1,0))</f>
        <v>-1</v>
      </c>
      <c r="K23" s="33" t="str">
        <f>IF(J23=E23,"wbaru=wlama","perbaiki bobot dan bias")</f>
        <v>perbaiki bobot dan bias</v>
      </c>
      <c r="L23" s="33">
        <f>(E23-J23)*B23*$D$8</f>
        <v>2</v>
      </c>
      <c r="M23" s="33">
        <f>(E23-J23)*C23*$D$8</f>
        <v>2</v>
      </c>
      <c r="N23" s="33">
        <f>(E23-J23)*D23*$D$8</f>
        <v>2</v>
      </c>
      <c r="O23" s="61">
        <f t="shared" ref="O23:Q26" si="2">F23+L23</f>
        <v>1</v>
      </c>
      <c r="P23" s="61">
        <f t="shared" si="2"/>
        <v>2</v>
      </c>
      <c r="Q23" s="61">
        <f t="shared" si="2"/>
        <v>0</v>
      </c>
    </row>
    <row r="24" spans="1:21" x14ac:dyDescent="0.25">
      <c r="A24" s="1">
        <v>2</v>
      </c>
      <c r="B24" s="1">
        <v>1</v>
      </c>
      <c r="C24" s="1">
        <v>0</v>
      </c>
      <c r="D24" s="1">
        <v>1</v>
      </c>
      <c r="E24" s="1">
        <v>-1</v>
      </c>
      <c r="F24" s="61">
        <f t="shared" ref="F24:H26" si="3">O23</f>
        <v>1</v>
      </c>
      <c r="G24" s="61">
        <f t="shared" si="3"/>
        <v>2</v>
      </c>
      <c r="H24" s="61">
        <f t="shared" si="3"/>
        <v>0</v>
      </c>
      <c r="I24" s="33">
        <f>H24+(B24*F24)+(C24*G24)</f>
        <v>1</v>
      </c>
      <c r="J24" s="33">
        <f>IF(I24&gt;$D$7,1,IF(I24&lt;-$D$7,-1,0))</f>
        <v>1</v>
      </c>
      <c r="K24" s="33" t="str">
        <f>IF(J24=E24,"wbaru=wlama","perbaiki bobot dan bias")</f>
        <v>perbaiki bobot dan bias</v>
      </c>
      <c r="L24" s="33">
        <f>(E24-J24)*B24*$D$8</f>
        <v>-2</v>
      </c>
      <c r="M24" s="33">
        <f>(E24-J24)*C24*$D$8</f>
        <v>0</v>
      </c>
      <c r="N24" s="33">
        <f>(E24-J24)*D24*$D$8</f>
        <v>-2</v>
      </c>
      <c r="O24" s="61">
        <f t="shared" si="2"/>
        <v>-1</v>
      </c>
      <c r="P24" s="61">
        <f t="shared" si="2"/>
        <v>2</v>
      </c>
      <c r="Q24" s="61">
        <f t="shared" si="2"/>
        <v>-2</v>
      </c>
    </row>
    <row r="25" spans="1:21" x14ac:dyDescent="0.25">
      <c r="A25" s="1">
        <v>3</v>
      </c>
      <c r="B25" s="1">
        <v>0</v>
      </c>
      <c r="C25" s="1">
        <v>1</v>
      </c>
      <c r="D25" s="1">
        <v>1</v>
      </c>
      <c r="E25" s="1">
        <v>-1</v>
      </c>
      <c r="F25" s="61">
        <f t="shared" si="3"/>
        <v>-1</v>
      </c>
      <c r="G25" s="61">
        <f t="shared" si="3"/>
        <v>2</v>
      </c>
      <c r="H25" s="61">
        <f t="shared" si="3"/>
        <v>-2</v>
      </c>
      <c r="I25" s="33">
        <f>H25+(B25*F25)+(C25*G25)</f>
        <v>0</v>
      </c>
      <c r="J25" s="33">
        <f>IF(I25&gt;$D$7,1,IF(I25&lt;-$D$7,-1,0))</f>
        <v>0</v>
      </c>
      <c r="K25" s="33" t="str">
        <f>IF(J25=E25,"wbaru=wlama","perbaiki bobot dan bias")</f>
        <v>perbaiki bobot dan bias</v>
      </c>
      <c r="L25" s="33">
        <f>(E25-J25)*B25*$D$8</f>
        <v>0</v>
      </c>
      <c r="M25" s="33">
        <f>(E25-J25)*C25*$D$8</f>
        <v>-1</v>
      </c>
      <c r="N25" s="33">
        <f>(E25-J25)*D25*$D$8</f>
        <v>-1</v>
      </c>
      <c r="O25" s="61">
        <f t="shared" si="2"/>
        <v>-1</v>
      </c>
      <c r="P25" s="61">
        <f t="shared" si="2"/>
        <v>1</v>
      </c>
      <c r="Q25" s="61">
        <f t="shared" si="2"/>
        <v>-3</v>
      </c>
    </row>
    <row r="26" spans="1:21" x14ac:dyDescent="0.25">
      <c r="A26" s="1">
        <v>4</v>
      </c>
      <c r="B26" s="1">
        <v>0</v>
      </c>
      <c r="C26" s="1">
        <v>0</v>
      </c>
      <c r="D26" s="1">
        <v>1</v>
      </c>
      <c r="E26" s="1">
        <v>-1</v>
      </c>
      <c r="F26" s="61">
        <f t="shared" si="3"/>
        <v>-1</v>
      </c>
      <c r="G26" s="61">
        <f t="shared" si="3"/>
        <v>1</v>
      </c>
      <c r="H26" s="61">
        <f t="shared" si="3"/>
        <v>-3</v>
      </c>
      <c r="I26" s="33">
        <f>H26+(B26*F26)+(C26*G26)</f>
        <v>-3</v>
      </c>
      <c r="J26" s="33">
        <f>IF(I26&gt;$D$7,1,IF(I26&lt;-$D$7,-1,0))</f>
        <v>-1</v>
      </c>
      <c r="K26" s="33" t="str">
        <f>IF(J26=E26,"wbaru=wlama","perbaiki bobot dan bias")</f>
        <v>wbaru=wlama</v>
      </c>
      <c r="L26" s="33">
        <f>(E26-J26)*B26*$D$8</f>
        <v>0</v>
      </c>
      <c r="M26" s="33">
        <f>(E26-J26)*C26*$D$8</f>
        <v>0</v>
      </c>
      <c r="N26" s="33">
        <f>(E26-J26)*D26*$D$8</f>
        <v>0</v>
      </c>
      <c r="O26" s="61">
        <f t="shared" si="2"/>
        <v>-1</v>
      </c>
      <c r="P26" s="61">
        <f t="shared" si="2"/>
        <v>1</v>
      </c>
      <c r="Q26" s="61">
        <f t="shared" si="2"/>
        <v>-3</v>
      </c>
    </row>
    <row r="27" spans="1:21" x14ac:dyDescent="0.25">
      <c r="A27" t="s">
        <v>270</v>
      </c>
    </row>
    <row r="29" spans="1:21" x14ac:dyDescent="0.25">
      <c r="A29" s="2" t="s">
        <v>269</v>
      </c>
      <c r="D29" s="4"/>
      <c r="E29" s="4"/>
      <c r="G29" s="31"/>
      <c r="H29" s="6"/>
      <c r="L29" s="31"/>
      <c r="M29" s="6"/>
      <c r="P29" s="31"/>
      <c r="Q29" s="16"/>
    </row>
    <row r="30" spans="1:21" x14ac:dyDescent="0.25">
      <c r="A30" s="63" t="s">
        <v>22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2"/>
      <c r="U30" s="62"/>
    </row>
    <row r="31" spans="1:21" x14ac:dyDescent="0.25">
      <c r="A31" s="173" t="s">
        <v>1</v>
      </c>
      <c r="B31" s="175" t="s">
        <v>25</v>
      </c>
      <c r="C31" s="176"/>
      <c r="D31" s="177"/>
      <c r="E31" s="178" t="s">
        <v>36</v>
      </c>
      <c r="F31" s="180" t="s">
        <v>20</v>
      </c>
      <c r="G31" s="181"/>
      <c r="H31" s="182"/>
      <c r="I31" s="60"/>
      <c r="J31" s="60"/>
      <c r="K31" s="55" t="s">
        <v>257</v>
      </c>
      <c r="L31" s="175" t="s">
        <v>256</v>
      </c>
      <c r="M31" s="176"/>
      <c r="N31" s="177"/>
      <c r="O31" s="183" t="s">
        <v>15</v>
      </c>
      <c r="P31" s="183"/>
      <c r="Q31" s="183"/>
    </row>
    <row r="32" spans="1:21" x14ac:dyDescent="0.25">
      <c r="A32" s="174"/>
      <c r="B32" s="18" t="s">
        <v>2</v>
      </c>
      <c r="C32" s="18" t="s">
        <v>3</v>
      </c>
      <c r="D32" s="18" t="s">
        <v>14</v>
      </c>
      <c r="E32" s="179"/>
      <c r="F32" s="19" t="s">
        <v>7</v>
      </c>
      <c r="G32" s="19" t="s">
        <v>8</v>
      </c>
      <c r="H32" s="19" t="s">
        <v>254</v>
      </c>
      <c r="I32" s="56" t="s">
        <v>27</v>
      </c>
      <c r="J32" s="56" t="s">
        <v>19</v>
      </c>
      <c r="K32" s="56" t="s">
        <v>258</v>
      </c>
      <c r="L32" s="56" t="s">
        <v>252</v>
      </c>
      <c r="M32" s="56" t="s">
        <v>253</v>
      </c>
      <c r="N32" s="56" t="s">
        <v>255</v>
      </c>
      <c r="O32" s="18" t="s">
        <v>7</v>
      </c>
      <c r="P32" s="18" t="s">
        <v>8</v>
      </c>
      <c r="Q32" s="18" t="s">
        <v>254</v>
      </c>
    </row>
    <row r="33" spans="1:21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33">
        <f>O26</f>
        <v>-1</v>
      </c>
      <c r="G33" s="33">
        <f>P26</f>
        <v>1</v>
      </c>
      <c r="H33" s="33">
        <f>Q26</f>
        <v>-3</v>
      </c>
      <c r="I33" s="33">
        <f>H33+(B33*F33)+(C33*G33)</f>
        <v>-3</v>
      </c>
      <c r="J33" s="33">
        <f>IF(I33&gt;$D$7,1,IF(I33&lt;-$D$7,-1,0))</f>
        <v>-1</v>
      </c>
      <c r="K33" s="33" t="str">
        <f>IF(J33=E33,"wbaru=wlama","perbaiki bobot dan bias")</f>
        <v>perbaiki bobot dan bias</v>
      </c>
      <c r="L33" s="33">
        <f>(E33-J33)*B33*$D$8</f>
        <v>2</v>
      </c>
      <c r="M33" s="33">
        <f>(E33-J33)*C33*$D$8</f>
        <v>2</v>
      </c>
      <c r="N33" s="33">
        <f>(E33-J33)*D33*$D$8</f>
        <v>2</v>
      </c>
      <c r="O33" s="61">
        <f t="shared" ref="O33:Q36" si="4">F33+L33</f>
        <v>1</v>
      </c>
      <c r="P33" s="61">
        <f t="shared" si="4"/>
        <v>3</v>
      </c>
      <c r="Q33" s="61">
        <f t="shared" si="4"/>
        <v>-1</v>
      </c>
    </row>
    <row r="34" spans="1:21" x14ac:dyDescent="0.25">
      <c r="A34" s="1">
        <v>2</v>
      </c>
      <c r="B34" s="1">
        <v>1</v>
      </c>
      <c r="C34" s="1">
        <v>0</v>
      </c>
      <c r="D34" s="1">
        <v>1</v>
      </c>
      <c r="E34" s="1">
        <v>-1</v>
      </c>
      <c r="F34" s="61">
        <f t="shared" ref="F34:H36" si="5">O33</f>
        <v>1</v>
      </c>
      <c r="G34" s="61">
        <f t="shared" si="5"/>
        <v>3</v>
      </c>
      <c r="H34" s="61">
        <f t="shared" si="5"/>
        <v>-1</v>
      </c>
      <c r="I34" s="33">
        <f>H34+(B34*F34)+(C34*G34)</f>
        <v>0</v>
      </c>
      <c r="J34" s="33">
        <f>IF(I34&gt;$D$7,1,IF(I34&lt;-$D$7,-1,0))</f>
        <v>0</v>
      </c>
      <c r="K34" s="33" t="str">
        <f>IF(J34=E34,"wbaru=wlama","perbaiki bobot dan bias")</f>
        <v>perbaiki bobot dan bias</v>
      </c>
      <c r="L34" s="33">
        <f>(E34-J34)*B34*$D$8</f>
        <v>-1</v>
      </c>
      <c r="M34" s="33">
        <f>(E34-J34)*C34*$D$8</f>
        <v>0</v>
      </c>
      <c r="N34" s="33">
        <f>(E34-J34)*D34*$D$8</f>
        <v>-1</v>
      </c>
      <c r="O34" s="61">
        <f t="shared" si="4"/>
        <v>0</v>
      </c>
      <c r="P34" s="61">
        <f t="shared" si="4"/>
        <v>3</v>
      </c>
      <c r="Q34" s="61">
        <f t="shared" si="4"/>
        <v>-2</v>
      </c>
    </row>
    <row r="35" spans="1:21" x14ac:dyDescent="0.25">
      <c r="A35" s="1">
        <v>3</v>
      </c>
      <c r="B35" s="1">
        <v>0</v>
      </c>
      <c r="C35" s="1">
        <v>1</v>
      </c>
      <c r="D35" s="1">
        <v>1</v>
      </c>
      <c r="E35" s="1">
        <v>-1</v>
      </c>
      <c r="F35" s="61">
        <f t="shared" si="5"/>
        <v>0</v>
      </c>
      <c r="G35" s="61">
        <f t="shared" si="5"/>
        <v>3</v>
      </c>
      <c r="H35" s="61">
        <f t="shared" si="5"/>
        <v>-2</v>
      </c>
      <c r="I35" s="33">
        <f>H35+(B35*F35)+(C35*G35)</f>
        <v>1</v>
      </c>
      <c r="J35" s="33">
        <f>IF(I35&gt;$D$7,1,IF(I35&lt;-$D$7,-1,0))</f>
        <v>1</v>
      </c>
      <c r="K35" s="33" t="str">
        <f>IF(J35=E35,"wbaru=wlama","perbaiki bobot dan bias")</f>
        <v>perbaiki bobot dan bias</v>
      </c>
      <c r="L35" s="33">
        <f>(E35-J35)*B35*$D$8</f>
        <v>0</v>
      </c>
      <c r="M35" s="33">
        <f>(E35-J35)*C35*$D$8</f>
        <v>-2</v>
      </c>
      <c r="N35" s="33">
        <f>(E35-J35)*D35*$D$8</f>
        <v>-2</v>
      </c>
      <c r="O35" s="61">
        <f t="shared" si="4"/>
        <v>0</v>
      </c>
      <c r="P35" s="61">
        <f t="shared" si="4"/>
        <v>1</v>
      </c>
      <c r="Q35" s="61">
        <f t="shared" si="4"/>
        <v>-4</v>
      </c>
    </row>
    <row r="36" spans="1:21" x14ac:dyDescent="0.25">
      <c r="A36" s="1">
        <v>4</v>
      </c>
      <c r="B36" s="1">
        <v>0</v>
      </c>
      <c r="C36" s="1">
        <v>0</v>
      </c>
      <c r="D36" s="1">
        <v>1</v>
      </c>
      <c r="E36" s="1">
        <v>-1</v>
      </c>
      <c r="F36" s="61">
        <f t="shared" si="5"/>
        <v>0</v>
      </c>
      <c r="G36" s="61">
        <f t="shared" si="5"/>
        <v>1</v>
      </c>
      <c r="H36" s="61">
        <f t="shared" si="5"/>
        <v>-4</v>
      </c>
      <c r="I36" s="33">
        <f>H36+(B36*F36)+(C36*G36)</f>
        <v>-4</v>
      </c>
      <c r="J36" s="33">
        <f>IF(I36&gt;$D$7,1,IF(I36&lt;-$D$7,-1,0))</f>
        <v>-1</v>
      </c>
      <c r="K36" s="33" t="str">
        <f>IF(J36=E36,"wbaru=wlama","perbaiki bobot dan bias")</f>
        <v>wbaru=wlama</v>
      </c>
      <c r="L36" s="33">
        <f>(E36-J36)*B36*$D$8</f>
        <v>0</v>
      </c>
      <c r="M36" s="33">
        <f>(E36-J36)*C36*$D$8</f>
        <v>0</v>
      </c>
      <c r="N36" s="33">
        <f>(E36-J36)*D36*$D$8</f>
        <v>0</v>
      </c>
      <c r="O36" s="61">
        <f t="shared" si="4"/>
        <v>0</v>
      </c>
      <c r="P36" s="61">
        <f t="shared" si="4"/>
        <v>1</v>
      </c>
      <c r="Q36" s="61">
        <f t="shared" si="4"/>
        <v>-4</v>
      </c>
    </row>
    <row r="37" spans="1:21" x14ac:dyDescent="0.25">
      <c r="A37" t="s">
        <v>277</v>
      </c>
    </row>
    <row r="39" spans="1:21" x14ac:dyDescent="0.25">
      <c r="A39" s="2" t="s">
        <v>271</v>
      </c>
      <c r="D39" s="4"/>
      <c r="E39" s="4"/>
      <c r="G39" s="31"/>
      <c r="H39" s="6"/>
      <c r="L39" s="31"/>
      <c r="M39" s="6"/>
      <c r="P39" s="31"/>
      <c r="Q39" s="16"/>
    </row>
    <row r="40" spans="1:21" x14ac:dyDescent="0.25">
      <c r="A40" s="63" t="s">
        <v>22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2"/>
      <c r="U40" s="62"/>
    </row>
    <row r="41" spans="1:21" x14ac:dyDescent="0.25">
      <c r="A41" s="173" t="s">
        <v>1</v>
      </c>
      <c r="B41" s="175" t="s">
        <v>25</v>
      </c>
      <c r="C41" s="176"/>
      <c r="D41" s="177"/>
      <c r="E41" s="178" t="s">
        <v>36</v>
      </c>
      <c r="F41" s="180" t="s">
        <v>20</v>
      </c>
      <c r="G41" s="181"/>
      <c r="H41" s="182"/>
      <c r="I41" s="60"/>
      <c r="J41" s="60"/>
      <c r="K41" s="55" t="s">
        <v>257</v>
      </c>
      <c r="L41" s="175" t="s">
        <v>256</v>
      </c>
      <c r="M41" s="176"/>
      <c r="N41" s="177"/>
      <c r="O41" s="183" t="s">
        <v>15</v>
      </c>
      <c r="P41" s="183"/>
      <c r="Q41" s="183"/>
    </row>
    <row r="42" spans="1:21" x14ac:dyDescent="0.25">
      <c r="A42" s="174"/>
      <c r="B42" s="18" t="s">
        <v>2</v>
      </c>
      <c r="C42" s="18" t="s">
        <v>3</v>
      </c>
      <c r="D42" s="18" t="s">
        <v>14</v>
      </c>
      <c r="E42" s="179"/>
      <c r="F42" s="19" t="s">
        <v>7</v>
      </c>
      <c r="G42" s="19" t="s">
        <v>8</v>
      </c>
      <c r="H42" s="19" t="s">
        <v>254</v>
      </c>
      <c r="I42" s="56" t="s">
        <v>27</v>
      </c>
      <c r="J42" s="56" t="s">
        <v>19</v>
      </c>
      <c r="K42" s="56" t="s">
        <v>258</v>
      </c>
      <c r="L42" s="56" t="s">
        <v>252</v>
      </c>
      <c r="M42" s="56" t="s">
        <v>253</v>
      </c>
      <c r="N42" s="56" t="s">
        <v>255</v>
      </c>
      <c r="O42" s="18" t="s">
        <v>7</v>
      </c>
      <c r="P42" s="18" t="s">
        <v>8</v>
      </c>
      <c r="Q42" s="18" t="s">
        <v>254</v>
      </c>
    </row>
    <row r="43" spans="1:21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33">
        <f>O36</f>
        <v>0</v>
      </c>
      <c r="G43" s="33">
        <f>P36</f>
        <v>1</v>
      </c>
      <c r="H43" s="33">
        <f>Q36</f>
        <v>-4</v>
      </c>
      <c r="I43" s="33">
        <f>H43+(B43*F43)+(C43*G43)</f>
        <v>-3</v>
      </c>
      <c r="J43" s="33">
        <f>IF(I43&gt;$D$7,1,IF(I43&lt;-$D$7,-1,0))</f>
        <v>-1</v>
      </c>
      <c r="K43" s="33" t="str">
        <f>IF(J43=E43,"wbaru=wlama","perbaiki bobot dan bias")</f>
        <v>perbaiki bobot dan bias</v>
      </c>
      <c r="L43" s="33">
        <f>(E43-J43)*B43*$D$8</f>
        <v>2</v>
      </c>
      <c r="M43" s="33">
        <f>(E43-J43)*C43*$D$8</f>
        <v>2</v>
      </c>
      <c r="N43" s="33">
        <f>(E43-J43)*D43*$D$8</f>
        <v>2</v>
      </c>
      <c r="O43" s="61">
        <f t="shared" ref="O43:Q46" si="6">F43+L43</f>
        <v>2</v>
      </c>
      <c r="P43" s="61">
        <f t="shared" si="6"/>
        <v>3</v>
      </c>
      <c r="Q43" s="61">
        <f t="shared" si="6"/>
        <v>-2</v>
      </c>
    </row>
    <row r="44" spans="1:21" x14ac:dyDescent="0.25">
      <c r="A44" s="1">
        <v>2</v>
      </c>
      <c r="B44" s="1">
        <v>1</v>
      </c>
      <c r="C44" s="1">
        <v>0</v>
      </c>
      <c r="D44" s="1">
        <v>1</v>
      </c>
      <c r="E44" s="1">
        <v>-1</v>
      </c>
      <c r="F44" s="61">
        <f t="shared" ref="F44:H46" si="7">O43</f>
        <v>2</v>
      </c>
      <c r="G44" s="61">
        <f t="shared" si="7"/>
        <v>3</v>
      </c>
      <c r="H44" s="61">
        <f t="shared" si="7"/>
        <v>-2</v>
      </c>
      <c r="I44" s="33">
        <f>H44+(B44*F44)+(C44*G44)</f>
        <v>0</v>
      </c>
      <c r="J44" s="33">
        <f>IF(I44&gt;$D$7,1,IF(I44&lt;-$D$7,-1,0))</f>
        <v>0</v>
      </c>
      <c r="K44" s="33" t="str">
        <f>IF(J44=E44,"wbaru=wlama","perbaiki bobot dan bias")</f>
        <v>perbaiki bobot dan bias</v>
      </c>
      <c r="L44" s="33">
        <f>(E44-J44)*B44*$D$8</f>
        <v>-1</v>
      </c>
      <c r="M44" s="33">
        <f>(E44-J44)*C44*$D$8</f>
        <v>0</v>
      </c>
      <c r="N44" s="33">
        <f>(E44-J44)*D44*$D$8</f>
        <v>-1</v>
      </c>
      <c r="O44" s="61">
        <f t="shared" si="6"/>
        <v>1</v>
      </c>
      <c r="P44" s="61">
        <f t="shared" si="6"/>
        <v>3</v>
      </c>
      <c r="Q44" s="61">
        <f t="shared" si="6"/>
        <v>-3</v>
      </c>
    </row>
    <row r="45" spans="1:21" x14ac:dyDescent="0.25">
      <c r="A45" s="1">
        <v>3</v>
      </c>
      <c r="B45" s="1">
        <v>0</v>
      </c>
      <c r="C45" s="1">
        <v>1</v>
      </c>
      <c r="D45" s="1">
        <v>1</v>
      </c>
      <c r="E45" s="1">
        <v>-1</v>
      </c>
      <c r="F45" s="61">
        <f t="shared" si="7"/>
        <v>1</v>
      </c>
      <c r="G45" s="61">
        <f t="shared" si="7"/>
        <v>3</v>
      </c>
      <c r="H45" s="61">
        <f t="shared" si="7"/>
        <v>-3</v>
      </c>
      <c r="I45" s="33">
        <f>H45+(B45*F45)+(C45*G45)</f>
        <v>0</v>
      </c>
      <c r="J45" s="33">
        <f>IF(I45&gt;$D$7,1,IF(I45&lt;-$D$7,-1,0))</f>
        <v>0</v>
      </c>
      <c r="K45" s="33" t="str">
        <f>IF(J45=E45,"wbaru=wlama","perbaiki bobot dan bias")</f>
        <v>perbaiki bobot dan bias</v>
      </c>
      <c r="L45" s="33">
        <f>(E45-J45)*B45*$D$8</f>
        <v>0</v>
      </c>
      <c r="M45" s="33">
        <f>(E45-J45)*C45*$D$8</f>
        <v>-1</v>
      </c>
      <c r="N45" s="33">
        <f>(E45-J45)*D45*$D$8</f>
        <v>-1</v>
      </c>
      <c r="O45" s="61">
        <f t="shared" si="6"/>
        <v>1</v>
      </c>
      <c r="P45" s="61">
        <f t="shared" si="6"/>
        <v>2</v>
      </c>
      <c r="Q45" s="61">
        <f t="shared" si="6"/>
        <v>-4</v>
      </c>
    </row>
    <row r="46" spans="1:21" x14ac:dyDescent="0.25">
      <c r="A46" s="1">
        <v>4</v>
      </c>
      <c r="B46" s="1">
        <v>0</v>
      </c>
      <c r="C46" s="1">
        <v>0</v>
      </c>
      <c r="D46" s="1">
        <v>1</v>
      </c>
      <c r="E46" s="1">
        <v>-1</v>
      </c>
      <c r="F46" s="61">
        <f t="shared" si="7"/>
        <v>1</v>
      </c>
      <c r="G46" s="61">
        <f t="shared" si="7"/>
        <v>2</v>
      </c>
      <c r="H46" s="61">
        <f t="shared" si="7"/>
        <v>-4</v>
      </c>
      <c r="I46" s="33">
        <f>H46+(B46*F46)+(C46*G46)</f>
        <v>-4</v>
      </c>
      <c r="J46" s="33">
        <f>IF(I46&gt;$D$7,1,IF(I46&lt;-$D$7,-1,0))</f>
        <v>-1</v>
      </c>
      <c r="K46" s="33" t="str">
        <f>IF(J46=E46,"wbaru=wlama","perbaiki bobot dan bias")</f>
        <v>wbaru=wlama</v>
      </c>
      <c r="L46" s="33">
        <f>(E46-J46)*B46*$D$8</f>
        <v>0</v>
      </c>
      <c r="M46" s="33">
        <f>(E46-J46)*C46*$D$8</f>
        <v>0</v>
      </c>
      <c r="N46" s="33">
        <f>(E46-J46)*D46*$D$8</f>
        <v>0</v>
      </c>
      <c r="O46" s="61">
        <f t="shared" si="6"/>
        <v>1</v>
      </c>
      <c r="P46" s="61">
        <f t="shared" si="6"/>
        <v>2</v>
      </c>
      <c r="Q46" s="61">
        <f t="shared" si="6"/>
        <v>-4</v>
      </c>
    </row>
    <row r="47" spans="1:21" x14ac:dyDescent="0.25">
      <c r="A47" t="s">
        <v>281</v>
      </c>
    </row>
    <row r="49" spans="1:21" x14ac:dyDescent="0.25">
      <c r="A49" s="2" t="s">
        <v>272</v>
      </c>
      <c r="D49" s="4"/>
      <c r="E49" s="4"/>
      <c r="G49" s="31"/>
      <c r="H49" s="6"/>
      <c r="L49" s="31"/>
      <c r="M49" s="6"/>
      <c r="P49" s="31"/>
      <c r="Q49" s="16"/>
    </row>
    <row r="50" spans="1:21" x14ac:dyDescent="0.25">
      <c r="A50" s="63" t="s">
        <v>22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2"/>
      <c r="U50" s="62"/>
    </row>
    <row r="51" spans="1:21" x14ac:dyDescent="0.25">
      <c r="A51" s="173" t="s">
        <v>1</v>
      </c>
      <c r="B51" s="175" t="s">
        <v>25</v>
      </c>
      <c r="C51" s="176"/>
      <c r="D51" s="177"/>
      <c r="E51" s="178" t="s">
        <v>36</v>
      </c>
      <c r="F51" s="180" t="s">
        <v>20</v>
      </c>
      <c r="G51" s="181"/>
      <c r="H51" s="182"/>
      <c r="I51" s="60"/>
      <c r="J51" s="60"/>
      <c r="K51" s="55" t="s">
        <v>257</v>
      </c>
      <c r="L51" s="175" t="s">
        <v>256</v>
      </c>
      <c r="M51" s="176"/>
      <c r="N51" s="177"/>
      <c r="O51" s="183" t="s">
        <v>15</v>
      </c>
      <c r="P51" s="183"/>
      <c r="Q51" s="183"/>
    </row>
    <row r="52" spans="1:21" x14ac:dyDescent="0.25">
      <c r="A52" s="174"/>
      <c r="B52" s="18" t="s">
        <v>2</v>
      </c>
      <c r="C52" s="18" t="s">
        <v>3</v>
      </c>
      <c r="D52" s="18" t="s">
        <v>14</v>
      </c>
      <c r="E52" s="179"/>
      <c r="F52" s="19" t="s">
        <v>7</v>
      </c>
      <c r="G52" s="19" t="s">
        <v>8</v>
      </c>
      <c r="H52" s="19" t="s">
        <v>254</v>
      </c>
      <c r="I52" s="56" t="s">
        <v>27</v>
      </c>
      <c r="J52" s="56" t="s">
        <v>19</v>
      </c>
      <c r="K52" s="56" t="s">
        <v>258</v>
      </c>
      <c r="L52" s="56" t="s">
        <v>252</v>
      </c>
      <c r="M52" s="56" t="s">
        <v>253</v>
      </c>
      <c r="N52" s="56" t="s">
        <v>255</v>
      </c>
      <c r="O52" s="18" t="s">
        <v>7</v>
      </c>
      <c r="P52" s="18" t="s">
        <v>8</v>
      </c>
      <c r="Q52" s="18" t="s">
        <v>254</v>
      </c>
    </row>
    <row r="53" spans="1:21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33">
        <f>O46</f>
        <v>1</v>
      </c>
      <c r="G53" s="33">
        <f>P46</f>
        <v>2</v>
      </c>
      <c r="H53" s="33">
        <f>Q46</f>
        <v>-4</v>
      </c>
      <c r="I53" s="33">
        <f>H53+(B53*F53)+(C53*G53)</f>
        <v>-1</v>
      </c>
      <c r="J53" s="33">
        <f>IF(I53&gt;$D$7,1,IF(I53&lt;-$D$7,-1,0))</f>
        <v>-1</v>
      </c>
      <c r="K53" s="33" t="str">
        <f>IF(J53=E53,"wbaru=wlama","perbaiki bobot dan bias")</f>
        <v>perbaiki bobot dan bias</v>
      </c>
      <c r="L53" s="33">
        <f>(E53-J53)*B53*$D$8</f>
        <v>2</v>
      </c>
      <c r="M53" s="33">
        <f>(E53-J53)*C53*$D$8</f>
        <v>2</v>
      </c>
      <c r="N53" s="33">
        <f>(E53-J53)*D53*$D$8</f>
        <v>2</v>
      </c>
      <c r="O53" s="61">
        <f t="shared" ref="O53:Q56" si="8">F53+L53</f>
        <v>3</v>
      </c>
      <c r="P53" s="61">
        <f t="shared" si="8"/>
        <v>4</v>
      </c>
      <c r="Q53" s="61">
        <f t="shared" si="8"/>
        <v>-2</v>
      </c>
    </row>
    <row r="54" spans="1:21" x14ac:dyDescent="0.25">
      <c r="A54" s="1">
        <v>2</v>
      </c>
      <c r="B54" s="1">
        <v>1</v>
      </c>
      <c r="C54" s="1">
        <v>0</v>
      </c>
      <c r="D54" s="1">
        <v>1</v>
      </c>
      <c r="E54" s="1">
        <v>-1</v>
      </c>
      <c r="F54" s="61">
        <f t="shared" ref="F54:H56" si="9">O53</f>
        <v>3</v>
      </c>
      <c r="G54" s="61">
        <f t="shared" si="9"/>
        <v>4</v>
      </c>
      <c r="H54" s="61">
        <f t="shared" si="9"/>
        <v>-2</v>
      </c>
      <c r="I54" s="33">
        <f>H54+(B54*F54)+(C54*G54)</f>
        <v>1</v>
      </c>
      <c r="J54" s="33">
        <f>IF(I54&gt;$D$7,1,IF(I54&lt;-$D$7,-1,0))</f>
        <v>1</v>
      </c>
      <c r="K54" s="33" t="str">
        <f>IF(J54=E54,"wbaru=wlama","perbaiki bobot dan bias")</f>
        <v>perbaiki bobot dan bias</v>
      </c>
      <c r="L54" s="33">
        <f>(E54-J54)*B54*$D$8</f>
        <v>-2</v>
      </c>
      <c r="M54" s="33">
        <f>(E54-J54)*C54*$D$8</f>
        <v>0</v>
      </c>
      <c r="N54" s="33">
        <f>(E54-J54)*D54*$D$8</f>
        <v>-2</v>
      </c>
      <c r="O54" s="61">
        <f t="shared" si="8"/>
        <v>1</v>
      </c>
      <c r="P54" s="61">
        <f t="shared" si="8"/>
        <v>4</v>
      </c>
      <c r="Q54" s="61">
        <f t="shared" si="8"/>
        <v>-4</v>
      </c>
    </row>
    <row r="55" spans="1:21" x14ac:dyDescent="0.25">
      <c r="A55" s="1">
        <v>3</v>
      </c>
      <c r="B55" s="1">
        <v>0</v>
      </c>
      <c r="C55" s="1">
        <v>1</v>
      </c>
      <c r="D55" s="1">
        <v>1</v>
      </c>
      <c r="E55" s="1">
        <v>-1</v>
      </c>
      <c r="F55" s="61">
        <f t="shared" si="9"/>
        <v>1</v>
      </c>
      <c r="G55" s="61">
        <f t="shared" si="9"/>
        <v>4</v>
      </c>
      <c r="H55" s="61">
        <f t="shared" si="9"/>
        <v>-4</v>
      </c>
      <c r="I55" s="33">
        <f>H55+(B55*F55)+(C55*G55)</f>
        <v>0</v>
      </c>
      <c r="J55" s="33">
        <f>IF(I55&gt;$D$7,1,IF(I55&lt;-$D$7,-1,0))</f>
        <v>0</v>
      </c>
      <c r="K55" s="33" t="str">
        <f>IF(J55=E55,"wbaru=wlama","perbaiki bobot dan bias")</f>
        <v>perbaiki bobot dan bias</v>
      </c>
      <c r="L55" s="33">
        <f>(E55-J55)*B55*$D$8</f>
        <v>0</v>
      </c>
      <c r="M55" s="33">
        <f>(E55-J55)*C55*$D$8</f>
        <v>-1</v>
      </c>
      <c r="N55" s="33">
        <f>(E55-J55)*D55*$D$8</f>
        <v>-1</v>
      </c>
      <c r="O55" s="61">
        <f t="shared" si="8"/>
        <v>1</v>
      </c>
      <c r="P55" s="61">
        <f t="shared" si="8"/>
        <v>3</v>
      </c>
      <c r="Q55" s="61">
        <f t="shared" si="8"/>
        <v>-5</v>
      </c>
    </row>
    <row r="56" spans="1:21" x14ac:dyDescent="0.25">
      <c r="A56" s="1">
        <v>4</v>
      </c>
      <c r="B56" s="1">
        <v>0</v>
      </c>
      <c r="C56" s="1">
        <v>0</v>
      </c>
      <c r="D56" s="1">
        <v>1</v>
      </c>
      <c r="E56" s="1">
        <v>-1</v>
      </c>
      <c r="F56" s="61">
        <f t="shared" si="9"/>
        <v>1</v>
      </c>
      <c r="G56" s="61">
        <f t="shared" si="9"/>
        <v>3</v>
      </c>
      <c r="H56" s="61">
        <f t="shared" si="9"/>
        <v>-5</v>
      </c>
      <c r="I56" s="33">
        <f>H56+(B56*F56)+(C56*G56)</f>
        <v>-5</v>
      </c>
      <c r="J56" s="33">
        <f>IF(I56&gt;$D$7,1,IF(I56&lt;-$D$7,-1,0))</f>
        <v>-1</v>
      </c>
      <c r="K56" s="33" t="str">
        <f>IF(J56=E56,"wbaru=wlama","perbaiki bobot dan bias")</f>
        <v>wbaru=wlama</v>
      </c>
      <c r="L56" s="33">
        <f>(E56-J56)*B56*$D$8</f>
        <v>0</v>
      </c>
      <c r="M56" s="33">
        <f>(E56-J56)*C56*$D$8</f>
        <v>0</v>
      </c>
      <c r="N56" s="33">
        <f>(E56-J56)*D56*$D$8</f>
        <v>0</v>
      </c>
      <c r="O56" s="61">
        <f t="shared" si="8"/>
        <v>1</v>
      </c>
      <c r="P56" s="61">
        <f t="shared" si="8"/>
        <v>3</v>
      </c>
      <c r="Q56" s="61">
        <f t="shared" si="8"/>
        <v>-5</v>
      </c>
    </row>
    <row r="57" spans="1:21" x14ac:dyDescent="0.25">
      <c r="A57" t="s">
        <v>280</v>
      </c>
    </row>
    <row r="59" spans="1:21" x14ac:dyDescent="0.25">
      <c r="A59" s="2" t="s">
        <v>273</v>
      </c>
      <c r="D59" s="4"/>
      <c r="E59" s="4"/>
      <c r="G59" s="31"/>
      <c r="H59" s="6"/>
      <c r="L59" s="31"/>
      <c r="M59" s="6"/>
      <c r="P59" s="31"/>
      <c r="Q59" s="16"/>
    </row>
    <row r="60" spans="1:21" x14ac:dyDescent="0.25">
      <c r="A60" s="63" t="s">
        <v>22</v>
      </c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2"/>
      <c r="U60" s="62"/>
    </row>
    <row r="61" spans="1:21" x14ac:dyDescent="0.25">
      <c r="A61" s="173" t="s">
        <v>1</v>
      </c>
      <c r="B61" s="175" t="s">
        <v>25</v>
      </c>
      <c r="C61" s="176"/>
      <c r="D61" s="177"/>
      <c r="E61" s="178" t="s">
        <v>36</v>
      </c>
      <c r="F61" s="180" t="s">
        <v>20</v>
      </c>
      <c r="G61" s="181"/>
      <c r="H61" s="182"/>
      <c r="I61" s="60"/>
      <c r="J61" s="60"/>
      <c r="K61" s="55" t="s">
        <v>257</v>
      </c>
      <c r="L61" s="175" t="s">
        <v>256</v>
      </c>
      <c r="M61" s="176"/>
      <c r="N61" s="177"/>
      <c r="O61" s="183" t="s">
        <v>15</v>
      </c>
      <c r="P61" s="183"/>
      <c r="Q61" s="183"/>
    </row>
    <row r="62" spans="1:21" x14ac:dyDescent="0.25">
      <c r="A62" s="174"/>
      <c r="B62" s="18" t="s">
        <v>2</v>
      </c>
      <c r="C62" s="18" t="s">
        <v>3</v>
      </c>
      <c r="D62" s="18" t="s">
        <v>14</v>
      </c>
      <c r="E62" s="179"/>
      <c r="F62" s="19" t="s">
        <v>7</v>
      </c>
      <c r="G62" s="19" t="s">
        <v>8</v>
      </c>
      <c r="H62" s="19" t="s">
        <v>254</v>
      </c>
      <c r="I62" s="56" t="s">
        <v>27</v>
      </c>
      <c r="J62" s="56" t="s">
        <v>19</v>
      </c>
      <c r="K62" s="56" t="s">
        <v>258</v>
      </c>
      <c r="L62" s="56" t="s">
        <v>252</v>
      </c>
      <c r="M62" s="56" t="s">
        <v>253</v>
      </c>
      <c r="N62" s="56" t="s">
        <v>255</v>
      </c>
      <c r="O62" s="18" t="s">
        <v>7</v>
      </c>
      <c r="P62" s="18" t="s">
        <v>8</v>
      </c>
      <c r="Q62" s="18" t="s">
        <v>254</v>
      </c>
    </row>
    <row r="63" spans="1:21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33">
        <f>O56</f>
        <v>1</v>
      </c>
      <c r="G63" s="33">
        <f>P56</f>
        <v>3</v>
      </c>
      <c r="H63" s="33">
        <f>Q56</f>
        <v>-5</v>
      </c>
      <c r="I63" s="33">
        <f>H63+(B63*F63)+(C63*G63)</f>
        <v>-1</v>
      </c>
      <c r="J63" s="33">
        <f>IF(I63&gt;$D$7,1,IF(I63&lt;-$D$7,-1,0))</f>
        <v>-1</v>
      </c>
      <c r="K63" s="33" t="str">
        <f>IF(J63=E63,"wbaru=wlama","perbaiki bobot dan bias")</f>
        <v>perbaiki bobot dan bias</v>
      </c>
      <c r="L63" s="33">
        <f>(E63-J63)*B63*$D$8</f>
        <v>2</v>
      </c>
      <c r="M63" s="33">
        <f>(E63-J63)*C63*$D$8</f>
        <v>2</v>
      </c>
      <c r="N63" s="33">
        <f>(E63-J63)*D63*$D$8</f>
        <v>2</v>
      </c>
      <c r="O63" s="61">
        <f t="shared" ref="O63:Q66" si="10">F63+L63</f>
        <v>3</v>
      </c>
      <c r="P63" s="61">
        <f t="shared" si="10"/>
        <v>5</v>
      </c>
      <c r="Q63" s="61">
        <f t="shared" si="10"/>
        <v>-3</v>
      </c>
    </row>
    <row r="64" spans="1:21" x14ac:dyDescent="0.25">
      <c r="A64" s="1">
        <v>2</v>
      </c>
      <c r="B64" s="1">
        <v>1</v>
      </c>
      <c r="C64" s="1">
        <v>0</v>
      </c>
      <c r="D64" s="1">
        <v>1</v>
      </c>
      <c r="E64" s="1">
        <v>-1</v>
      </c>
      <c r="F64" s="61">
        <f t="shared" ref="F64:H66" si="11">O63</f>
        <v>3</v>
      </c>
      <c r="G64" s="61">
        <f t="shared" si="11"/>
        <v>5</v>
      </c>
      <c r="H64" s="61">
        <f t="shared" si="11"/>
        <v>-3</v>
      </c>
      <c r="I64" s="33">
        <f>H64+(B64*F64)+(C64*G64)</f>
        <v>0</v>
      </c>
      <c r="J64" s="33">
        <f>IF(I64&gt;$D$7,1,IF(I64&lt;-$D$7,-1,0))</f>
        <v>0</v>
      </c>
      <c r="K64" s="33" t="str">
        <f>IF(J64=E64,"wbaru=wlama","perbaiki bobot dan bias")</f>
        <v>perbaiki bobot dan bias</v>
      </c>
      <c r="L64" s="33">
        <f>(E64-J64)*B64*$D$8</f>
        <v>-1</v>
      </c>
      <c r="M64" s="33">
        <f>(E64-J64)*C64*$D$8</f>
        <v>0</v>
      </c>
      <c r="N64" s="33">
        <f>(E64-J64)*D64*$D$8</f>
        <v>-1</v>
      </c>
      <c r="O64" s="61">
        <f t="shared" si="10"/>
        <v>2</v>
      </c>
      <c r="P64" s="61">
        <f t="shared" si="10"/>
        <v>5</v>
      </c>
      <c r="Q64" s="61">
        <f t="shared" si="10"/>
        <v>-4</v>
      </c>
    </row>
    <row r="65" spans="1:21" x14ac:dyDescent="0.25">
      <c r="A65" s="1">
        <v>3</v>
      </c>
      <c r="B65" s="1">
        <v>0</v>
      </c>
      <c r="C65" s="1">
        <v>1</v>
      </c>
      <c r="D65" s="1">
        <v>1</v>
      </c>
      <c r="E65" s="1">
        <v>-1</v>
      </c>
      <c r="F65" s="61">
        <f t="shared" si="11"/>
        <v>2</v>
      </c>
      <c r="G65" s="61">
        <f t="shared" si="11"/>
        <v>5</v>
      </c>
      <c r="H65" s="61">
        <f t="shared" si="11"/>
        <v>-4</v>
      </c>
      <c r="I65" s="33">
        <f>H65+(B65*F65)+(C65*G65)</f>
        <v>1</v>
      </c>
      <c r="J65" s="33">
        <f>IF(I65&gt;$D$7,1,IF(I65&lt;-$D$7,-1,0))</f>
        <v>1</v>
      </c>
      <c r="K65" s="33" t="str">
        <f>IF(J65=E65,"wbaru=wlama","perbaiki bobot dan bias")</f>
        <v>perbaiki bobot dan bias</v>
      </c>
      <c r="L65" s="33">
        <f>(E65-J65)*B65*$D$8</f>
        <v>0</v>
      </c>
      <c r="M65" s="33">
        <f>(E65-J65)*C65*$D$8</f>
        <v>-2</v>
      </c>
      <c r="N65" s="33">
        <f>(E65-J65)*D65*$D$8</f>
        <v>-2</v>
      </c>
      <c r="O65" s="61">
        <f t="shared" si="10"/>
        <v>2</v>
      </c>
      <c r="P65" s="61">
        <f t="shared" si="10"/>
        <v>3</v>
      </c>
      <c r="Q65" s="61">
        <f t="shared" si="10"/>
        <v>-6</v>
      </c>
    </row>
    <row r="66" spans="1:21" x14ac:dyDescent="0.25">
      <c r="A66" s="1">
        <v>4</v>
      </c>
      <c r="B66" s="1">
        <v>0</v>
      </c>
      <c r="C66" s="1">
        <v>0</v>
      </c>
      <c r="D66" s="1">
        <v>1</v>
      </c>
      <c r="E66" s="1">
        <v>-1</v>
      </c>
      <c r="F66" s="61">
        <f t="shared" si="11"/>
        <v>2</v>
      </c>
      <c r="G66" s="61">
        <f t="shared" si="11"/>
        <v>3</v>
      </c>
      <c r="H66" s="61">
        <f t="shared" si="11"/>
        <v>-6</v>
      </c>
      <c r="I66" s="33">
        <f>H66+(B66*F66)+(C66*G66)</f>
        <v>-6</v>
      </c>
      <c r="J66" s="33">
        <f>IF(I66&gt;$D$7,1,IF(I66&lt;-$D$7,-1,0))</f>
        <v>-1</v>
      </c>
      <c r="K66" s="33" t="str">
        <f>IF(J66=E66,"wbaru=wlama","perbaiki bobot dan bias")</f>
        <v>wbaru=wlama</v>
      </c>
      <c r="L66" s="33">
        <f>(E66-J66)*B66*$D$8</f>
        <v>0</v>
      </c>
      <c r="M66" s="33">
        <f>(E66-J66)*C66*$D$8</f>
        <v>0</v>
      </c>
      <c r="N66" s="33">
        <f>(E66-J66)*D66*$D$8</f>
        <v>0</v>
      </c>
      <c r="O66" s="61">
        <f t="shared" si="10"/>
        <v>2</v>
      </c>
      <c r="P66" s="61">
        <f t="shared" si="10"/>
        <v>3</v>
      </c>
      <c r="Q66" s="61">
        <f t="shared" si="10"/>
        <v>-6</v>
      </c>
    </row>
    <row r="67" spans="1:21" x14ac:dyDescent="0.25">
      <c r="A67" t="s">
        <v>278</v>
      </c>
    </row>
    <row r="69" spans="1:21" x14ac:dyDescent="0.25">
      <c r="A69" s="2" t="s">
        <v>274</v>
      </c>
      <c r="D69" s="4"/>
      <c r="E69" s="4"/>
      <c r="G69" s="31"/>
      <c r="H69" s="6"/>
      <c r="L69" s="31"/>
      <c r="M69" s="6"/>
      <c r="P69" s="31"/>
      <c r="Q69" s="16"/>
    </row>
    <row r="70" spans="1:21" x14ac:dyDescent="0.25">
      <c r="A70" s="63" t="s">
        <v>22</v>
      </c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2"/>
      <c r="U70" s="62"/>
    </row>
    <row r="71" spans="1:21" x14ac:dyDescent="0.25">
      <c r="A71" s="173" t="s">
        <v>1</v>
      </c>
      <c r="B71" s="175" t="s">
        <v>25</v>
      </c>
      <c r="C71" s="176"/>
      <c r="D71" s="177"/>
      <c r="E71" s="178" t="s">
        <v>36</v>
      </c>
      <c r="F71" s="180" t="s">
        <v>20</v>
      </c>
      <c r="G71" s="181"/>
      <c r="H71" s="182"/>
      <c r="I71" s="60"/>
      <c r="J71" s="60"/>
      <c r="K71" s="55" t="s">
        <v>257</v>
      </c>
      <c r="L71" s="175" t="s">
        <v>256</v>
      </c>
      <c r="M71" s="176"/>
      <c r="N71" s="177"/>
      <c r="O71" s="183" t="s">
        <v>15</v>
      </c>
      <c r="P71" s="183"/>
      <c r="Q71" s="183"/>
    </row>
    <row r="72" spans="1:21" x14ac:dyDescent="0.25">
      <c r="A72" s="174"/>
      <c r="B72" s="18" t="s">
        <v>2</v>
      </c>
      <c r="C72" s="18" t="s">
        <v>3</v>
      </c>
      <c r="D72" s="18" t="s">
        <v>14</v>
      </c>
      <c r="E72" s="179"/>
      <c r="F72" s="19" t="s">
        <v>7</v>
      </c>
      <c r="G72" s="19" t="s">
        <v>8</v>
      </c>
      <c r="H72" s="19" t="s">
        <v>254</v>
      </c>
      <c r="I72" s="56" t="s">
        <v>27</v>
      </c>
      <c r="J72" s="56" t="s">
        <v>19</v>
      </c>
      <c r="K72" s="56" t="s">
        <v>258</v>
      </c>
      <c r="L72" s="56" t="s">
        <v>252</v>
      </c>
      <c r="M72" s="56" t="s">
        <v>253</v>
      </c>
      <c r="N72" s="56" t="s">
        <v>255</v>
      </c>
      <c r="O72" s="18" t="s">
        <v>7</v>
      </c>
      <c r="P72" s="18" t="s">
        <v>8</v>
      </c>
      <c r="Q72" s="18" t="s">
        <v>254</v>
      </c>
    </row>
    <row r="73" spans="1:21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33">
        <f>O66</f>
        <v>2</v>
      </c>
      <c r="G73" s="33">
        <f>P66</f>
        <v>3</v>
      </c>
      <c r="H73" s="33">
        <f>Q66</f>
        <v>-6</v>
      </c>
      <c r="I73" s="33">
        <f>H73+(B73*F73)+(C73*G73)</f>
        <v>-1</v>
      </c>
      <c r="J73" s="33">
        <f>IF(I73&gt;$D$7,1,IF(I73&lt;-$D$7,-1,0))</f>
        <v>-1</v>
      </c>
      <c r="K73" s="33" t="str">
        <f>IF(J73=E73,"wbaru=wlama","perbaiki bobot dan bias")</f>
        <v>perbaiki bobot dan bias</v>
      </c>
      <c r="L73" s="33">
        <f>(E73-J73)*B73*$D$8</f>
        <v>2</v>
      </c>
      <c r="M73" s="33">
        <f>(E73-J73)*C73*$D$8</f>
        <v>2</v>
      </c>
      <c r="N73" s="33">
        <f>(E73-J73)*D73*$D$8</f>
        <v>2</v>
      </c>
      <c r="O73" s="61">
        <f t="shared" ref="O73:Q76" si="12">F73+L73</f>
        <v>4</v>
      </c>
      <c r="P73" s="61">
        <f t="shared" si="12"/>
        <v>5</v>
      </c>
      <c r="Q73" s="61">
        <f t="shared" si="12"/>
        <v>-4</v>
      </c>
    </row>
    <row r="74" spans="1:21" x14ac:dyDescent="0.25">
      <c r="A74" s="1">
        <v>2</v>
      </c>
      <c r="B74" s="1">
        <v>1</v>
      </c>
      <c r="C74" s="1">
        <v>0</v>
      </c>
      <c r="D74" s="1">
        <v>1</v>
      </c>
      <c r="E74" s="1">
        <v>-1</v>
      </c>
      <c r="F74" s="61">
        <f t="shared" ref="F74:H76" si="13">O73</f>
        <v>4</v>
      </c>
      <c r="G74" s="61">
        <f t="shared" si="13"/>
        <v>5</v>
      </c>
      <c r="H74" s="61">
        <f t="shared" si="13"/>
        <v>-4</v>
      </c>
      <c r="I74" s="33">
        <f>H74+(B74*F74)+(C74*G74)</f>
        <v>0</v>
      </c>
      <c r="J74" s="33">
        <f>IF(I74&gt;$D$7,1,IF(I74&lt;-$D$7,-1,0))</f>
        <v>0</v>
      </c>
      <c r="K74" s="33" t="str">
        <f>IF(J74=E74,"wbaru=wlama","perbaiki bobot dan bias")</f>
        <v>perbaiki bobot dan bias</v>
      </c>
      <c r="L74" s="33">
        <f>(E74-J74)*B74*$D$8</f>
        <v>-1</v>
      </c>
      <c r="M74" s="33">
        <f>(E74-J74)*C74*$D$8</f>
        <v>0</v>
      </c>
      <c r="N74" s="33">
        <f>(E74-J74)*D74*$D$8</f>
        <v>-1</v>
      </c>
      <c r="O74" s="61">
        <f t="shared" si="12"/>
        <v>3</v>
      </c>
      <c r="P74" s="61">
        <f t="shared" si="12"/>
        <v>5</v>
      </c>
      <c r="Q74" s="61">
        <f t="shared" si="12"/>
        <v>-5</v>
      </c>
    </row>
    <row r="75" spans="1:21" x14ac:dyDescent="0.25">
      <c r="A75" s="1">
        <v>3</v>
      </c>
      <c r="B75" s="1">
        <v>0</v>
      </c>
      <c r="C75" s="1">
        <v>1</v>
      </c>
      <c r="D75" s="1">
        <v>1</v>
      </c>
      <c r="E75" s="1">
        <v>-1</v>
      </c>
      <c r="F75" s="61">
        <f t="shared" si="13"/>
        <v>3</v>
      </c>
      <c r="G75" s="61">
        <f t="shared" si="13"/>
        <v>5</v>
      </c>
      <c r="H75" s="61">
        <f t="shared" si="13"/>
        <v>-5</v>
      </c>
      <c r="I75" s="33">
        <f>H75+(B75*F75)+(C75*G75)</f>
        <v>0</v>
      </c>
      <c r="J75" s="33">
        <f>IF(I75&gt;$D$7,1,IF(I75&lt;-$D$7,-1,0))</f>
        <v>0</v>
      </c>
      <c r="K75" s="33" t="str">
        <f>IF(J75=E75,"wbaru=wlama","perbaiki bobot dan bias")</f>
        <v>perbaiki bobot dan bias</v>
      </c>
      <c r="L75" s="33">
        <f>(E75-J75)*B75*$D$8</f>
        <v>0</v>
      </c>
      <c r="M75" s="33">
        <f>(E75-J75)*C75*$D$8</f>
        <v>-1</v>
      </c>
      <c r="N75" s="33">
        <f>(E75-J75)*D75*$D$8</f>
        <v>-1</v>
      </c>
      <c r="O75" s="61">
        <f t="shared" si="12"/>
        <v>3</v>
      </c>
      <c r="P75" s="61">
        <f t="shared" si="12"/>
        <v>4</v>
      </c>
      <c r="Q75" s="61">
        <f t="shared" si="12"/>
        <v>-6</v>
      </c>
    </row>
    <row r="76" spans="1:21" x14ac:dyDescent="0.25">
      <c r="A76" s="1">
        <v>4</v>
      </c>
      <c r="B76" s="1">
        <v>0</v>
      </c>
      <c r="C76" s="1">
        <v>0</v>
      </c>
      <c r="D76" s="1">
        <v>1</v>
      </c>
      <c r="E76" s="1">
        <v>-1</v>
      </c>
      <c r="F76" s="61">
        <f t="shared" si="13"/>
        <v>3</v>
      </c>
      <c r="G76" s="61">
        <f t="shared" si="13"/>
        <v>4</v>
      </c>
      <c r="H76" s="61">
        <f t="shared" si="13"/>
        <v>-6</v>
      </c>
      <c r="I76" s="33">
        <f>H76+(B76*F76)+(C76*G76)</f>
        <v>-6</v>
      </c>
      <c r="J76" s="33">
        <f>IF(I76&gt;$D$7,1,IF(I76&lt;-$D$7,-1,0))</f>
        <v>-1</v>
      </c>
      <c r="K76" s="33" t="str">
        <f>IF(J76=E76,"wbaru=wlama","perbaiki bobot dan bias")</f>
        <v>wbaru=wlama</v>
      </c>
      <c r="L76" s="33">
        <f>(E76-J76)*B76*$D$8</f>
        <v>0</v>
      </c>
      <c r="M76" s="33">
        <f>(E76-J76)*C76*$D$8</f>
        <v>0</v>
      </c>
      <c r="N76" s="33">
        <f>(E76-J76)*D76*$D$8</f>
        <v>0</v>
      </c>
      <c r="O76" s="61">
        <f t="shared" si="12"/>
        <v>3</v>
      </c>
      <c r="P76" s="61">
        <f t="shared" si="12"/>
        <v>4</v>
      </c>
      <c r="Q76" s="61">
        <f t="shared" si="12"/>
        <v>-6</v>
      </c>
    </row>
    <row r="77" spans="1:21" x14ac:dyDescent="0.25">
      <c r="A77" t="s">
        <v>279</v>
      </c>
    </row>
    <row r="79" spans="1:21" x14ac:dyDescent="0.25">
      <c r="A79" s="2" t="s">
        <v>276</v>
      </c>
      <c r="D79" s="4"/>
      <c r="E79" s="4"/>
      <c r="G79" s="31"/>
      <c r="H79" s="6"/>
      <c r="L79" s="31"/>
      <c r="M79" s="6"/>
      <c r="P79" s="31"/>
      <c r="Q79" s="16"/>
    </row>
    <row r="80" spans="1:21" x14ac:dyDescent="0.25">
      <c r="A80" s="63" t="s">
        <v>22</v>
      </c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2"/>
      <c r="U80" s="62"/>
    </row>
    <row r="81" spans="1:17" x14ac:dyDescent="0.25">
      <c r="A81" s="173" t="s">
        <v>1</v>
      </c>
      <c r="B81" s="175" t="s">
        <v>25</v>
      </c>
      <c r="C81" s="176"/>
      <c r="D81" s="177"/>
      <c r="E81" s="178" t="s">
        <v>36</v>
      </c>
      <c r="F81" s="180" t="s">
        <v>20</v>
      </c>
      <c r="G81" s="181"/>
      <c r="H81" s="182"/>
      <c r="I81" s="60"/>
      <c r="J81" s="60"/>
      <c r="K81" s="55" t="s">
        <v>257</v>
      </c>
      <c r="L81" s="175" t="s">
        <v>256</v>
      </c>
      <c r="M81" s="176"/>
      <c r="N81" s="177"/>
      <c r="O81" s="183" t="s">
        <v>15</v>
      </c>
      <c r="P81" s="183"/>
      <c r="Q81" s="183"/>
    </row>
    <row r="82" spans="1:17" x14ac:dyDescent="0.25">
      <c r="A82" s="174"/>
      <c r="B82" s="18" t="s">
        <v>2</v>
      </c>
      <c r="C82" s="18" t="s">
        <v>3</v>
      </c>
      <c r="D82" s="18" t="s">
        <v>14</v>
      </c>
      <c r="E82" s="179"/>
      <c r="F82" s="19" t="s">
        <v>7</v>
      </c>
      <c r="G82" s="19" t="s">
        <v>8</v>
      </c>
      <c r="H82" s="19" t="s">
        <v>254</v>
      </c>
      <c r="I82" s="56" t="s">
        <v>27</v>
      </c>
      <c r="J82" s="56" t="s">
        <v>19</v>
      </c>
      <c r="K82" s="56" t="s">
        <v>258</v>
      </c>
      <c r="L82" s="56" t="s">
        <v>252</v>
      </c>
      <c r="M82" s="56" t="s">
        <v>253</v>
      </c>
      <c r="N82" s="56" t="s">
        <v>255</v>
      </c>
      <c r="O82" s="18" t="s">
        <v>7</v>
      </c>
      <c r="P82" s="18" t="s">
        <v>8</v>
      </c>
      <c r="Q82" s="18" t="s">
        <v>254</v>
      </c>
    </row>
    <row r="83" spans="1:17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33">
        <f>O76</f>
        <v>3</v>
      </c>
      <c r="G83" s="33">
        <f>P76</f>
        <v>4</v>
      </c>
      <c r="H83" s="33">
        <f>Q76</f>
        <v>-6</v>
      </c>
      <c r="I83" s="33">
        <f>H83+(B83*F83)+(C83*G83)</f>
        <v>1</v>
      </c>
      <c r="J83" s="33">
        <f>IF(I83&gt;$D$7,1,IF(I83&lt;-$D$7,-1,0))</f>
        <v>1</v>
      </c>
      <c r="K83" s="33" t="str">
        <f>IF(J83=E83,"wbaru=wlama","perbaiki bobot dan bias")</f>
        <v>wbaru=wlama</v>
      </c>
      <c r="L83" s="33">
        <f>(E83-J83)*B83*$D$8</f>
        <v>0</v>
      </c>
      <c r="M83" s="33">
        <f>(E83-J83)*C83*$D$8</f>
        <v>0</v>
      </c>
      <c r="N83" s="33">
        <f>(E83-J83)*D83*$D$8</f>
        <v>0</v>
      </c>
      <c r="O83" s="61">
        <f t="shared" ref="O83:Q86" si="14">F83+L83</f>
        <v>3</v>
      </c>
      <c r="P83" s="61">
        <f t="shared" si="14"/>
        <v>4</v>
      </c>
      <c r="Q83" s="61">
        <f t="shared" si="14"/>
        <v>-6</v>
      </c>
    </row>
    <row r="84" spans="1:17" x14ac:dyDescent="0.25">
      <c r="A84" s="1">
        <v>2</v>
      </c>
      <c r="B84" s="1">
        <v>1</v>
      </c>
      <c r="C84" s="1">
        <v>0</v>
      </c>
      <c r="D84" s="1">
        <v>1</v>
      </c>
      <c r="E84" s="1">
        <v>-1</v>
      </c>
      <c r="F84" s="61">
        <f t="shared" ref="F84:H86" si="15">O83</f>
        <v>3</v>
      </c>
      <c r="G84" s="61">
        <f t="shared" si="15"/>
        <v>4</v>
      </c>
      <c r="H84" s="61">
        <f t="shared" si="15"/>
        <v>-6</v>
      </c>
      <c r="I84" s="33">
        <f>H84+(B84*F84)+(C84*G84)</f>
        <v>-3</v>
      </c>
      <c r="J84" s="33">
        <f>IF(I84&gt;$D$7,1,IF(I84&lt;-$D$7,-1,0))</f>
        <v>-1</v>
      </c>
      <c r="K84" s="33" t="str">
        <f>IF(J84=E84,"wbaru=wlama","perbaiki bobot dan bias")</f>
        <v>wbaru=wlama</v>
      </c>
      <c r="L84" s="33">
        <f>(E84-J84)*B84*$D$8</f>
        <v>0</v>
      </c>
      <c r="M84" s="33">
        <f>(E84-J84)*C84*$D$8</f>
        <v>0</v>
      </c>
      <c r="N84" s="33">
        <f>(E84-J84)*D84*$D$8</f>
        <v>0</v>
      </c>
      <c r="O84" s="61">
        <f t="shared" si="14"/>
        <v>3</v>
      </c>
      <c r="P84" s="61">
        <f t="shared" si="14"/>
        <v>4</v>
      </c>
      <c r="Q84" s="61">
        <f t="shared" si="14"/>
        <v>-6</v>
      </c>
    </row>
    <row r="85" spans="1:17" x14ac:dyDescent="0.25">
      <c r="A85" s="1">
        <v>3</v>
      </c>
      <c r="B85" s="1">
        <v>0</v>
      </c>
      <c r="C85" s="1">
        <v>1</v>
      </c>
      <c r="D85" s="1">
        <v>1</v>
      </c>
      <c r="E85" s="1">
        <v>-1</v>
      </c>
      <c r="F85" s="61">
        <f t="shared" si="15"/>
        <v>3</v>
      </c>
      <c r="G85" s="61">
        <f t="shared" si="15"/>
        <v>4</v>
      </c>
      <c r="H85" s="61">
        <f t="shared" si="15"/>
        <v>-6</v>
      </c>
      <c r="I85" s="33">
        <f>H85+(B85*F85)+(C85*G85)</f>
        <v>-2</v>
      </c>
      <c r="J85" s="33">
        <f>IF(I85&gt;$D$7,1,IF(I85&lt;-$D$7,-1,0))</f>
        <v>-1</v>
      </c>
      <c r="K85" s="33" t="str">
        <f>IF(J85=E85,"wbaru=wlama","perbaiki bobot dan bias")</f>
        <v>wbaru=wlama</v>
      </c>
      <c r="L85" s="33">
        <f>(E85-J85)*B85*$D$8</f>
        <v>0</v>
      </c>
      <c r="M85" s="33">
        <f>(E85-J85)*C85*$D$8</f>
        <v>0</v>
      </c>
      <c r="N85" s="33">
        <f>(E85-J85)*D85*$D$8</f>
        <v>0</v>
      </c>
      <c r="O85" s="61">
        <f t="shared" si="14"/>
        <v>3</v>
      </c>
      <c r="P85" s="61">
        <f t="shared" si="14"/>
        <v>4</v>
      </c>
      <c r="Q85" s="61">
        <f t="shared" si="14"/>
        <v>-6</v>
      </c>
    </row>
    <row r="86" spans="1:17" x14ac:dyDescent="0.25">
      <c r="A86" s="1">
        <v>4</v>
      </c>
      <c r="B86" s="1">
        <v>0</v>
      </c>
      <c r="C86" s="1">
        <v>0</v>
      </c>
      <c r="D86" s="1">
        <v>1</v>
      </c>
      <c r="E86" s="1">
        <v>-1</v>
      </c>
      <c r="F86" s="61">
        <f t="shared" si="15"/>
        <v>3</v>
      </c>
      <c r="G86" s="61">
        <f t="shared" si="15"/>
        <v>4</v>
      </c>
      <c r="H86" s="61">
        <f t="shared" si="15"/>
        <v>-6</v>
      </c>
      <c r="I86" s="33">
        <f>H86+(B86*F86)+(C86*G86)</f>
        <v>-6</v>
      </c>
      <c r="J86" s="33">
        <f>IF(I86&gt;$D$7,1,IF(I86&lt;-$D$7,-1,0))</f>
        <v>-1</v>
      </c>
      <c r="K86" s="33" t="str">
        <f>IF(J86=E86,"wbaru=wlama","perbaiki bobot dan bias")</f>
        <v>wbaru=wlama</v>
      </c>
      <c r="L86" s="33">
        <f>(E86-J86)*B86*$D$8</f>
        <v>0</v>
      </c>
      <c r="M86" s="33">
        <f>(E86-J86)*C86*$D$8</f>
        <v>0</v>
      </c>
      <c r="N86" s="33">
        <f>(E86-J86)*D86*$D$8</f>
        <v>0</v>
      </c>
      <c r="O86" s="61">
        <f t="shared" si="14"/>
        <v>3</v>
      </c>
      <c r="P86" s="61">
        <f t="shared" si="14"/>
        <v>4</v>
      </c>
      <c r="Q86" s="61">
        <f t="shared" si="14"/>
        <v>-6</v>
      </c>
    </row>
    <row r="87" spans="1:17" x14ac:dyDescent="0.25">
      <c r="A87" t="s">
        <v>275</v>
      </c>
    </row>
    <row r="89" spans="1:17" x14ac:dyDescent="0.25">
      <c r="A89" t="s">
        <v>261</v>
      </c>
      <c r="E89" t="s">
        <v>7</v>
      </c>
      <c r="F89" s="6">
        <v>1.6</v>
      </c>
    </row>
    <row r="90" spans="1:17" x14ac:dyDescent="0.25">
      <c r="E90" t="s">
        <v>8</v>
      </c>
      <c r="F90" s="6">
        <v>1.6</v>
      </c>
    </row>
    <row r="91" spans="1:17" x14ac:dyDescent="0.25">
      <c r="E91" t="s">
        <v>60</v>
      </c>
      <c r="F91" s="6">
        <v>1.6</v>
      </c>
    </row>
    <row r="93" spans="1:17" x14ac:dyDescent="0.25">
      <c r="A93" t="s">
        <v>262</v>
      </c>
    </row>
    <row r="95" spans="1:17" x14ac:dyDescent="0.25">
      <c r="A95" s="63" t="s">
        <v>265</v>
      </c>
      <c r="B95" s="64"/>
      <c r="C95" s="64"/>
      <c r="D95" s="64"/>
      <c r="E95" s="64"/>
      <c r="F95" s="64"/>
      <c r="G95" s="64"/>
      <c r="H95" s="64"/>
      <c r="I95" s="64"/>
      <c r="J95" s="64"/>
    </row>
    <row r="96" spans="1:17" x14ac:dyDescent="0.25">
      <c r="A96" s="173" t="s">
        <v>1</v>
      </c>
      <c r="B96" s="175" t="s">
        <v>25</v>
      </c>
      <c r="C96" s="176"/>
      <c r="D96" s="177"/>
      <c r="E96" s="190" t="s">
        <v>36</v>
      </c>
      <c r="F96" s="183" t="s">
        <v>15</v>
      </c>
      <c r="G96" s="183"/>
      <c r="H96" s="183"/>
    </row>
    <row r="97" spans="1:10" x14ac:dyDescent="0.25">
      <c r="A97" s="174"/>
      <c r="B97" s="18" t="s">
        <v>2</v>
      </c>
      <c r="C97" s="18" t="s">
        <v>3</v>
      </c>
      <c r="D97" s="18" t="s">
        <v>14</v>
      </c>
      <c r="E97" s="191"/>
      <c r="F97" s="18" t="s">
        <v>7</v>
      </c>
      <c r="G97" s="18" t="s">
        <v>8</v>
      </c>
      <c r="H97" s="18" t="s">
        <v>254</v>
      </c>
      <c r="I97" s="56" t="s">
        <v>27</v>
      </c>
      <c r="J97" s="66" t="s">
        <v>19</v>
      </c>
    </row>
    <row r="98" spans="1:10" x14ac:dyDescent="0.25">
      <c r="A98" s="1">
        <v>1</v>
      </c>
      <c r="B98" s="1">
        <v>1</v>
      </c>
      <c r="C98" s="1">
        <v>1</v>
      </c>
      <c r="D98" s="1">
        <v>1</v>
      </c>
      <c r="E98" s="65">
        <v>1</v>
      </c>
      <c r="F98" s="61">
        <v>1.6</v>
      </c>
      <c r="G98" s="61">
        <v>1.6</v>
      </c>
      <c r="H98" s="61">
        <v>-1.6</v>
      </c>
      <c r="I98" s="33">
        <f>H98+(B98*F98)+(C98*G98)</f>
        <v>1.6</v>
      </c>
      <c r="J98" s="67">
        <f>IF(I98&lt;$D$7,-1,1)</f>
        <v>1</v>
      </c>
    </row>
    <row r="99" spans="1:10" x14ac:dyDescent="0.25">
      <c r="A99" s="1">
        <v>2</v>
      </c>
      <c r="B99" s="1">
        <v>1</v>
      </c>
      <c r="C99" s="1">
        <v>-1</v>
      </c>
      <c r="D99" s="1">
        <v>1</v>
      </c>
      <c r="E99" s="65">
        <v>-1</v>
      </c>
      <c r="F99" s="61">
        <v>1.6</v>
      </c>
      <c r="G99" s="61">
        <v>1.6</v>
      </c>
      <c r="H99" s="61">
        <v>-1.6</v>
      </c>
      <c r="I99" s="33">
        <f>H99+(B99*F99)+(C99*G99)</f>
        <v>-1.6</v>
      </c>
      <c r="J99" s="67">
        <f>IF(I99&lt;$D$7,-1,1)</f>
        <v>-1</v>
      </c>
    </row>
    <row r="100" spans="1:10" x14ac:dyDescent="0.25">
      <c r="A100" s="1">
        <v>3</v>
      </c>
      <c r="B100" s="1">
        <v>-1</v>
      </c>
      <c r="C100" s="1">
        <v>1</v>
      </c>
      <c r="D100" s="1">
        <v>1</v>
      </c>
      <c r="E100" s="65">
        <v>-1</v>
      </c>
      <c r="F100" s="61">
        <v>1.6</v>
      </c>
      <c r="G100" s="61">
        <v>1.6</v>
      </c>
      <c r="H100" s="61">
        <v>-1.6</v>
      </c>
      <c r="I100" s="33">
        <f>H100+(B100*F100)+(C100*G100)</f>
        <v>-1.6</v>
      </c>
      <c r="J100" s="67">
        <f>IF(I100&lt;$D$7,-1,1)</f>
        <v>-1</v>
      </c>
    </row>
    <row r="101" spans="1:10" x14ac:dyDescent="0.25">
      <c r="A101" s="1">
        <v>4</v>
      </c>
      <c r="B101" s="1">
        <v>-1</v>
      </c>
      <c r="C101" s="1">
        <v>-1</v>
      </c>
      <c r="D101" s="1">
        <v>1</v>
      </c>
      <c r="E101" s="65">
        <v>-1</v>
      </c>
      <c r="F101" s="61">
        <v>1.6</v>
      </c>
      <c r="G101" s="61">
        <v>1.6</v>
      </c>
      <c r="H101" s="61">
        <v>-1.6</v>
      </c>
      <c r="I101" s="33">
        <f>H101+(B101*F101)+(C101*G101)</f>
        <v>-4.8000000000000007</v>
      </c>
      <c r="J101" s="67">
        <f>IF(I101&lt;$D$7,-1,1)</f>
        <v>-1</v>
      </c>
    </row>
    <row r="102" spans="1:10" x14ac:dyDescent="0.25">
      <c r="A102" t="s">
        <v>266</v>
      </c>
    </row>
    <row r="104" spans="1:10" x14ac:dyDescent="0.25">
      <c r="A104" s="2" t="s">
        <v>267</v>
      </c>
    </row>
  </sheetData>
  <mergeCells count="56">
    <mergeCell ref="G6:G7"/>
    <mergeCell ref="P6:P8"/>
    <mergeCell ref="A11:A12"/>
    <mergeCell ref="B11:D11"/>
    <mergeCell ref="E11:E12"/>
    <mergeCell ref="F11:H11"/>
    <mergeCell ref="L11:N11"/>
    <mergeCell ref="O11:Q11"/>
    <mergeCell ref="S11:S12"/>
    <mergeCell ref="A21:A22"/>
    <mergeCell ref="B21:D21"/>
    <mergeCell ref="E21:E22"/>
    <mergeCell ref="F21:H21"/>
    <mergeCell ref="L21:N21"/>
    <mergeCell ref="O21:Q21"/>
    <mergeCell ref="A96:A97"/>
    <mergeCell ref="B96:D96"/>
    <mergeCell ref="E96:E97"/>
    <mergeCell ref="F96:H96"/>
    <mergeCell ref="R11:R12"/>
    <mergeCell ref="A31:A32"/>
    <mergeCell ref="B31:D31"/>
    <mergeCell ref="E31:E32"/>
    <mergeCell ref="F31:H31"/>
    <mergeCell ref="L31:N31"/>
    <mergeCell ref="O31:Q31"/>
    <mergeCell ref="A41:A42"/>
    <mergeCell ref="B41:D41"/>
    <mergeCell ref="E41:E42"/>
    <mergeCell ref="F41:H41"/>
    <mergeCell ref="L41:N41"/>
    <mergeCell ref="O41:Q41"/>
    <mergeCell ref="A51:A52"/>
    <mergeCell ref="B51:D51"/>
    <mergeCell ref="E51:E52"/>
    <mergeCell ref="F51:H51"/>
    <mergeCell ref="L51:N51"/>
    <mergeCell ref="O51:Q51"/>
    <mergeCell ref="O61:Q61"/>
    <mergeCell ref="A71:A72"/>
    <mergeCell ref="B71:D71"/>
    <mergeCell ref="E71:E72"/>
    <mergeCell ref="F71:H71"/>
    <mergeCell ref="L71:N71"/>
    <mergeCell ref="O71:Q71"/>
    <mergeCell ref="A61:A62"/>
    <mergeCell ref="B61:D61"/>
    <mergeCell ref="E61:E62"/>
    <mergeCell ref="F61:H61"/>
    <mergeCell ref="L61:N61"/>
    <mergeCell ref="O81:Q81"/>
    <mergeCell ref="A81:A82"/>
    <mergeCell ref="B81:D81"/>
    <mergeCell ref="E81:E82"/>
    <mergeCell ref="F81:H81"/>
    <mergeCell ref="L81:N8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1B19-DE68-4F36-AE68-7A6F515D98BA}">
  <dimension ref="A1:Y98"/>
  <sheetViews>
    <sheetView topLeftCell="A80" workbookViewId="0">
      <selection activeCell="N15" sqref="N15"/>
    </sheetView>
  </sheetViews>
  <sheetFormatPr defaultRowHeight="15" x14ac:dyDescent="0.25"/>
  <cols>
    <col min="13" max="13" width="20.5703125" bestFit="1" customWidth="1"/>
  </cols>
  <sheetData>
    <row r="1" spans="1:25" ht="18.75" x14ac:dyDescent="0.3">
      <c r="A1" s="20" t="s">
        <v>289</v>
      </c>
    </row>
    <row r="3" spans="1:25" x14ac:dyDescent="0.25">
      <c r="A3" s="5" t="s">
        <v>12</v>
      </c>
    </row>
    <row r="4" spans="1:25" x14ac:dyDescent="0.25">
      <c r="A4" t="s">
        <v>6</v>
      </c>
      <c r="B4" t="s">
        <v>16</v>
      </c>
      <c r="D4">
        <v>0</v>
      </c>
      <c r="F4" t="s">
        <v>56</v>
      </c>
      <c r="H4" s="2" t="s">
        <v>30</v>
      </c>
      <c r="I4" s="2"/>
    </row>
    <row r="5" spans="1:25" x14ac:dyDescent="0.25">
      <c r="B5" t="s">
        <v>17</v>
      </c>
      <c r="D5">
        <v>0</v>
      </c>
      <c r="H5" s="22" t="s">
        <v>31</v>
      </c>
      <c r="I5" s="43"/>
      <c r="J5" s="23"/>
      <c r="K5" s="23"/>
      <c r="L5" s="23"/>
      <c r="N5" s="2" t="s">
        <v>32</v>
      </c>
      <c r="S5" s="2" t="s">
        <v>33</v>
      </c>
      <c r="T5" s="2"/>
    </row>
    <row r="6" spans="1:25" x14ac:dyDescent="0.25">
      <c r="B6" t="s">
        <v>61</v>
      </c>
      <c r="D6">
        <v>0</v>
      </c>
      <c r="H6" s="69"/>
      <c r="I6" s="2"/>
      <c r="N6" s="2"/>
      <c r="S6" s="2"/>
      <c r="T6" s="2"/>
    </row>
    <row r="7" spans="1:25" x14ac:dyDescent="0.25">
      <c r="B7" t="s">
        <v>18</v>
      </c>
      <c r="D7">
        <v>0</v>
      </c>
      <c r="F7" s="2"/>
      <c r="H7" s="185" t="s">
        <v>19</v>
      </c>
      <c r="I7" s="6">
        <v>0</v>
      </c>
      <c r="J7" t="s">
        <v>247</v>
      </c>
      <c r="L7" s="25"/>
      <c r="N7" s="31" t="s">
        <v>19</v>
      </c>
      <c r="O7" s="6">
        <v>-1</v>
      </c>
      <c r="P7" t="s">
        <v>247</v>
      </c>
      <c r="S7" s="172" t="s">
        <v>19</v>
      </c>
      <c r="T7" s="16">
        <v>1</v>
      </c>
      <c r="U7" t="s">
        <v>249</v>
      </c>
    </row>
    <row r="8" spans="1:25" x14ac:dyDescent="0.25">
      <c r="B8" t="s">
        <v>245</v>
      </c>
      <c r="D8" s="4">
        <v>0.1</v>
      </c>
      <c r="F8" s="4"/>
      <c r="H8" s="186"/>
      <c r="I8" s="26">
        <v>1</v>
      </c>
      <c r="J8" s="27" t="s">
        <v>248</v>
      </c>
      <c r="L8" s="28"/>
      <c r="N8" s="31"/>
      <c r="O8" s="6">
        <v>1</v>
      </c>
      <c r="P8" s="27" t="s">
        <v>248</v>
      </c>
      <c r="S8" s="172"/>
      <c r="T8" s="16">
        <v>0</v>
      </c>
      <c r="U8" t="s">
        <v>250</v>
      </c>
    </row>
    <row r="9" spans="1:25" x14ac:dyDescent="0.25">
      <c r="B9" t="s">
        <v>246</v>
      </c>
      <c r="D9" s="4">
        <v>1</v>
      </c>
      <c r="F9" s="4"/>
      <c r="H9" s="31"/>
      <c r="I9" s="31"/>
      <c r="J9" s="6"/>
      <c r="N9" s="31"/>
      <c r="O9" s="6"/>
      <c r="P9" s="6"/>
      <c r="S9" s="172"/>
      <c r="T9" s="16">
        <v>-1</v>
      </c>
      <c r="U9" t="s">
        <v>251</v>
      </c>
    </row>
    <row r="10" spans="1:25" x14ac:dyDescent="0.25">
      <c r="A10" s="2" t="s">
        <v>259</v>
      </c>
      <c r="E10" s="4"/>
      <c r="F10" s="4"/>
      <c r="H10" s="31"/>
      <c r="I10" s="31"/>
      <c r="J10" s="6"/>
      <c r="N10" s="31"/>
      <c r="O10" s="6"/>
      <c r="P10" s="6"/>
      <c r="S10" s="31"/>
      <c r="T10" s="31"/>
      <c r="U10" s="16"/>
    </row>
    <row r="11" spans="1:25" x14ac:dyDescent="0.25">
      <c r="A11" s="63" t="s">
        <v>22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2"/>
      <c r="Y11" s="62"/>
    </row>
    <row r="12" spans="1:25" x14ac:dyDescent="0.25">
      <c r="A12" s="173" t="s">
        <v>1</v>
      </c>
      <c r="B12" s="175" t="s">
        <v>25</v>
      </c>
      <c r="C12" s="176"/>
      <c r="D12" s="176"/>
      <c r="E12" s="177"/>
      <c r="F12" s="178" t="s">
        <v>36</v>
      </c>
      <c r="G12" s="180" t="s">
        <v>20</v>
      </c>
      <c r="H12" s="181"/>
      <c r="I12" s="181"/>
      <c r="J12" s="182"/>
      <c r="K12" s="60"/>
      <c r="L12" s="60"/>
      <c r="M12" s="55" t="s">
        <v>257</v>
      </c>
      <c r="N12" s="175" t="s">
        <v>256</v>
      </c>
      <c r="O12" s="176"/>
      <c r="P12" s="176"/>
      <c r="Q12" s="177"/>
      <c r="R12" s="183" t="s">
        <v>15</v>
      </c>
      <c r="S12" s="183"/>
      <c r="T12" s="183"/>
      <c r="U12" s="183"/>
      <c r="V12" s="172"/>
      <c r="W12" s="172"/>
      <c r="X12" s="6"/>
    </row>
    <row r="13" spans="1:25" x14ac:dyDescent="0.25">
      <c r="A13" s="174"/>
      <c r="B13" s="18" t="s">
        <v>2</v>
      </c>
      <c r="C13" s="18" t="s">
        <v>3</v>
      </c>
      <c r="D13" s="18" t="s">
        <v>59</v>
      </c>
      <c r="E13" s="18" t="s">
        <v>14</v>
      </c>
      <c r="F13" s="179"/>
      <c r="G13" s="19" t="s">
        <v>7</v>
      </c>
      <c r="H13" s="19" t="s">
        <v>8</v>
      </c>
      <c r="I13" s="19" t="s">
        <v>60</v>
      </c>
      <c r="J13" s="19" t="s">
        <v>254</v>
      </c>
      <c r="K13" s="56" t="s">
        <v>27</v>
      </c>
      <c r="L13" s="56" t="s">
        <v>19</v>
      </c>
      <c r="M13" s="56" t="s">
        <v>258</v>
      </c>
      <c r="N13" s="56" t="s">
        <v>252</v>
      </c>
      <c r="O13" s="56" t="s">
        <v>253</v>
      </c>
      <c r="P13" s="56" t="s">
        <v>282</v>
      </c>
      <c r="Q13" s="56" t="s">
        <v>255</v>
      </c>
      <c r="R13" s="18" t="s">
        <v>7</v>
      </c>
      <c r="S13" s="18" t="s">
        <v>8</v>
      </c>
      <c r="T13" s="18" t="s">
        <v>60</v>
      </c>
      <c r="U13" s="18" t="s">
        <v>254</v>
      </c>
      <c r="V13" s="172"/>
      <c r="W13" s="172"/>
    </row>
    <row r="14" spans="1:25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32">
        <f>D4</f>
        <v>0</v>
      </c>
      <c r="H14" s="32">
        <f>D5</f>
        <v>0</v>
      </c>
      <c r="I14" s="32">
        <f>D6</f>
        <v>0</v>
      </c>
      <c r="J14" s="33">
        <f>D7</f>
        <v>0</v>
      </c>
      <c r="K14" s="33">
        <f>J14+(B14*G14)+(C14*H14)+(D14*I14)</f>
        <v>0</v>
      </c>
      <c r="L14" s="33">
        <f>IF(K14&gt;$D$8,1,IF(K14&lt;-$D$8,-1,0))</f>
        <v>0</v>
      </c>
      <c r="M14" s="33" t="str">
        <f t="shared" ref="M14:M21" si="0">IF(L14=F14,"wbaru=wlama","perbaiki bobot dan bias")</f>
        <v>perbaiki bobot dan bias</v>
      </c>
      <c r="N14" s="33">
        <f>(F14-L14)*B14*$D$9</f>
        <v>1</v>
      </c>
      <c r="O14" s="33">
        <f>(F14-L14)*C14*$D$9</f>
        <v>1</v>
      </c>
      <c r="P14" s="33">
        <f>(F14-L14)*D14*$D$9</f>
        <v>1</v>
      </c>
      <c r="Q14" s="33">
        <f>(F14-L14)*E14*$D$9</f>
        <v>1</v>
      </c>
      <c r="R14" s="61">
        <f>G14+N14</f>
        <v>1</v>
      </c>
      <c r="S14" s="61">
        <f>H14+O14</f>
        <v>1</v>
      </c>
      <c r="T14" s="61">
        <f>I14+P14</f>
        <v>1</v>
      </c>
      <c r="U14" s="61">
        <f>J14+Q14</f>
        <v>1</v>
      </c>
      <c r="V14" s="6"/>
      <c r="W14" s="6"/>
    </row>
    <row r="15" spans="1:25" x14ac:dyDescent="0.25">
      <c r="A15" s="1">
        <v>2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61">
        <f t="shared" ref="G15:J17" si="1">R14</f>
        <v>1</v>
      </c>
      <c r="H15" s="61">
        <f t="shared" si="1"/>
        <v>1</v>
      </c>
      <c r="I15" s="61">
        <f t="shared" si="1"/>
        <v>1</v>
      </c>
      <c r="J15" s="61">
        <f t="shared" si="1"/>
        <v>1</v>
      </c>
      <c r="K15" s="33">
        <f t="shared" ref="K15:K21" si="2">J15+(B15*G15)+(C15*H15)+(D15*I15)</f>
        <v>3</v>
      </c>
      <c r="L15" s="33">
        <f t="shared" ref="L15:L21" si="3">IF(K15&gt;$D$8,1,IF(K15&lt;-$D$8,-1,0))</f>
        <v>1</v>
      </c>
      <c r="M15" s="33" t="str">
        <f t="shared" si="0"/>
        <v>wbaru=wlama</v>
      </c>
      <c r="N15" s="33">
        <f>(F15-L15)*B15*$D$9</f>
        <v>0</v>
      </c>
      <c r="O15" s="33">
        <f>(F15-L15)*C15*$D$9</f>
        <v>0</v>
      </c>
      <c r="P15" s="33">
        <f>(F15-L15)*D15*$D$9</f>
        <v>0</v>
      </c>
      <c r="Q15" s="33">
        <f>(F15-L15)*E15*$D$9</f>
        <v>0</v>
      </c>
      <c r="R15" s="61">
        <f t="shared" ref="R15:R21" si="4">G15+N15</f>
        <v>1</v>
      </c>
      <c r="S15" s="61">
        <f t="shared" ref="S15:S21" si="5">H15+O15</f>
        <v>1</v>
      </c>
      <c r="T15" s="61">
        <f t="shared" ref="T15:T21" si="6">I15+P15</f>
        <v>1</v>
      </c>
      <c r="U15" s="61">
        <f t="shared" ref="U15:U21" si="7">J15+Q15</f>
        <v>1</v>
      </c>
      <c r="V15" s="6"/>
      <c r="W15" s="6"/>
    </row>
    <row r="16" spans="1:25" x14ac:dyDescent="0.25">
      <c r="A16" s="1">
        <v>3</v>
      </c>
      <c r="B16" s="1">
        <v>1</v>
      </c>
      <c r="C16" s="1">
        <v>0</v>
      </c>
      <c r="D16" s="1">
        <v>1</v>
      </c>
      <c r="E16" s="1">
        <v>1</v>
      </c>
      <c r="F16" s="1">
        <v>1</v>
      </c>
      <c r="G16" s="61">
        <f t="shared" si="1"/>
        <v>1</v>
      </c>
      <c r="H16" s="61">
        <f t="shared" si="1"/>
        <v>1</v>
      </c>
      <c r="I16" s="61">
        <f t="shared" si="1"/>
        <v>1</v>
      </c>
      <c r="J16" s="61">
        <f t="shared" si="1"/>
        <v>1</v>
      </c>
      <c r="K16" s="33">
        <f t="shared" si="2"/>
        <v>3</v>
      </c>
      <c r="L16" s="33">
        <f t="shared" si="3"/>
        <v>1</v>
      </c>
      <c r="M16" s="33" t="str">
        <f t="shared" si="0"/>
        <v>wbaru=wlama</v>
      </c>
      <c r="N16" s="33">
        <f t="shared" ref="N16:N21" si="8">(F16-L16)*B16*$D$9</f>
        <v>0</v>
      </c>
      <c r="O16" s="33">
        <f t="shared" ref="O16:O21" si="9">(F16-L16)*C16*$D$9</f>
        <v>0</v>
      </c>
      <c r="P16" s="33">
        <f t="shared" ref="P16:P21" si="10">(F16-L16)*D16*$D$9</f>
        <v>0</v>
      </c>
      <c r="Q16" s="33">
        <f t="shared" ref="Q16:Q21" si="11">(F16-L16)*E16*$D$9</f>
        <v>0</v>
      </c>
      <c r="R16" s="61">
        <f t="shared" si="4"/>
        <v>1</v>
      </c>
      <c r="S16" s="61">
        <f t="shared" si="5"/>
        <v>1</v>
      </c>
      <c r="T16" s="61">
        <f t="shared" si="6"/>
        <v>1</v>
      </c>
      <c r="U16" s="61">
        <f t="shared" si="7"/>
        <v>1</v>
      </c>
      <c r="V16" s="6"/>
      <c r="W16" s="6"/>
    </row>
    <row r="17" spans="1:25" x14ac:dyDescent="0.25">
      <c r="A17" s="1">
        <v>4</v>
      </c>
      <c r="B17" s="1">
        <v>1</v>
      </c>
      <c r="C17" s="1">
        <v>0</v>
      </c>
      <c r="D17" s="1">
        <v>0</v>
      </c>
      <c r="E17" s="1">
        <v>1</v>
      </c>
      <c r="F17" s="1">
        <v>1</v>
      </c>
      <c r="G17" s="61">
        <f t="shared" si="1"/>
        <v>1</v>
      </c>
      <c r="H17" s="61">
        <f t="shared" si="1"/>
        <v>1</v>
      </c>
      <c r="I17" s="61">
        <f t="shared" si="1"/>
        <v>1</v>
      </c>
      <c r="J17" s="61">
        <f t="shared" si="1"/>
        <v>1</v>
      </c>
      <c r="K17" s="33">
        <f t="shared" si="2"/>
        <v>2</v>
      </c>
      <c r="L17" s="33">
        <f t="shared" si="3"/>
        <v>1</v>
      </c>
      <c r="M17" s="33" t="str">
        <f t="shared" si="0"/>
        <v>wbaru=wlama</v>
      </c>
      <c r="N17" s="33">
        <f t="shared" si="8"/>
        <v>0</v>
      </c>
      <c r="O17" s="33">
        <f t="shared" si="9"/>
        <v>0</v>
      </c>
      <c r="P17" s="33">
        <f t="shared" si="10"/>
        <v>0</v>
      </c>
      <c r="Q17" s="33">
        <f t="shared" si="11"/>
        <v>0</v>
      </c>
      <c r="R17" s="61">
        <f t="shared" si="4"/>
        <v>1</v>
      </c>
      <c r="S17" s="61">
        <f t="shared" si="5"/>
        <v>1</v>
      </c>
      <c r="T17" s="61">
        <f t="shared" si="6"/>
        <v>1</v>
      </c>
      <c r="U17" s="61">
        <f t="shared" si="7"/>
        <v>1</v>
      </c>
      <c r="V17" s="6"/>
      <c r="W17" s="6"/>
    </row>
    <row r="18" spans="1:25" x14ac:dyDescent="0.25">
      <c r="A18" s="1">
        <v>5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61">
        <f t="shared" ref="G18:H21" si="12">R17</f>
        <v>1</v>
      </c>
      <c r="H18" s="61">
        <f t="shared" si="12"/>
        <v>1</v>
      </c>
      <c r="I18" s="61">
        <f t="shared" ref="I18:J21" si="13">T17</f>
        <v>1</v>
      </c>
      <c r="J18" s="61">
        <f t="shared" si="13"/>
        <v>1</v>
      </c>
      <c r="K18" s="33">
        <f t="shared" si="2"/>
        <v>3</v>
      </c>
      <c r="L18" s="33">
        <f t="shared" si="3"/>
        <v>1</v>
      </c>
      <c r="M18" s="33" t="str">
        <f t="shared" si="0"/>
        <v>wbaru=wlama</v>
      </c>
      <c r="N18" s="33">
        <f t="shared" si="8"/>
        <v>0</v>
      </c>
      <c r="O18" s="33">
        <f t="shared" si="9"/>
        <v>0</v>
      </c>
      <c r="P18" s="33">
        <f t="shared" si="10"/>
        <v>0</v>
      </c>
      <c r="Q18" s="33">
        <f t="shared" si="11"/>
        <v>0</v>
      </c>
      <c r="R18" s="61">
        <f t="shared" si="4"/>
        <v>1</v>
      </c>
      <c r="S18" s="61">
        <f t="shared" si="5"/>
        <v>1</v>
      </c>
      <c r="T18" s="61">
        <f t="shared" si="6"/>
        <v>1</v>
      </c>
      <c r="U18" s="61">
        <f t="shared" si="7"/>
        <v>1</v>
      </c>
      <c r="V18" s="6"/>
      <c r="W18" s="6"/>
    </row>
    <row r="19" spans="1:25" x14ac:dyDescent="0.25">
      <c r="A19" s="1">
        <v>6</v>
      </c>
      <c r="B19" s="1">
        <v>0</v>
      </c>
      <c r="C19" s="1">
        <v>1</v>
      </c>
      <c r="D19" s="1">
        <v>0</v>
      </c>
      <c r="E19" s="1">
        <v>1</v>
      </c>
      <c r="F19" s="1">
        <v>1</v>
      </c>
      <c r="G19" s="61">
        <f t="shared" si="12"/>
        <v>1</v>
      </c>
      <c r="H19" s="61">
        <f t="shared" si="12"/>
        <v>1</v>
      </c>
      <c r="I19" s="61">
        <f t="shared" si="13"/>
        <v>1</v>
      </c>
      <c r="J19" s="61">
        <f t="shared" si="13"/>
        <v>1</v>
      </c>
      <c r="K19" s="33">
        <f t="shared" si="2"/>
        <v>2</v>
      </c>
      <c r="L19" s="33">
        <f t="shared" si="3"/>
        <v>1</v>
      </c>
      <c r="M19" s="33" t="str">
        <f t="shared" si="0"/>
        <v>wbaru=wlama</v>
      </c>
      <c r="N19" s="33">
        <f t="shared" si="8"/>
        <v>0</v>
      </c>
      <c r="O19" s="33">
        <f t="shared" si="9"/>
        <v>0</v>
      </c>
      <c r="P19" s="33">
        <f t="shared" si="10"/>
        <v>0</v>
      </c>
      <c r="Q19" s="33">
        <f t="shared" si="11"/>
        <v>0</v>
      </c>
      <c r="R19" s="61">
        <f t="shared" si="4"/>
        <v>1</v>
      </c>
      <c r="S19" s="61">
        <f t="shared" si="5"/>
        <v>1</v>
      </c>
      <c r="T19" s="61">
        <f t="shared" si="6"/>
        <v>1</v>
      </c>
      <c r="U19" s="61">
        <f t="shared" si="7"/>
        <v>1</v>
      </c>
      <c r="V19" s="6"/>
      <c r="W19" s="6"/>
    </row>
    <row r="20" spans="1:25" x14ac:dyDescent="0.25">
      <c r="A20" s="1">
        <v>7</v>
      </c>
      <c r="B20" s="1">
        <v>0</v>
      </c>
      <c r="C20" s="1">
        <v>0</v>
      </c>
      <c r="D20" s="1">
        <v>1</v>
      </c>
      <c r="E20" s="1">
        <v>1</v>
      </c>
      <c r="F20" s="1">
        <v>1</v>
      </c>
      <c r="G20" s="61">
        <f t="shared" si="12"/>
        <v>1</v>
      </c>
      <c r="H20" s="61">
        <f t="shared" si="12"/>
        <v>1</v>
      </c>
      <c r="I20" s="61">
        <f t="shared" si="13"/>
        <v>1</v>
      </c>
      <c r="J20" s="61">
        <f t="shared" si="13"/>
        <v>1</v>
      </c>
      <c r="K20" s="33">
        <f t="shared" si="2"/>
        <v>2</v>
      </c>
      <c r="L20" s="33">
        <f t="shared" si="3"/>
        <v>1</v>
      </c>
      <c r="M20" s="33" t="str">
        <f t="shared" si="0"/>
        <v>wbaru=wlama</v>
      </c>
      <c r="N20" s="33">
        <f t="shared" si="8"/>
        <v>0</v>
      </c>
      <c r="O20" s="33">
        <f t="shared" si="9"/>
        <v>0</v>
      </c>
      <c r="P20" s="33">
        <f t="shared" si="10"/>
        <v>0</v>
      </c>
      <c r="Q20" s="33">
        <f t="shared" si="11"/>
        <v>0</v>
      </c>
      <c r="R20" s="61">
        <f t="shared" si="4"/>
        <v>1</v>
      </c>
      <c r="S20" s="61">
        <f t="shared" si="5"/>
        <v>1</v>
      </c>
      <c r="T20" s="61">
        <f t="shared" si="6"/>
        <v>1</v>
      </c>
      <c r="U20" s="61">
        <f t="shared" si="7"/>
        <v>1</v>
      </c>
      <c r="V20" s="6"/>
      <c r="W20" s="6"/>
    </row>
    <row r="21" spans="1:25" x14ac:dyDescent="0.25">
      <c r="A21" s="1">
        <v>8</v>
      </c>
      <c r="B21" s="1">
        <v>0</v>
      </c>
      <c r="C21" s="1">
        <v>0</v>
      </c>
      <c r="D21" s="1">
        <v>0</v>
      </c>
      <c r="E21" s="1">
        <v>1</v>
      </c>
      <c r="F21" s="1">
        <v>-1</v>
      </c>
      <c r="G21" s="61">
        <f t="shared" si="12"/>
        <v>1</v>
      </c>
      <c r="H21" s="61">
        <f t="shared" si="12"/>
        <v>1</v>
      </c>
      <c r="I21" s="61">
        <f t="shared" si="13"/>
        <v>1</v>
      </c>
      <c r="J21" s="61">
        <f t="shared" si="13"/>
        <v>1</v>
      </c>
      <c r="K21" s="33">
        <f t="shared" si="2"/>
        <v>1</v>
      </c>
      <c r="L21" s="33">
        <f t="shared" si="3"/>
        <v>1</v>
      </c>
      <c r="M21" s="33" t="str">
        <f t="shared" si="0"/>
        <v>perbaiki bobot dan bias</v>
      </c>
      <c r="N21" s="33">
        <f t="shared" si="8"/>
        <v>0</v>
      </c>
      <c r="O21" s="33">
        <f t="shared" si="9"/>
        <v>0</v>
      </c>
      <c r="P21" s="33">
        <f t="shared" si="10"/>
        <v>0</v>
      </c>
      <c r="Q21" s="33">
        <f t="shared" si="11"/>
        <v>-2</v>
      </c>
      <c r="R21" s="61">
        <f t="shared" si="4"/>
        <v>1</v>
      </c>
      <c r="S21" s="61">
        <f t="shared" si="5"/>
        <v>1</v>
      </c>
      <c r="T21" s="61">
        <f t="shared" si="6"/>
        <v>1</v>
      </c>
      <c r="U21" s="61">
        <f t="shared" si="7"/>
        <v>-1</v>
      </c>
      <c r="V21" s="6"/>
      <c r="W21" s="6"/>
    </row>
    <row r="22" spans="1:25" x14ac:dyDescent="0.25">
      <c r="A22" t="s">
        <v>283</v>
      </c>
      <c r="D22" s="6"/>
    </row>
    <row r="23" spans="1:25" x14ac:dyDescent="0.25">
      <c r="D23" s="6"/>
    </row>
    <row r="24" spans="1:25" x14ac:dyDescent="0.25">
      <c r="A24" s="2" t="s">
        <v>263</v>
      </c>
      <c r="E24" s="4"/>
      <c r="F24" s="4"/>
      <c r="H24" s="31"/>
      <c r="I24" s="31"/>
      <c r="J24" s="6"/>
      <c r="N24" s="31"/>
      <c r="O24" s="6"/>
      <c r="P24" s="6"/>
      <c r="S24" s="31"/>
      <c r="T24" s="31"/>
      <c r="U24" s="16"/>
    </row>
    <row r="25" spans="1:25" x14ac:dyDescent="0.25">
      <c r="A25" s="63" t="s">
        <v>22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2"/>
      <c r="Y25" s="62"/>
    </row>
    <row r="26" spans="1:25" x14ac:dyDescent="0.25">
      <c r="A26" s="173" t="s">
        <v>1</v>
      </c>
      <c r="B26" s="175" t="s">
        <v>25</v>
      </c>
      <c r="C26" s="176"/>
      <c r="D26" s="176"/>
      <c r="E26" s="177"/>
      <c r="F26" s="178" t="s">
        <v>36</v>
      </c>
      <c r="G26" s="180" t="s">
        <v>20</v>
      </c>
      <c r="H26" s="181"/>
      <c r="I26" s="181"/>
      <c r="J26" s="182"/>
      <c r="K26" s="60"/>
      <c r="L26" s="60"/>
      <c r="M26" s="55" t="s">
        <v>257</v>
      </c>
      <c r="N26" s="175" t="s">
        <v>256</v>
      </c>
      <c r="O26" s="176"/>
      <c r="P26" s="176"/>
      <c r="Q26" s="177"/>
      <c r="R26" s="183" t="s">
        <v>15</v>
      </c>
      <c r="S26" s="183"/>
      <c r="T26" s="183"/>
      <c r="U26" s="183"/>
      <c r="V26" s="172"/>
      <c r="W26" s="172"/>
      <c r="X26" s="6"/>
    </row>
    <row r="27" spans="1:25" x14ac:dyDescent="0.25">
      <c r="A27" s="174"/>
      <c r="B27" s="18" t="s">
        <v>2</v>
      </c>
      <c r="C27" s="18" t="s">
        <v>3</v>
      </c>
      <c r="D27" s="18" t="s">
        <v>59</v>
      </c>
      <c r="E27" s="18" t="s">
        <v>14</v>
      </c>
      <c r="F27" s="179"/>
      <c r="G27" s="19" t="s">
        <v>7</v>
      </c>
      <c r="H27" s="19" t="s">
        <v>8</v>
      </c>
      <c r="I27" s="19" t="s">
        <v>60</v>
      </c>
      <c r="J27" s="19" t="s">
        <v>254</v>
      </c>
      <c r="K27" s="56" t="s">
        <v>27</v>
      </c>
      <c r="L27" s="56" t="s">
        <v>19</v>
      </c>
      <c r="M27" s="56" t="s">
        <v>258</v>
      </c>
      <c r="N27" s="56" t="s">
        <v>252</v>
      </c>
      <c r="O27" s="56" t="s">
        <v>253</v>
      </c>
      <c r="P27" s="56" t="s">
        <v>282</v>
      </c>
      <c r="Q27" s="56" t="s">
        <v>255</v>
      </c>
      <c r="R27" s="18" t="s">
        <v>7</v>
      </c>
      <c r="S27" s="18" t="s">
        <v>8</v>
      </c>
      <c r="T27" s="18" t="s">
        <v>60</v>
      </c>
      <c r="U27" s="18" t="s">
        <v>254</v>
      </c>
      <c r="V27" s="172"/>
      <c r="W27" s="172"/>
    </row>
    <row r="28" spans="1:25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33">
        <f>R21</f>
        <v>1</v>
      </c>
      <c r="H28" s="33">
        <f>S21</f>
        <v>1</v>
      </c>
      <c r="I28" s="33">
        <f>T21</f>
        <v>1</v>
      </c>
      <c r="J28" s="33">
        <f>U21</f>
        <v>-1</v>
      </c>
      <c r="K28" s="33">
        <f>J28+(B28*G28)+(C28*H28)+(D28*I28)</f>
        <v>2</v>
      </c>
      <c r="L28" s="33">
        <f>IF(K28&gt;$D$8,1,IF(K28&lt;-$D$8,-1,0))</f>
        <v>1</v>
      </c>
      <c r="M28" s="33" t="str">
        <f>IF(L28=F28,"wbaru=wlama","perbaiki bobot dan bias")</f>
        <v>wbaru=wlama</v>
      </c>
      <c r="N28" s="33">
        <f>(F28-L28)*B28*$D$9</f>
        <v>0</v>
      </c>
      <c r="O28" s="33">
        <f>(F28-L28)*C28*$D$9</f>
        <v>0</v>
      </c>
      <c r="P28" s="33">
        <f>(F28-L28)*D28*$D$9</f>
        <v>0</v>
      </c>
      <c r="Q28" s="33">
        <f>(F28-L28)*E28*$D$9</f>
        <v>0</v>
      </c>
      <c r="R28" s="61">
        <f>G28+N28</f>
        <v>1</v>
      </c>
      <c r="S28" s="61">
        <f>H28+O28</f>
        <v>1</v>
      </c>
      <c r="T28" s="61">
        <f>I28+P28</f>
        <v>1</v>
      </c>
      <c r="U28" s="61">
        <f>J28+Q28</f>
        <v>-1</v>
      </c>
      <c r="V28" s="6"/>
      <c r="W28" s="6"/>
    </row>
    <row r="29" spans="1:25" x14ac:dyDescent="0.25">
      <c r="A29" s="1">
        <v>2</v>
      </c>
      <c r="B29" s="1">
        <v>1</v>
      </c>
      <c r="C29" s="1">
        <v>1</v>
      </c>
      <c r="D29" s="1">
        <v>0</v>
      </c>
      <c r="E29" s="1">
        <v>1</v>
      </c>
      <c r="F29" s="1">
        <v>1</v>
      </c>
      <c r="G29" s="61">
        <f t="shared" ref="G29:J31" si="14">R28</f>
        <v>1</v>
      </c>
      <c r="H29" s="61">
        <f t="shared" si="14"/>
        <v>1</v>
      </c>
      <c r="I29" s="61">
        <f t="shared" si="14"/>
        <v>1</v>
      </c>
      <c r="J29" s="61">
        <f t="shared" si="14"/>
        <v>-1</v>
      </c>
      <c r="K29" s="33">
        <f>J29+(B29*G29)+(C29*H29)+(D29*I29)</f>
        <v>1</v>
      </c>
      <c r="L29" s="33">
        <f t="shared" ref="L29:L35" si="15">IF(K29&gt;$D$8,1,IF(K29&lt;-$D$8,-1,0))</f>
        <v>1</v>
      </c>
      <c r="M29" s="33" t="str">
        <f t="shared" ref="M29:M35" si="16">IF(L29=F29,"wbaru=wlama","perbaiki bobot dan bias")</f>
        <v>wbaru=wlama</v>
      </c>
      <c r="N29" s="33">
        <f>(F29-L29)*B29*$D$9</f>
        <v>0</v>
      </c>
      <c r="O29" s="33">
        <f>(F29-L29)*C29*$D$9</f>
        <v>0</v>
      </c>
      <c r="P29" s="33">
        <f>(F29-L29)*D29*$D$9</f>
        <v>0</v>
      </c>
      <c r="Q29" s="33">
        <f>(F29-L29)*E29*$D$9</f>
        <v>0</v>
      </c>
      <c r="R29" s="61">
        <f t="shared" ref="R29:R35" si="17">G29+N29</f>
        <v>1</v>
      </c>
      <c r="S29" s="61">
        <f t="shared" ref="S29:S35" si="18">H29+O29</f>
        <v>1</v>
      </c>
      <c r="T29" s="61">
        <f t="shared" ref="T29:T35" si="19">I29+P29</f>
        <v>1</v>
      </c>
      <c r="U29" s="61">
        <f t="shared" ref="U29:U35" si="20">J29+Q29</f>
        <v>-1</v>
      </c>
      <c r="V29" s="6"/>
      <c r="W29" s="6"/>
    </row>
    <row r="30" spans="1:25" x14ac:dyDescent="0.25">
      <c r="A30" s="1">
        <v>3</v>
      </c>
      <c r="B30" s="1">
        <v>1</v>
      </c>
      <c r="C30" s="1">
        <v>0</v>
      </c>
      <c r="D30" s="1">
        <v>1</v>
      </c>
      <c r="E30" s="1">
        <v>1</v>
      </c>
      <c r="F30" s="1">
        <v>1</v>
      </c>
      <c r="G30" s="61">
        <f t="shared" si="14"/>
        <v>1</v>
      </c>
      <c r="H30" s="61">
        <f t="shared" si="14"/>
        <v>1</v>
      </c>
      <c r="I30" s="61">
        <f t="shared" si="14"/>
        <v>1</v>
      </c>
      <c r="J30" s="61">
        <f t="shared" si="14"/>
        <v>-1</v>
      </c>
      <c r="K30" s="33">
        <f t="shared" ref="K30:K35" si="21">J30+(B30*G30)+(C30*H30)+(D30*I30)</f>
        <v>1</v>
      </c>
      <c r="L30" s="33">
        <f t="shared" si="15"/>
        <v>1</v>
      </c>
      <c r="M30" s="33" t="str">
        <f t="shared" si="16"/>
        <v>wbaru=wlama</v>
      </c>
      <c r="N30" s="33">
        <f t="shared" ref="N30:N35" si="22">(F30-L30)*B30*$D$9</f>
        <v>0</v>
      </c>
      <c r="O30" s="33">
        <f t="shared" ref="O30:O35" si="23">(F30-L30)*C30*$D$9</f>
        <v>0</v>
      </c>
      <c r="P30" s="33">
        <f t="shared" ref="P30:P35" si="24">(F30-L30)*D30*$D$9</f>
        <v>0</v>
      </c>
      <c r="Q30" s="33">
        <f t="shared" ref="Q30:Q35" si="25">(F30-L30)*E30*$D$9</f>
        <v>0</v>
      </c>
      <c r="R30" s="61">
        <f t="shared" si="17"/>
        <v>1</v>
      </c>
      <c r="S30" s="61">
        <f t="shared" si="18"/>
        <v>1</v>
      </c>
      <c r="T30" s="61">
        <f t="shared" si="19"/>
        <v>1</v>
      </c>
      <c r="U30" s="61">
        <f t="shared" si="20"/>
        <v>-1</v>
      </c>
      <c r="V30" s="6"/>
      <c r="W30" s="6"/>
    </row>
    <row r="31" spans="1:25" x14ac:dyDescent="0.25">
      <c r="A31" s="1">
        <v>4</v>
      </c>
      <c r="B31" s="1">
        <v>1</v>
      </c>
      <c r="C31" s="1">
        <v>0</v>
      </c>
      <c r="D31" s="1">
        <v>0</v>
      </c>
      <c r="E31" s="1">
        <v>1</v>
      </c>
      <c r="F31" s="1">
        <v>1</v>
      </c>
      <c r="G31" s="61">
        <f t="shared" si="14"/>
        <v>1</v>
      </c>
      <c r="H31" s="61">
        <f t="shared" si="14"/>
        <v>1</v>
      </c>
      <c r="I31" s="61">
        <f t="shared" si="14"/>
        <v>1</v>
      </c>
      <c r="J31" s="61">
        <f t="shared" si="14"/>
        <v>-1</v>
      </c>
      <c r="K31" s="33">
        <f t="shared" si="21"/>
        <v>0</v>
      </c>
      <c r="L31" s="33">
        <f t="shared" si="15"/>
        <v>0</v>
      </c>
      <c r="M31" s="33" t="str">
        <f t="shared" si="16"/>
        <v>perbaiki bobot dan bias</v>
      </c>
      <c r="N31" s="33">
        <f t="shared" si="22"/>
        <v>1</v>
      </c>
      <c r="O31" s="33">
        <f t="shared" si="23"/>
        <v>0</v>
      </c>
      <c r="P31" s="33">
        <f t="shared" si="24"/>
        <v>0</v>
      </c>
      <c r="Q31" s="33">
        <f t="shared" si="25"/>
        <v>1</v>
      </c>
      <c r="R31" s="61">
        <f t="shared" si="17"/>
        <v>2</v>
      </c>
      <c r="S31" s="61">
        <f t="shared" si="18"/>
        <v>1</v>
      </c>
      <c r="T31" s="61">
        <f t="shared" si="19"/>
        <v>1</v>
      </c>
      <c r="U31" s="61">
        <f t="shared" si="20"/>
        <v>0</v>
      </c>
      <c r="V31" s="6"/>
      <c r="W31" s="6"/>
    </row>
    <row r="32" spans="1:25" x14ac:dyDescent="0.25">
      <c r="A32" s="1">
        <v>5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61">
        <f t="shared" ref="G32:H35" si="26">R31</f>
        <v>2</v>
      </c>
      <c r="H32" s="61">
        <f t="shared" si="26"/>
        <v>1</v>
      </c>
      <c r="I32" s="61">
        <f t="shared" ref="I32:J35" si="27">T31</f>
        <v>1</v>
      </c>
      <c r="J32" s="61">
        <f t="shared" si="27"/>
        <v>0</v>
      </c>
      <c r="K32" s="33">
        <f t="shared" si="21"/>
        <v>2</v>
      </c>
      <c r="L32" s="33">
        <f t="shared" si="15"/>
        <v>1</v>
      </c>
      <c r="M32" s="33" t="str">
        <f t="shared" si="16"/>
        <v>wbaru=wlama</v>
      </c>
      <c r="N32" s="33">
        <f t="shared" si="22"/>
        <v>0</v>
      </c>
      <c r="O32" s="33">
        <f t="shared" si="23"/>
        <v>0</v>
      </c>
      <c r="P32" s="33">
        <f t="shared" si="24"/>
        <v>0</v>
      </c>
      <c r="Q32" s="33">
        <f t="shared" si="25"/>
        <v>0</v>
      </c>
      <c r="R32" s="61">
        <f t="shared" si="17"/>
        <v>2</v>
      </c>
      <c r="S32" s="61">
        <f t="shared" si="18"/>
        <v>1</v>
      </c>
      <c r="T32" s="61">
        <f t="shared" si="19"/>
        <v>1</v>
      </c>
      <c r="U32" s="61">
        <f t="shared" si="20"/>
        <v>0</v>
      </c>
      <c r="V32" s="6"/>
      <c r="W32" s="6"/>
    </row>
    <row r="33" spans="1:25" x14ac:dyDescent="0.25">
      <c r="A33" s="1">
        <v>6</v>
      </c>
      <c r="B33" s="1">
        <v>0</v>
      </c>
      <c r="C33" s="1">
        <v>1</v>
      </c>
      <c r="D33" s="1">
        <v>0</v>
      </c>
      <c r="E33" s="1">
        <v>1</v>
      </c>
      <c r="F33" s="1">
        <v>1</v>
      </c>
      <c r="G33" s="61">
        <f t="shared" si="26"/>
        <v>2</v>
      </c>
      <c r="H33" s="61">
        <f t="shared" si="26"/>
        <v>1</v>
      </c>
      <c r="I33" s="61">
        <f t="shared" si="27"/>
        <v>1</v>
      </c>
      <c r="J33" s="61">
        <f t="shared" si="27"/>
        <v>0</v>
      </c>
      <c r="K33" s="33">
        <f t="shared" si="21"/>
        <v>1</v>
      </c>
      <c r="L33" s="33">
        <f t="shared" si="15"/>
        <v>1</v>
      </c>
      <c r="M33" s="33" t="str">
        <f t="shared" si="16"/>
        <v>wbaru=wlama</v>
      </c>
      <c r="N33" s="33">
        <f t="shared" si="22"/>
        <v>0</v>
      </c>
      <c r="O33" s="33">
        <f t="shared" si="23"/>
        <v>0</v>
      </c>
      <c r="P33" s="33">
        <f t="shared" si="24"/>
        <v>0</v>
      </c>
      <c r="Q33" s="33">
        <f t="shared" si="25"/>
        <v>0</v>
      </c>
      <c r="R33" s="61">
        <f t="shared" si="17"/>
        <v>2</v>
      </c>
      <c r="S33" s="61">
        <f t="shared" si="18"/>
        <v>1</v>
      </c>
      <c r="T33" s="61">
        <f t="shared" si="19"/>
        <v>1</v>
      </c>
      <c r="U33" s="61">
        <f t="shared" si="20"/>
        <v>0</v>
      </c>
      <c r="V33" s="6"/>
      <c r="W33" s="6"/>
    </row>
    <row r="34" spans="1:25" x14ac:dyDescent="0.25">
      <c r="A34" s="1">
        <v>7</v>
      </c>
      <c r="B34" s="1">
        <v>0</v>
      </c>
      <c r="C34" s="1">
        <v>0</v>
      </c>
      <c r="D34" s="1">
        <v>1</v>
      </c>
      <c r="E34" s="1">
        <v>1</v>
      </c>
      <c r="F34" s="1">
        <v>1</v>
      </c>
      <c r="G34" s="61">
        <f t="shared" si="26"/>
        <v>2</v>
      </c>
      <c r="H34" s="61">
        <f t="shared" si="26"/>
        <v>1</v>
      </c>
      <c r="I34" s="61">
        <f t="shared" si="27"/>
        <v>1</v>
      </c>
      <c r="J34" s="61">
        <f t="shared" si="27"/>
        <v>0</v>
      </c>
      <c r="K34" s="33">
        <f t="shared" si="21"/>
        <v>1</v>
      </c>
      <c r="L34" s="33">
        <f t="shared" si="15"/>
        <v>1</v>
      </c>
      <c r="M34" s="33" t="str">
        <f t="shared" si="16"/>
        <v>wbaru=wlama</v>
      </c>
      <c r="N34" s="33">
        <f t="shared" si="22"/>
        <v>0</v>
      </c>
      <c r="O34" s="33">
        <f t="shared" si="23"/>
        <v>0</v>
      </c>
      <c r="P34" s="33">
        <f t="shared" si="24"/>
        <v>0</v>
      </c>
      <c r="Q34" s="33">
        <f t="shared" si="25"/>
        <v>0</v>
      </c>
      <c r="R34" s="61">
        <f t="shared" si="17"/>
        <v>2</v>
      </c>
      <c r="S34" s="61">
        <f t="shared" si="18"/>
        <v>1</v>
      </c>
      <c r="T34" s="61">
        <f t="shared" si="19"/>
        <v>1</v>
      </c>
      <c r="U34" s="61">
        <f t="shared" si="20"/>
        <v>0</v>
      </c>
      <c r="V34" s="6"/>
      <c r="W34" s="6"/>
    </row>
    <row r="35" spans="1:25" x14ac:dyDescent="0.25">
      <c r="A35" s="1">
        <v>8</v>
      </c>
      <c r="B35" s="1">
        <v>0</v>
      </c>
      <c r="C35" s="1">
        <v>0</v>
      </c>
      <c r="D35" s="1">
        <v>0</v>
      </c>
      <c r="E35" s="1">
        <v>1</v>
      </c>
      <c r="F35" s="1">
        <v>-1</v>
      </c>
      <c r="G35" s="61">
        <f t="shared" si="26"/>
        <v>2</v>
      </c>
      <c r="H35" s="61">
        <f t="shared" si="26"/>
        <v>1</v>
      </c>
      <c r="I35" s="61">
        <f t="shared" si="27"/>
        <v>1</v>
      </c>
      <c r="J35" s="61">
        <f t="shared" si="27"/>
        <v>0</v>
      </c>
      <c r="K35" s="33">
        <f t="shared" si="21"/>
        <v>0</v>
      </c>
      <c r="L35" s="33">
        <f t="shared" si="15"/>
        <v>0</v>
      </c>
      <c r="M35" s="33" t="str">
        <f t="shared" si="16"/>
        <v>perbaiki bobot dan bias</v>
      </c>
      <c r="N35" s="33">
        <f t="shared" si="22"/>
        <v>0</v>
      </c>
      <c r="O35" s="33">
        <f t="shared" si="23"/>
        <v>0</v>
      </c>
      <c r="P35" s="33">
        <f t="shared" si="24"/>
        <v>0</v>
      </c>
      <c r="Q35" s="33">
        <f t="shared" si="25"/>
        <v>-1</v>
      </c>
      <c r="R35" s="61">
        <f t="shared" si="17"/>
        <v>2</v>
      </c>
      <c r="S35" s="61">
        <f t="shared" si="18"/>
        <v>1</v>
      </c>
      <c r="T35" s="61">
        <f t="shared" si="19"/>
        <v>1</v>
      </c>
      <c r="U35" s="61">
        <f t="shared" si="20"/>
        <v>-1</v>
      </c>
      <c r="V35" s="6"/>
      <c r="W35" s="6"/>
    </row>
    <row r="36" spans="1:25" x14ac:dyDescent="0.25">
      <c r="A36" t="s">
        <v>284</v>
      </c>
      <c r="D36" s="6"/>
    </row>
    <row r="37" spans="1:25" x14ac:dyDescent="0.25">
      <c r="D37" s="6"/>
    </row>
    <row r="38" spans="1:25" x14ac:dyDescent="0.25">
      <c r="A38" s="2" t="s">
        <v>269</v>
      </c>
      <c r="E38" s="4"/>
      <c r="F38" s="4"/>
      <c r="H38" s="31"/>
      <c r="I38" s="31"/>
      <c r="J38" s="6"/>
      <c r="N38" s="31"/>
      <c r="O38" s="6"/>
      <c r="P38" s="6"/>
      <c r="S38" s="31"/>
      <c r="T38" s="31"/>
      <c r="U38" s="16"/>
    </row>
    <row r="39" spans="1:25" x14ac:dyDescent="0.25">
      <c r="A39" s="63" t="s">
        <v>22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2"/>
      <c r="Y39" s="62"/>
    </row>
    <row r="40" spans="1:25" x14ac:dyDescent="0.25">
      <c r="A40" s="173" t="s">
        <v>1</v>
      </c>
      <c r="B40" s="175" t="s">
        <v>25</v>
      </c>
      <c r="C40" s="176"/>
      <c r="D40" s="176"/>
      <c r="E40" s="177"/>
      <c r="F40" s="178" t="s">
        <v>36</v>
      </c>
      <c r="G40" s="180" t="s">
        <v>20</v>
      </c>
      <c r="H40" s="181"/>
      <c r="I40" s="181"/>
      <c r="J40" s="182"/>
      <c r="K40" s="60"/>
      <c r="L40" s="60"/>
      <c r="M40" s="55" t="s">
        <v>257</v>
      </c>
      <c r="N40" s="175" t="s">
        <v>256</v>
      </c>
      <c r="O40" s="176"/>
      <c r="P40" s="176"/>
      <c r="Q40" s="177"/>
      <c r="R40" s="183" t="s">
        <v>15</v>
      </c>
      <c r="S40" s="183"/>
      <c r="T40" s="183"/>
      <c r="U40" s="183"/>
      <c r="V40" s="172"/>
      <c r="W40" s="172"/>
      <c r="X40" s="6"/>
    </row>
    <row r="41" spans="1:25" x14ac:dyDescent="0.25">
      <c r="A41" s="174"/>
      <c r="B41" s="18" t="s">
        <v>2</v>
      </c>
      <c r="C41" s="18" t="s">
        <v>3</v>
      </c>
      <c r="D41" s="18" t="s">
        <v>59</v>
      </c>
      <c r="E41" s="18" t="s">
        <v>14</v>
      </c>
      <c r="F41" s="179"/>
      <c r="G41" s="19" t="s">
        <v>7</v>
      </c>
      <c r="H41" s="19" t="s">
        <v>8</v>
      </c>
      <c r="I41" s="19" t="s">
        <v>60</v>
      </c>
      <c r="J41" s="19" t="s">
        <v>254</v>
      </c>
      <c r="K41" s="56" t="s">
        <v>27</v>
      </c>
      <c r="L41" s="56" t="s">
        <v>19</v>
      </c>
      <c r="M41" s="56" t="s">
        <v>258</v>
      </c>
      <c r="N41" s="56" t="s">
        <v>252</v>
      </c>
      <c r="O41" s="56" t="s">
        <v>253</v>
      </c>
      <c r="P41" s="56" t="s">
        <v>282</v>
      </c>
      <c r="Q41" s="56" t="s">
        <v>255</v>
      </c>
      <c r="R41" s="18" t="s">
        <v>7</v>
      </c>
      <c r="S41" s="18" t="s">
        <v>8</v>
      </c>
      <c r="T41" s="18" t="s">
        <v>60</v>
      </c>
      <c r="U41" s="18" t="s">
        <v>254</v>
      </c>
      <c r="V41" s="172"/>
      <c r="W41" s="172"/>
    </row>
    <row r="42" spans="1:25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33">
        <f>R35</f>
        <v>2</v>
      </c>
      <c r="H42" s="33">
        <f>S35</f>
        <v>1</v>
      </c>
      <c r="I42" s="33">
        <f>T35</f>
        <v>1</v>
      </c>
      <c r="J42" s="33">
        <f>U35</f>
        <v>-1</v>
      </c>
      <c r="K42" s="33">
        <f>J42+(B42*G42)+(C42*H42)+(D42*I42)</f>
        <v>3</v>
      </c>
      <c r="L42" s="33">
        <f>IF(K42&gt;$D$8,1,IF(K42&lt;-$D$8,-1,0))</f>
        <v>1</v>
      </c>
      <c r="M42" s="33" t="str">
        <f>IF(L42=F42,"wbaru=wlama","perbaiki bobot dan bias")</f>
        <v>wbaru=wlama</v>
      </c>
      <c r="N42" s="33">
        <f>(F42-L42)*B42*$D$9</f>
        <v>0</v>
      </c>
      <c r="O42" s="33">
        <f>(F42-L42)*C42*$D$9</f>
        <v>0</v>
      </c>
      <c r="P42" s="33">
        <f>(F42-L42)*D42*$D$9</f>
        <v>0</v>
      </c>
      <c r="Q42" s="33">
        <f>(F42-L42)*E42*$D$9</f>
        <v>0</v>
      </c>
      <c r="R42" s="61">
        <f>G42+N42</f>
        <v>2</v>
      </c>
      <c r="S42" s="61">
        <f>H42+O42</f>
        <v>1</v>
      </c>
      <c r="T42" s="61">
        <f>I42+P42</f>
        <v>1</v>
      </c>
      <c r="U42" s="61">
        <f>J42+Q42</f>
        <v>-1</v>
      </c>
      <c r="V42" s="6"/>
      <c r="W42" s="6"/>
    </row>
    <row r="43" spans="1:25" x14ac:dyDescent="0.25">
      <c r="A43" s="1">
        <v>2</v>
      </c>
      <c r="B43" s="1">
        <v>1</v>
      </c>
      <c r="C43" s="1">
        <v>1</v>
      </c>
      <c r="D43" s="1">
        <v>0</v>
      </c>
      <c r="E43" s="1">
        <v>1</v>
      </c>
      <c r="F43" s="1">
        <v>1</v>
      </c>
      <c r="G43" s="61">
        <f t="shared" ref="G43:J45" si="28">R42</f>
        <v>2</v>
      </c>
      <c r="H43" s="61">
        <f t="shared" si="28"/>
        <v>1</v>
      </c>
      <c r="I43" s="61">
        <f t="shared" si="28"/>
        <v>1</v>
      </c>
      <c r="J43" s="61">
        <f t="shared" si="28"/>
        <v>-1</v>
      </c>
      <c r="K43" s="33">
        <f>J43+(B43*G43)+(C43*H43)+(D43*I43)</f>
        <v>2</v>
      </c>
      <c r="L43" s="33">
        <f t="shared" ref="L43:L49" si="29">IF(K43&gt;$D$8,1,IF(K43&lt;-$D$8,-1,0))</f>
        <v>1</v>
      </c>
      <c r="M43" s="33" t="str">
        <f t="shared" ref="M43:M49" si="30">IF(L43=F43,"wbaru=wlama","perbaiki bobot dan bias")</f>
        <v>wbaru=wlama</v>
      </c>
      <c r="N43" s="33">
        <f>(F43-L43)*B43*$D$9</f>
        <v>0</v>
      </c>
      <c r="O43" s="33">
        <f>(F43-L43)*C43*$D$9</f>
        <v>0</v>
      </c>
      <c r="P43" s="33">
        <f>(F43-L43)*D43*$D$9</f>
        <v>0</v>
      </c>
      <c r="Q43" s="33">
        <f>(F43-L43)*E43*$D$9</f>
        <v>0</v>
      </c>
      <c r="R43" s="61">
        <f t="shared" ref="R43:R49" si="31">G43+N43</f>
        <v>2</v>
      </c>
      <c r="S43" s="61">
        <f t="shared" ref="S43:S49" si="32">H43+O43</f>
        <v>1</v>
      </c>
      <c r="T43" s="61">
        <f t="shared" ref="T43:T49" si="33">I43+P43</f>
        <v>1</v>
      </c>
      <c r="U43" s="61">
        <f t="shared" ref="U43:U49" si="34">J43+Q43</f>
        <v>-1</v>
      </c>
      <c r="V43" s="6"/>
      <c r="W43" s="6"/>
    </row>
    <row r="44" spans="1:25" x14ac:dyDescent="0.25">
      <c r="A44" s="1">
        <v>3</v>
      </c>
      <c r="B44" s="1">
        <v>1</v>
      </c>
      <c r="C44" s="1">
        <v>0</v>
      </c>
      <c r="D44" s="1">
        <v>1</v>
      </c>
      <c r="E44" s="1">
        <v>1</v>
      </c>
      <c r="F44" s="1">
        <v>1</v>
      </c>
      <c r="G44" s="61">
        <f t="shared" si="28"/>
        <v>2</v>
      </c>
      <c r="H44" s="61">
        <f t="shared" si="28"/>
        <v>1</v>
      </c>
      <c r="I44" s="61">
        <f t="shared" si="28"/>
        <v>1</v>
      </c>
      <c r="J44" s="61">
        <f t="shared" si="28"/>
        <v>-1</v>
      </c>
      <c r="K44" s="33">
        <f t="shared" ref="K44:K49" si="35">J44+(B44*G44)+(C44*H44)+(D44*I44)</f>
        <v>2</v>
      </c>
      <c r="L44" s="33">
        <f t="shared" si="29"/>
        <v>1</v>
      </c>
      <c r="M44" s="33" t="str">
        <f t="shared" si="30"/>
        <v>wbaru=wlama</v>
      </c>
      <c r="N44" s="33">
        <f t="shared" ref="N44:N49" si="36">(F44-L44)*B44*$D$9</f>
        <v>0</v>
      </c>
      <c r="O44" s="33">
        <f t="shared" ref="O44:O49" si="37">(F44-L44)*C44*$D$9</f>
        <v>0</v>
      </c>
      <c r="P44" s="33">
        <f t="shared" ref="P44:P49" si="38">(F44-L44)*D44*$D$9</f>
        <v>0</v>
      </c>
      <c r="Q44" s="33">
        <f t="shared" ref="Q44:Q49" si="39">(F44-L44)*E44*$D$9</f>
        <v>0</v>
      </c>
      <c r="R44" s="61">
        <f t="shared" si="31"/>
        <v>2</v>
      </c>
      <c r="S44" s="61">
        <f t="shared" si="32"/>
        <v>1</v>
      </c>
      <c r="T44" s="61">
        <f t="shared" si="33"/>
        <v>1</v>
      </c>
      <c r="U44" s="61">
        <f t="shared" si="34"/>
        <v>-1</v>
      </c>
      <c r="V44" s="6"/>
      <c r="W44" s="6"/>
    </row>
    <row r="45" spans="1:25" x14ac:dyDescent="0.25">
      <c r="A45" s="1">
        <v>4</v>
      </c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61">
        <f t="shared" si="28"/>
        <v>2</v>
      </c>
      <c r="H45" s="61">
        <f t="shared" si="28"/>
        <v>1</v>
      </c>
      <c r="I45" s="61">
        <f t="shared" si="28"/>
        <v>1</v>
      </c>
      <c r="J45" s="61">
        <f t="shared" si="28"/>
        <v>-1</v>
      </c>
      <c r="K45" s="33">
        <f t="shared" si="35"/>
        <v>1</v>
      </c>
      <c r="L45" s="33">
        <f t="shared" si="29"/>
        <v>1</v>
      </c>
      <c r="M45" s="33" t="str">
        <f t="shared" si="30"/>
        <v>wbaru=wlama</v>
      </c>
      <c r="N45" s="33">
        <f t="shared" si="36"/>
        <v>0</v>
      </c>
      <c r="O45" s="33">
        <f t="shared" si="37"/>
        <v>0</v>
      </c>
      <c r="P45" s="33">
        <f t="shared" si="38"/>
        <v>0</v>
      </c>
      <c r="Q45" s="33">
        <f t="shared" si="39"/>
        <v>0</v>
      </c>
      <c r="R45" s="61">
        <f t="shared" si="31"/>
        <v>2</v>
      </c>
      <c r="S45" s="61">
        <f t="shared" si="32"/>
        <v>1</v>
      </c>
      <c r="T45" s="61">
        <f t="shared" si="33"/>
        <v>1</v>
      </c>
      <c r="U45" s="61">
        <f t="shared" si="34"/>
        <v>-1</v>
      </c>
      <c r="V45" s="6"/>
      <c r="W45" s="6"/>
    </row>
    <row r="46" spans="1:25" x14ac:dyDescent="0.25">
      <c r="A46" s="1">
        <v>5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61">
        <f t="shared" ref="G46:H49" si="40">R45</f>
        <v>2</v>
      </c>
      <c r="H46" s="61">
        <f t="shared" si="40"/>
        <v>1</v>
      </c>
      <c r="I46" s="61">
        <f t="shared" ref="I46:J49" si="41">T45</f>
        <v>1</v>
      </c>
      <c r="J46" s="61">
        <f t="shared" si="41"/>
        <v>-1</v>
      </c>
      <c r="K46" s="33">
        <f t="shared" si="35"/>
        <v>1</v>
      </c>
      <c r="L46" s="33">
        <f t="shared" si="29"/>
        <v>1</v>
      </c>
      <c r="M46" s="33" t="str">
        <f t="shared" si="30"/>
        <v>wbaru=wlama</v>
      </c>
      <c r="N46" s="33">
        <f t="shared" si="36"/>
        <v>0</v>
      </c>
      <c r="O46" s="33">
        <f t="shared" si="37"/>
        <v>0</v>
      </c>
      <c r="P46" s="33">
        <f t="shared" si="38"/>
        <v>0</v>
      </c>
      <c r="Q46" s="33">
        <f t="shared" si="39"/>
        <v>0</v>
      </c>
      <c r="R46" s="61">
        <f t="shared" si="31"/>
        <v>2</v>
      </c>
      <c r="S46" s="61">
        <f t="shared" si="32"/>
        <v>1</v>
      </c>
      <c r="T46" s="61">
        <f t="shared" si="33"/>
        <v>1</v>
      </c>
      <c r="U46" s="61">
        <f t="shared" si="34"/>
        <v>-1</v>
      </c>
      <c r="V46" s="6"/>
      <c r="W46" s="6"/>
    </row>
    <row r="47" spans="1:25" x14ac:dyDescent="0.25">
      <c r="A47" s="1">
        <v>6</v>
      </c>
      <c r="B47" s="1">
        <v>0</v>
      </c>
      <c r="C47" s="1">
        <v>1</v>
      </c>
      <c r="D47" s="1">
        <v>0</v>
      </c>
      <c r="E47" s="1">
        <v>1</v>
      </c>
      <c r="F47" s="1">
        <v>1</v>
      </c>
      <c r="G47" s="61">
        <f t="shared" si="40"/>
        <v>2</v>
      </c>
      <c r="H47" s="61">
        <f t="shared" si="40"/>
        <v>1</v>
      </c>
      <c r="I47" s="61">
        <f t="shared" si="41"/>
        <v>1</v>
      </c>
      <c r="J47" s="61">
        <f t="shared" si="41"/>
        <v>-1</v>
      </c>
      <c r="K47" s="33">
        <f t="shared" si="35"/>
        <v>0</v>
      </c>
      <c r="L47" s="33">
        <f t="shared" si="29"/>
        <v>0</v>
      </c>
      <c r="M47" s="33" t="str">
        <f t="shared" si="30"/>
        <v>perbaiki bobot dan bias</v>
      </c>
      <c r="N47" s="33">
        <f t="shared" si="36"/>
        <v>0</v>
      </c>
      <c r="O47" s="33">
        <f t="shared" si="37"/>
        <v>1</v>
      </c>
      <c r="P47" s="33">
        <f t="shared" si="38"/>
        <v>0</v>
      </c>
      <c r="Q47" s="33">
        <f t="shared" si="39"/>
        <v>1</v>
      </c>
      <c r="R47" s="61">
        <f t="shared" si="31"/>
        <v>2</v>
      </c>
      <c r="S47" s="61">
        <f t="shared" si="32"/>
        <v>2</v>
      </c>
      <c r="T47" s="61">
        <f t="shared" si="33"/>
        <v>1</v>
      </c>
      <c r="U47" s="61">
        <f t="shared" si="34"/>
        <v>0</v>
      </c>
      <c r="V47" s="6"/>
      <c r="W47" s="6"/>
    </row>
    <row r="48" spans="1:25" x14ac:dyDescent="0.25">
      <c r="A48" s="1">
        <v>7</v>
      </c>
      <c r="B48" s="1">
        <v>0</v>
      </c>
      <c r="C48" s="1">
        <v>0</v>
      </c>
      <c r="D48" s="1">
        <v>1</v>
      </c>
      <c r="E48" s="1">
        <v>1</v>
      </c>
      <c r="F48" s="1">
        <v>1</v>
      </c>
      <c r="G48" s="61">
        <f t="shared" si="40"/>
        <v>2</v>
      </c>
      <c r="H48" s="61">
        <f t="shared" si="40"/>
        <v>2</v>
      </c>
      <c r="I48" s="61">
        <f t="shared" si="41"/>
        <v>1</v>
      </c>
      <c r="J48" s="61">
        <f t="shared" si="41"/>
        <v>0</v>
      </c>
      <c r="K48" s="33">
        <f t="shared" si="35"/>
        <v>1</v>
      </c>
      <c r="L48" s="33">
        <f t="shared" si="29"/>
        <v>1</v>
      </c>
      <c r="M48" s="33" t="str">
        <f t="shared" si="30"/>
        <v>wbaru=wlama</v>
      </c>
      <c r="N48" s="33">
        <f t="shared" si="36"/>
        <v>0</v>
      </c>
      <c r="O48" s="33">
        <f t="shared" si="37"/>
        <v>0</v>
      </c>
      <c r="P48" s="33">
        <f t="shared" si="38"/>
        <v>0</v>
      </c>
      <c r="Q48" s="33">
        <f t="shared" si="39"/>
        <v>0</v>
      </c>
      <c r="R48" s="61">
        <f t="shared" si="31"/>
        <v>2</v>
      </c>
      <c r="S48" s="61">
        <f t="shared" si="32"/>
        <v>2</v>
      </c>
      <c r="T48" s="61">
        <f t="shared" si="33"/>
        <v>1</v>
      </c>
      <c r="U48" s="61">
        <f t="shared" si="34"/>
        <v>0</v>
      </c>
      <c r="V48" s="6"/>
      <c r="W48" s="6"/>
    </row>
    <row r="49" spans="1:25" x14ac:dyDescent="0.25">
      <c r="A49" s="1">
        <v>8</v>
      </c>
      <c r="B49" s="1">
        <v>0</v>
      </c>
      <c r="C49" s="1">
        <v>0</v>
      </c>
      <c r="D49" s="1">
        <v>0</v>
      </c>
      <c r="E49" s="1">
        <v>1</v>
      </c>
      <c r="F49" s="1">
        <v>-1</v>
      </c>
      <c r="G49" s="61">
        <f t="shared" si="40"/>
        <v>2</v>
      </c>
      <c r="H49" s="61">
        <f t="shared" si="40"/>
        <v>2</v>
      </c>
      <c r="I49" s="61">
        <f t="shared" si="41"/>
        <v>1</v>
      </c>
      <c r="J49" s="61">
        <f t="shared" si="41"/>
        <v>0</v>
      </c>
      <c r="K49" s="33">
        <f t="shared" si="35"/>
        <v>0</v>
      </c>
      <c r="L49" s="33">
        <f t="shared" si="29"/>
        <v>0</v>
      </c>
      <c r="M49" s="33" t="str">
        <f t="shared" si="30"/>
        <v>perbaiki bobot dan bias</v>
      </c>
      <c r="N49" s="33">
        <f t="shared" si="36"/>
        <v>0</v>
      </c>
      <c r="O49" s="33">
        <f t="shared" si="37"/>
        <v>0</v>
      </c>
      <c r="P49" s="33">
        <f t="shared" si="38"/>
        <v>0</v>
      </c>
      <c r="Q49" s="33">
        <f t="shared" si="39"/>
        <v>-1</v>
      </c>
      <c r="R49" s="61">
        <f t="shared" si="31"/>
        <v>2</v>
      </c>
      <c r="S49" s="61">
        <f t="shared" si="32"/>
        <v>2</v>
      </c>
      <c r="T49" s="61">
        <f t="shared" si="33"/>
        <v>1</v>
      </c>
      <c r="U49" s="61">
        <f t="shared" si="34"/>
        <v>-1</v>
      </c>
      <c r="V49" s="6"/>
      <c r="W49" s="6"/>
    </row>
    <row r="50" spans="1:25" x14ac:dyDescent="0.25">
      <c r="A50" t="s">
        <v>285</v>
      </c>
      <c r="D50" s="6"/>
    </row>
    <row r="51" spans="1:25" x14ac:dyDescent="0.25">
      <c r="D51" s="6"/>
    </row>
    <row r="52" spans="1:25" x14ac:dyDescent="0.25">
      <c r="A52" s="2" t="s">
        <v>271</v>
      </c>
      <c r="E52" s="4"/>
      <c r="F52" s="4"/>
      <c r="H52" s="31"/>
      <c r="I52" s="31"/>
      <c r="J52" s="6"/>
      <c r="N52" s="31"/>
      <c r="O52" s="6"/>
      <c r="P52" s="6"/>
      <c r="S52" s="31"/>
      <c r="T52" s="31"/>
      <c r="U52" s="16"/>
    </row>
    <row r="53" spans="1:25" x14ac:dyDescent="0.25">
      <c r="A53" s="63" t="s">
        <v>22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2"/>
      <c r="Y53" s="62"/>
    </row>
    <row r="54" spans="1:25" x14ac:dyDescent="0.25">
      <c r="A54" s="173" t="s">
        <v>1</v>
      </c>
      <c r="B54" s="175" t="s">
        <v>25</v>
      </c>
      <c r="C54" s="176"/>
      <c r="D54" s="176"/>
      <c r="E54" s="177"/>
      <c r="F54" s="178" t="s">
        <v>36</v>
      </c>
      <c r="G54" s="180" t="s">
        <v>20</v>
      </c>
      <c r="H54" s="181"/>
      <c r="I54" s="181"/>
      <c r="J54" s="182"/>
      <c r="K54" s="60"/>
      <c r="L54" s="60"/>
      <c r="M54" s="55" t="s">
        <v>257</v>
      </c>
      <c r="N54" s="175" t="s">
        <v>256</v>
      </c>
      <c r="O54" s="176"/>
      <c r="P54" s="176"/>
      <c r="Q54" s="177"/>
      <c r="R54" s="183" t="s">
        <v>15</v>
      </c>
      <c r="S54" s="183"/>
      <c r="T54" s="183"/>
      <c r="U54" s="183"/>
      <c r="V54" s="172"/>
      <c r="W54" s="172"/>
      <c r="X54" s="6"/>
    </row>
    <row r="55" spans="1:25" x14ac:dyDescent="0.25">
      <c r="A55" s="174"/>
      <c r="B55" s="18" t="s">
        <v>2</v>
      </c>
      <c r="C55" s="18" t="s">
        <v>3</v>
      </c>
      <c r="D55" s="18" t="s">
        <v>59</v>
      </c>
      <c r="E55" s="18" t="s">
        <v>14</v>
      </c>
      <c r="F55" s="179"/>
      <c r="G55" s="19" t="s">
        <v>7</v>
      </c>
      <c r="H55" s="19" t="s">
        <v>8</v>
      </c>
      <c r="I55" s="19" t="s">
        <v>60</v>
      </c>
      <c r="J55" s="19" t="s">
        <v>254</v>
      </c>
      <c r="K55" s="56" t="s">
        <v>27</v>
      </c>
      <c r="L55" s="56" t="s">
        <v>19</v>
      </c>
      <c r="M55" s="56" t="s">
        <v>258</v>
      </c>
      <c r="N55" s="56" t="s">
        <v>252</v>
      </c>
      <c r="O55" s="56" t="s">
        <v>253</v>
      </c>
      <c r="P55" s="56" t="s">
        <v>282</v>
      </c>
      <c r="Q55" s="56" t="s">
        <v>255</v>
      </c>
      <c r="R55" s="18" t="s">
        <v>7</v>
      </c>
      <c r="S55" s="18" t="s">
        <v>8</v>
      </c>
      <c r="T55" s="18" t="s">
        <v>60</v>
      </c>
      <c r="U55" s="18" t="s">
        <v>254</v>
      </c>
      <c r="V55" s="172"/>
      <c r="W55" s="172"/>
    </row>
    <row r="56" spans="1:25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33">
        <f>R49</f>
        <v>2</v>
      </c>
      <c r="H56" s="33">
        <f>S49</f>
        <v>2</v>
      </c>
      <c r="I56" s="33">
        <f>T49</f>
        <v>1</v>
      </c>
      <c r="J56" s="33">
        <f>U49</f>
        <v>-1</v>
      </c>
      <c r="K56" s="33">
        <f>J56+(B56*G56)+(C56*H56)+(D56*I56)</f>
        <v>4</v>
      </c>
      <c r="L56" s="33">
        <f>IF(K56&gt;$D$8,1,IF(K56&lt;-$D$8,-1,0))</f>
        <v>1</v>
      </c>
      <c r="M56" s="33" t="str">
        <f>IF(L56=F56,"wbaru=wlama","perbaiki bobot dan bias")</f>
        <v>wbaru=wlama</v>
      </c>
      <c r="N56" s="33">
        <f>(F56-L56)*B56*$D$9</f>
        <v>0</v>
      </c>
      <c r="O56" s="33">
        <f>(F56-L56)*C56*$D$9</f>
        <v>0</v>
      </c>
      <c r="P56" s="33">
        <f>(F56-L56)*D56*$D$9</f>
        <v>0</v>
      </c>
      <c r="Q56" s="33">
        <f>(F56-L56)*E56*$D$9</f>
        <v>0</v>
      </c>
      <c r="R56" s="61">
        <f>G56+N56</f>
        <v>2</v>
      </c>
      <c r="S56" s="61">
        <f>H56+O56</f>
        <v>2</v>
      </c>
      <c r="T56" s="61">
        <f>I56+P56</f>
        <v>1</v>
      </c>
      <c r="U56" s="61">
        <f>J56+Q56</f>
        <v>-1</v>
      </c>
      <c r="V56" s="6"/>
      <c r="W56" s="6"/>
    </row>
    <row r="57" spans="1:25" x14ac:dyDescent="0.25">
      <c r="A57" s="1">
        <v>2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G57" s="61">
        <f t="shared" ref="G57:J59" si="42">R56</f>
        <v>2</v>
      </c>
      <c r="H57" s="61">
        <f t="shared" si="42"/>
        <v>2</v>
      </c>
      <c r="I57" s="61">
        <f t="shared" si="42"/>
        <v>1</v>
      </c>
      <c r="J57" s="61">
        <f t="shared" si="42"/>
        <v>-1</v>
      </c>
      <c r="K57" s="33">
        <f>J57+(B57*G57)+(C57*H57)+(D57*I57)</f>
        <v>3</v>
      </c>
      <c r="L57" s="33">
        <f t="shared" ref="L57:L63" si="43">IF(K57&gt;$D$8,1,IF(K57&lt;-$D$8,-1,0))</f>
        <v>1</v>
      </c>
      <c r="M57" s="33" t="str">
        <f t="shared" ref="M57:M63" si="44">IF(L57=F57,"wbaru=wlama","perbaiki bobot dan bias")</f>
        <v>wbaru=wlama</v>
      </c>
      <c r="N57" s="33">
        <f>(F57-L57)*B57*$D$9</f>
        <v>0</v>
      </c>
      <c r="O57" s="33">
        <f>(F57-L57)*C57*$D$9</f>
        <v>0</v>
      </c>
      <c r="P57" s="33">
        <f>(F57-L57)*D57*$D$9</f>
        <v>0</v>
      </c>
      <c r="Q57" s="33">
        <f>(F57-L57)*E57*$D$9</f>
        <v>0</v>
      </c>
      <c r="R57" s="61">
        <f t="shared" ref="R57:R63" si="45">G57+N57</f>
        <v>2</v>
      </c>
      <c r="S57" s="61">
        <f t="shared" ref="S57:S63" si="46">H57+O57</f>
        <v>2</v>
      </c>
      <c r="T57" s="61">
        <f t="shared" ref="T57:T63" si="47">I57+P57</f>
        <v>1</v>
      </c>
      <c r="U57" s="61">
        <f t="shared" ref="U57:U63" si="48">J57+Q57</f>
        <v>-1</v>
      </c>
      <c r="V57" s="6"/>
      <c r="W57" s="6"/>
    </row>
    <row r="58" spans="1:25" x14ac:dyDescent="0.25">
      <c r="A58" s="1">
        <v>3</v>
      </c>
      <c r="B58" s="1">
        <v>1</v>
      </c>
      <c r="C58" s="1">
        <v>0</v>
      </c>
      <c r="D58" s="1">
        <v>1</v>
      </c>
      <c r="E58" s="1">
        <v>1</v>
      </c>
      <c r="F58" s="1">
        <v>1</v>
      </c>
      <c r="G58" s="61">
        <f t="shared" si="42"/>
        <v>2</v>
      </c>
      <c r="H58" s="61">
        <f t="shared" si="42"/>
        <v>2</v>
      </c>
      <c r="I58" s="61">
        <f t="shared" si="42"/>
        <v>1</v>
      </c>
      <c r="J58" s="61">
        <f t="shared" si="42"/>
        <v>-1</v>
      </c>
      <c r="K58" s="33">
        <f t="shared" ref="K58:K63" si="49">J58+(B58*G58)+(C58*H58)+(D58*I58)</f>
        <v>2</v>
      </c>
      <c r="L58" s="33">
        <f t="shared" si="43"/>
        <v>1</v>
      </c>
      <c r="M58" s="33" t="str">
        <f t="shared" si="44"/>
        <v>wbaru=wlama</v>
      </c>
      <c r="N58" s="33">
        <f t="shared" ref="N58:N63" si="50">(F58-L58)*B58*$D$9</f>
        <v>0</v>
      </c>
      <c r="O58" s="33">
        <f t="shared" ref="O58:O63" si="51">(F58-L58)*C58*$D$9</f>
        <v>0</v>
      </c>
      <c r="P58" s="33">
        <f t="shared" ref="P58:P63" si="52">(F58-L58)*D58*$D$9</f>
        <v>0</v>
      </c>
      <c r="Q58" s="33">
        <f t="shared" ref="Q58:Q63" si="53">(F58-L58)*E58*$D$9</f>
        <v>0</v>
      </c>
      <c r="R58" s="61">
        <f t="shared" si="45"/>
        <v>2</v>
      </c>
      <c r="S58" s="61">
        <f t="shared" si="46"/>
        <v>2</v>
      </c>
      <c r="T58" s="61">
        <f t="shared" si="47"/>
        <v>1</v>
      </c>
      <c r="U58" s="61">
        <f t="shared" si="48"/>
        <v>-1</v>
      </c>
      <c r="V58" s="6"/>
      <c r="W58" s="6"/>
    </row>
    <row r="59" spans="1:25" x14ac:dyDescent="0.25">
      <c r="A59" s="1">
        <v>4</v>
      </c>
      <c r="B59" s="1">
        <v>1</v>
      </c>
      <c r="C59" s="1">
        <v>0</v>
      </c>
      <c r="D59" s="1">
        <v>0</v>
      </c>
      <c r="E59" s="1">
        <v>1</v>
      </c>
      <c r="F59" s="1">
        <v>1</v>
      </c>
      <c r="G59" s="61">
        <f t="shared" si="42"/>
        <v>2</v>
      </c>
      <c r="H59" s="61">
        <f t="shared" si="42"/>
        <v>2</v>
      </c>
      <c r="I59" s="61">
        <f t="shared" si="42"/>
        <v>1</v>
      </c>
      <c r="J59" s="61">
        <f t="shared" si="42"/>
        <v>-1</v>
      </c>
      <c r="K59" s="33">
        <f t="shared" si="49"/>
        <v>1</v>
      </c>
      <c r="L59" s="33">
        <f t="shared" si="43"/>
        <v>1</v>
      </c>
      <c r="M59" s="33" t="str">
        <f t="shared" si="44"/>
        <v>wbaru=wlama</v>
      </c>
      <c r="N59" s="33">
        <f t="shared" si="50"/>
        <v>0</v>
      </c>
      <c r="O59" s="33">
        <f t="shared" si="51"/>
        <v>0</v>
      </c>
      <c r="P59" s="33">
        <f t="shared" si="52"/>
        <v>0</v>
      </c>
      <c r="Q59" s="33">
        <f t="shared" si="53"/>
        <v>0</v>
      </c>
      <c r="R59" s="61">
        <f t="shared" si="45"/>
        <v>2</v>
      </c>
      <c r="S59" s="61">
        <f t="shared" si="46"/>
        <v>2</v>
      </c>
      <c r="T59" s="61">
        <f t="shared" si="47"/>
        <v>1</v>
      </c>
      <c r="U59" s="61">
        <f t="shared" si="48"/>
        <v>-1</v>
      </c>
      <c r="V59" s="6"/>
      <c r="W59" s="6"/>
    </row>
    <row r="60" spans="1:25" x14ac:dyDescent="0.25">
      <c r="A60" s="1">
        <v>5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61">
        <f t="shared" ref="G60:H63" si="54">R59</f>
        <v>2</v>
      </c>
      <c r="H60" s="61">
        <f t="shared" si="54"/>
        <v>2</v>
      </c>
      <c r="I60" s="61">
        <f t="shared" ref="I60:J63" si="55">T59</f>
        <v>1</v>
      </c>
      <c r="J60" s="61">
        <f t="shared" si="55"/>
        <v>-1</v>
      </c>
      <c r="K60" s="33">
        <f t="shared" si="49"/>
        <v>2</v>
      </c>
      <c r="L60" s="33">
        <f t="shared" si="43"/>
        <v>1</v>
      </c>
      <c r="M60" s="33" t="str">
        <f t="shared" si="44"/>
        <v>wbaru=wlama</v>
      </c>
      <c r="N60" s="33">
        <f t="shared" si="50"/>
        <v>0</v>
      </c>
      <c r="O60" s="33">
        <f t="shared" si="51"/>
        <v>0</v>
      </c>
      <c r="P60" s="33">
        <f t="shared" si="52"/>
        <v>0</v>
      </c>
      <c r="Q60" s="33">
        <f t="shared" si="53"/>
        <v>0</v>
      </c>
      <c r="R60" s="61">
        <f t="shared" si="45"/>
        <v>2</v>
      </c>
      <c r="S60" s="61">
        <f t="shared" si="46"/>
        <v>2</v>
      </c>
      <c r="T60" s="61">
        <f t="shared" si="47"/>
        <v>1</v>
      </c>
      <c r="U60" s="61">
        <f t="shared" si="48"/>
        <v>-1</v>
      </c>
      <c r="V60" s="6"/>
      <c r="W60" s="6"/>
    </row>
    <row r="61" spans="1:25" x14ac:dyDescent="0.25">
      <c r="A61" s="1">
        <v>6</v>
      </c>
      <c r="B61" s="1">
        <v>0</v>
      </c>
      <c r="C61" s="1">
        <v>1</v>
      </c>
      <c r="D61" s="1">
        <v>0</v>
      </c>
      <c r="E61" s="1">
        <v>1</v>
      </c>
      <c r="F61" s="1">
        <v>1</v>
      </c>
      <c r="G61" s="61">
        <f t="shared" si="54"/>
        <v>2</v>
      </c>
      <c r="H61" s="61">
        <f t="shared" si="54"/>
        <v>2</v>
      </c>
      <c r="I61" s="61">
        <f t="shared" si="55"/>
        <v>1</v>
      </c>
      <c r="J61" s="61">
        <f t="shared" si="55"/>
        <v>-1</v>
      </c>
      <c r="K61" s="33">
        <f t="shared" si="49"/>
        <v>1</v>
      </c>
      <c r="L61" s="33">
        <f t="shared" si="43"/>
        <v>1</v>
      </c>
      <c r="M61" s="33" t="str">
        <f t="shared" si="44"/>
        <v>wbaru=wlama</v>
      </c>
      <c r="N61" s="33">
        <f t="shared" si="50"/>
        <v>0</v>
      </c>
      <c r="O61" s="33">
        <f t="shared" si="51"/>
        <v>0</v>
      </c>
      <c r="P61" s="33">
        <f t="shared" si="52"/>
        <v>0</v>
      </c>
      <c r="Q61" s="33">
        <f t="shared" si="53"/>
        <v>0</v>
      </c>
      <c r="R61" s="61">
        <f t="shared" si="45"/>
        <v>2</v>
      </c>
      <c r="S61" s="61">
        <f t="shared" si="46"/>
        <v>2</v>
      </c>
      <c r="T61" s="61">
        <f t="shared" si="47"/>
        <v>1</v>
      </c>
      <c r="U61" s="61">
        <f t="shared" si="48"/>
        <v>-1</v>
      </c>
      <c r="V61" s="6"/>
      <c r="W61" s="6"/>
    </row>
    <row r="62" spans="1:25" x14ac:dyDescent="0.25">
      <c r="A62" s="1">
        <v>7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61">
        <f t="shared" si="54"/>
        <v>2</v>
      </c>
      <c r="H62" s="61">
        <f t="shared" si="54"/>
        <v>2</v>
      </c>
      <c r="I62" s="61">
        <f t="shared" si="55"/>
        <v>1</v>
      </c>
      <c r="J62" s="61">
        <f t="shared" si="55"/>
        <v>-1</v>
      </c>
      <c r="K62" s="33">
        <f t="shared" si="49"/>
        <v>0</v>
      </c>
      <c r="L62" s="33">
        <f t="shared" si="43"/>
        <v>0</v>
      </c>
      <c r="M62" s="33" t="str">
        <f t="shared" si="44"/>
        <v>perbaiki bobot dan bias</v>
      </c>
      <c r="N62" s="33">
        <f t="shared" si="50"/>
        <v>0</v>
      </c>
      <c r="O62" s="33">
        <f t="shared" si="51"/>
        <v>0</v>
      </c>
      <c r="P62" s="33">
        <f t="shared" si="52"/>
        <v>1</v>
      </c>
      <c r="Q62" s="33">
        <f t="shared" si="53"/>
        <v>1</v>
      </c>
      <c r="R62" s="61">
        <f t="shared" si="45"/>
        <v>2</v>
      </c>
      <c r="S62" s="61">
        <f t="shared" si="46"/>
        <v>2</v>
      </c>
      <c r="T62" s="61">
        <f t="shared" si="47"/>
        <v>2</v>
      </c>
      <c r="U62" s="61">
        <f t="shared" si="48"/>
        <v>0</v>
      </c>
      <c r="V62" s="6"/>
      <c r="W62" s="6"/>
    </row>
    <row r="63" spans="1:25" x14ac:dyDescent="0.25">
      <c r="A63" s="1">
        <v>8</v>
      </c>
      <c r="B63" s="1">
        <v>0</v>
      </c>
      <c r="C63" s="1">
        <v>0</v>
      </c>
      <c r="D63" s="1">
        <v>0</v>
      </c>
      <c r="E63" s="1">
        <v>1</v>
      </c>
      <c r="F63" s="1">
        <v>-1</v>
      </c>
      <c r="G63" s="61">
        <f t="shared" si="54"/>
        <v>2</v>
      </c>
      <c r="H63" s="61">
        <f t="shared" si="54"/>
        <v>2</v>
      </c>
      <c r="I63" s="61">
        <f t="shared" si="55"/>
        <v>2</v>
      </c>
      <c r="J63" s="61">
        <f t="shared" si="55"/>
        <v>0</v>
      </c>
      <c r="K63" s="33">
        <f t="shared" si="49"/>
        <v>0</v>
      </c>
      <c r="L63" s="33">
        <f t="shared" si="43"/>
        <v>0</v>
      </c>
      <c r="M63" s="33" t="str">
        <f t="shared" si="44"/>
        <v>perbaiki bobot dan bias</v>
      </c>
      <c r="N63" s="33">
        <f t="shared" si="50"/>
        <v>0</v>
      </c>
      <c r="O63" s="33">
        <f t="shared" si="51"/>
        <v>0</v>
      </c>
      <c r="P63" s="33">
        <f t="shared" si="52"/>
        <v>0</v>
      </c>
      <c r="Q63" s="33">
        <f t="shared" si="53"/>
        <v>-1</v>
      </c>
      <c r="R63" s="61">
        <f t="shared" si="45"/>
        <v>2</v>
      </c>
      <c r="S63" s="61">
        <f t="shared" si="46"/>
        <v>2</v>
      </c>
      <c r="T63" s="61">
        <f t="shared" si="47"/>
        <v>2</v>
      </c>
      <c r="U63" s="61">
        <f t="shared" si="48"/>
        <v>-1</v>
      </c>
      <c r="V63" s="6"/>
      <c r="W63" s="6"/>
    </row>
    <row r="64" spans="1:25" x14ac:dyDescent="0.25">
      <c r="A64" t="s">
        <v>286</v>
      </c>
      <c r="D64" s="6"/>
    </row>
    <row r="66" spans="1:25" x14ac:dyDescent="0.25">
      <c r="A66" s="2" t="s">
        <v>272</v>
      </c>
      <c r="E66" s="4"/>
      <c r="F66" s="4"/>
      <c r="H66" s="31"/>
      <c r="I66" s="31"/>
      <c r="J66" s="6"/>
      <c r="N66" s="31"/>
      <c r="O66" s="6"/>
      <c r="P66" s="6"/>
      <c r="S66" s="31"/>
      <c r="T66" s="31"/>
      <c r="U66" s="16"/>
    </row>
    <row r="67" spans="1:25" x14ac:dyDescent="0.25">
      <c r="A67" s="63" t="s">
        <v>22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2"/>
      <c r="Y67" s="62"/>
    </row>
    <row r="68" spans="1:25" x14ac:dyDescent="0.25">
      <c r="A68" s="173" t="s">
        <v>1</v>
      </c>
      <c r="B68" s="175" t="s">
        <v>25</v>
      </c>
      <c r="C68" s="176"/>
      <c r="D68" s="176"/>
      <c r="E68" s="177"/>
      <c r="F68" s="178" t="s">
        <v>36</v>
      </c>
      <c r="G68" s="180" t="s">
        <v>20</v>
      </c>
      <c r="H68" s="181"/>
      <c r="I68" s="181"/>
      <c r="J68" s="182"/>
      <c r="K68" s="60"/>
      <c r="L68" s="60"/>
      <c r="M68" s="55" t="s">
        <v>257</v>
      </c>
      <c r="N68" s="175" t="s">
        <v>256</v>
      </c>
      <c r="O68" s="176"/>
      <c r="P68" s="176"/>
      <c r="Q68" s="177"/>
      <c r="R68" s="183" t="s">
        <v>15</v>
      </c>
      <c r="S68" s="183"/>
      <c r="T68" s="183"/>
      <c r="U68" s="183"/>
      <c r="V68" s="172"/>
      <c r="W68" s="172"/>
      <c r="X68" s="6"/>
    </row>
    <row r="69" spans="1:25" x14ac:dyDescent="0.25">
      <c r="A69" s="174"/>
      <c r="B69" s="18" t="s">
        <v>2</v>
      </c>
      <c r="C69" s="18" t="s">
        <v>3</v>
      </c>
      <c r="D69" s="18" t="s">
        <v>59</v>
      </c>
      <c r="E69" s="18" t="s">
        <v>14</v>
      </c>
      <c r="F69" s="179"/>
      <c r="G69" s="19" t="s">
        <v>7</v>
      </c>
      <c r="H69" s="19" t="s">
        <v>8</v>
      </c>
      <c r="I69" s="19" t="s">
        <v>60</v>
      </c>
      <c r="J69" s="19" t="s">
        <v>254</v>
      </c>
      <c r="K69" s="56" t="s">
        <v>27</v>
      </c>
      <c r="L69" s="56" t="s">
        <v>19</v>
      </c>
      <c r="M69" s="56" t="s">
        <v>258</v>
      </c>
      <c r="N69" s="56" t="s">
        <v>252</v>
      </c>
      <c r="O69" s="56" t="s">
        <v>253</v>
      </c>
      <c r="P69" s="56" t="s">
        <v>282</v>
      </c>
      <c r="Q69" s="56" t="s">
        <v>255</v>
      </c>
      <c r="R69" s="18" t="s">
        <v>7</v>
      </c>
      <c r="S69" s="18" t="s">
        <v>8</v>
      </c>
      <c r="T69" s="18" t="s">
        <v>60</v>
      </c>
      <c r="U69" s="18" t="s">
        <v>254</v>
      </c>
      <c r="V69" s="172"/>
      <c r="W69" s="172"/>
    </row>
    <row r="70" spans="1:25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33">
        <f>R63</f>
        <v>2</v>
      </c>
      <c r="H70" s="33">
        <f>S63</f>
        <v>2</v>
      </c>
      <c r="I70" s="33">
        <f>T63</f>
        <v>2</v>
      </c>
      <c r="J70" s="33">
        <f>U63</f>
        <v>-1</v>
      </c>
      <c r="K70" s="33">
        <f>J70+(B70*G70)+(C70*H70)+(D70*I70)</f>
        <v>5</v>
      </c>
      <c r="L70" s="33">
        <f>IF(K70&gt;$D$8,1,IF(K70&lt;-$D$8,-1,0))</f>
        <v>1</v>
      </c>
      <c r="M70" s="33" t="str">
        <f>IF(L70=F70,"wbaru=wlama","perbaiki bobot dan bias")</f>
        <v>wbaru=wlama</v>
      </c>
      <c r="N70" s="33">
        <f>(F70-L70)*B70*$D$9</f>
        <v>0</v>
      </c>
      <c r="O70" s="33">
        <f>(F70-L70)*C70*$D$9</f>
        <v>0</v>
      </c>
      <c r="P70" s="33">
        <f>(F70-L70)*D70*$D$9</f>
        <v>0</v>
      </c>
      <c r="Q70" s="33">
        <f>(F70-L70)*E70*$D$9</f>
        <v>0</v>
      </c>
      <c r="R70" s="61">
        <f>G70+N70</f>
        <v>2</v>
      </c>
      <c r="S70" s="61">
        <f>H70+O70</f>
        <v>2</v>
      </c>
      <c r="T70" s="61">
        <f>I70+P70</f>
        <v>2</v>
      </c>
      <c r="U70" s="61">
        <f>J70+Q70</f>
        <v>-1</v>
      </c>
      <c r="V70" s="6"/>
      <c r="W70" s="6"/>
    </row>
    <row r="71" spans="1:25" x14ac:dyDescent="0.25">
      <c r="A71" s="1">
        <v>2</v>
      </c>
      <c r="B71" s="1">
        <v>1</v>
      </c>
      <c r="C71" s="1">
        <v>1</v>
      </c>
      <c r="D71" s="1">
        <v>0</v>
      </c>
      <c r="E71" s="1">
        <v>1</v>
      </c>
      <c r="F71" s="1">
        <v>1</v>
      </c>
      <c r="G71" s="61">
        <f t="shared" ref="G71:J73" si="56">R70</f>
        <v>2</v>
      </c>
      <c r="H71" s="61">
        <f t="shared" si="56"/>
        <v>2</v>
      </c>
      <c r="I71" s="61">
        <f t="shared" si="56"/>
        <v>2</v>
      </c>
      <c r="J71" s="61">
        <f t="shared" si="56"/>
        <v>-1</v>
      </c>
      <c r="K71" s="33">
        <f>J71+(B71*G71)+(C71*H71)+(D71*I71)</f>
        <v>3</v>
      </c>
      <c r="L71" s="33">
        <f t="shared" ref="L71:L77" si="57">IF(K71&gt;$D$8,1,IF(K71&lt;-$D$8,-1,0))</f>
        <v>1</v>
      </c>
      <c r="M71" s="33" t="str">
        <f t="shared" ref="M71:M77" si="58">IF(L71=F71,"wbaru=wlama","perbaiki bobot dan bias")</f>
        <v>wbaru=wlama</v>
      </c>
      <c r="N71" s="33">
        <f>(F71-L71)*B71*$D$9</f>
        <v>0</v>
      </c>
      <c r="O71" s="33">
        <f>(F71-L71)*C71*$D$9</f>
        <v>0</v>
      </c>
      <c r="P71" s="33">
        <f>(F71-L71)*D71*$D$9</f>
        <v>0</v>
      </c>
      <c r="Q71" s="33">
        <f>(F71-L71)*E71*$D$9</f>
        <v>0</v>
      </c>
      <c r="R71" s="61">
        <f t="shared" ref="R71:R77" si="59">G71+N71</f>
        <v>2</v>
      </c>
      <c r="S71" s="61">
        <f t="shared" ref="S71:S77" si="60">H71+O71</f>
        <v>2</v>
      </c>
      <c r="T71" s="61">
        <f t="shared" ref="T71:T77" si="61">I71+P71</f>
        <v>2</v>
      </c>
      <c r="U71" s="61">
        <f t="shared" ref="U71:U77" si="62">J71+Q71</f>
        <v>-1</v>
      </c>
      <c r="V71" s="6"/>
      <c r="W71" s="6"/>
    </row>
    <row r="72" spans="1:25" x14ac:dyDescent="0.25">
      <c r="A72" s="1">
        <v>3</v>
      </c>
      <c r="B72" s="1">
        <v>1</v>
      </c>
      <c r="C72" s="1">
        <v>0</v>
      </c>
      <c r="D72" s="1">
        <v>1</v>
      </c>
      <c r="E72" s="1">
        <v>1</v>
      </c>
      <c r="F72" s="1">
        <v>1</v>
      </c>
      <c r="G72" s="61">
        <f t="shared" si="56"/>
        <v>2</v>
      </c>
      <c r="H72" s="61">
        <f t="shared" si="56"/>
        <v>2</v>
      </c>
      <c r="I72" s="61">
        <f t="shared" si="56"/>
        <v>2</v>
      </c>
      <c r="J72" s="61">
        <f t="shared" si="56"/>
        <v>-1</v>
      </c>
      <c r="K72" s="33">
        <f t="shared" ref="K72:K77" si="63">J72+(B72*G72)+(C72*H72)+(D72*I72)</f>
        <v>3</v>
      </c>
      <c r="L72" s="33">
        <f t="shared" si="57"/>
        <v>1</v>
      </c>
      <c r="M72" s="33" t="str">
        <f t="shared" si="58"/>
        <v>wbaru=wlama</v>
      </c>
      <c r="N72" s="33">
        <f t="shared" ref="N72:N77" si="64">(F72-L72)*B72*$D$9</f>
        <v>0</v>
      </c>
      <c r="O72" s="33">
        <f t="shared" ref="O72:O77" si="65">(F72-L72)*C72*$D$9</f>
        <v>0</v>
      </c>
      <c r="P72" s="33">
        <f t="shared" ref="P72:P77" si="66">(F72-L72)*D72*$D$9</f>
        <v>0</v>
      </c>
      <c r="Q72" s="33">
        <f t="shared" ref="Q72:Q77" si="67">(F72-L72)*E72*$D$9</f>
        <v>0</v>
      </c>
      <c r="R72" s="61">
        <f t="shared" si="59"/>
        <v>2</v>
      </c>
      <c r="S72" s="61">
        <f t="shared" si="60"/>
        <v>2</v>
      </c>
      <c r="T72" s="61">
        <f t="shared" si="61"/>
        <v>2</v>
      </c>
      <c r="U72" s="61">
        <f t="shared" si="62"/>
        <v>-1</v>
      </c>
      <c r="V72" s="6"/>
      <c r="W72" s="6"/>
    </row>
    <row r="73" spans="1:25" x14ac:dyDescent="0.25">
      <c r="A73" s="1">
        <v>4</v>
      </c>
      <c r="B73" s="1">
        <v>1</v>
      </c>
      <c r="C73" s="1">
        <v>0</v>
      </c>
      <c r="D73" s="1">
        <v>0</v>
      </c>
      <c r="E73" s="1">
        <v>1</v>
      </c>
      <c r="F73" s="1">
        <v>1</v>
      </c>
      <c r="G73" s="61">
        <f t="shared" si="56"/>
        <v>2</v>
      </c>
      <c r="H73" s="61">
        <f t="shared" si="56"/>
        <v>2</v>
      </c>
      <c r="I73" s="61">
        <f t="shared" si="56"/>
        <v>2</v>
      </c>
      <c r="J73" s="61">
        <f t="shared" si="56"/>
        <v>-1</v>
      </c>
      <c r="K73" s="33">
        <f t="shared" si="63"/>
        <v>1</v>
      </c>
      <c r="L73" s="33">
        <f t="shared" si="57"/>
        <v>1</v>
      </c>
      <c r="M73" s="33" t="str">
        <f t="shared" si="58"/>
        <v>wbaru=wlama</v>
      </c>
      <c r="N73" s="33">
        <f t="shared" si="64"/>
        <v>0</v>
      </c>
      <c r="O73" s="33">
        <f t="shared" si="65"/>
        <v>0</v>
      </c>
      <c r="P73" s="33">
        <f t="shared" si="66"/>
        <v>0</v>
      </c>
      <c r="Q73" s="33">
        <f t="shared" si="67"/>
        <v>0</v>
      </c>
      <c r="R73" s="61">
        <f t="shared" si="59"/>
        <v>2</v>
      </c>
      <c r="S73" s="61">
        <f t="shared" si="60"/>
        <v>2</v>
      </c>
      <c r="T73" s="61">
        <f t="shared" si="61"/>
        <v>2</v>
      </c>
      <c r="U73" s="61">
        <f t="shared" si="62"/>
        <v>-1</v>
      </c>
      <c r="V73" s="6"/>
      <c r="W73" s="6"/>
    </row>
    <row r="74" spans="1:25" x14ac:dyDescent="0.25">
      <c r="A74" s="1">
        <v>5</v>
      </c>
      <c r="B74" s="1">
        <v>0</v>
      </c>
      <c r="C74" s="1">
        <v>1</v>
      </c>
      <c r="D74" s="1">
        <v>1</v>
      </c>
      <c r="E74" s="1">
        <v>1</v>
      </c>
      <c r="F74" s="1">
        <v>1</v>
      </c>
      <c r="G74" s="61">
        <f t="shared" ref="G74:H77" si="68">R73</f>
        <v>2</v>
      </c>
      <c r="H74" s="61">
        <f t="shared" si="68"/>
        <v>2</v>
      </c>
      <c r="I74" s="61">
        <f t="shared" ref="I74:J77" si="69">T73</f>
        <v>2</v>
      </c>
      <c r="J74" s="61">
        <f t="shared" si="69"/>
        <v>-1</v>
      </c>
      <c r="K74" s="33">
        <f t="shared" si="63"/>
        <v>3</v>
      </c>
      <c r="L74" s="33">
        <f t="shared" si="57"/>
        <v>1</v>
      </c>
      <c r="M74" s="33" t="str">
        <f t="shared" si="58"/>
        <v>wbaru=wlama</v>
      </c>
      <c r="N74" s="33">
        <f t="shared" si="64"/>
        <v>0</v>
      </c>
      <c r="O74" s="33">
        <f t="shared" si="65"/>
        <v>0</v>
      </c>
      <c r="P74" s="33">
        <f t="shared" si="66"/>
        <v>0</v>
      </c>
      <c r="Q74" s="33">
        <f t="shared" si="67"/>
        <v>0</v>
      </c>
      <c r="R74" s="61">
        <f t="shared" si="59"/>
        <v>2</v>
      </c>
      <c r="S74" s="61">
        <f t="shared" si="60"/>
        <v>2</v>
      </c>
      <c r="T74" s="61">
        <f t="shared" si="61"/>
        <v>2</v>
      </c>
      <c r="U74" s="61">
        <f t="shared" si="62"/>
        <v>-1</v>
      </c>
      <c r="V74" s="6"/>
      <c r="W74" s="6"/>
    </row>
    <row r="75" spans="1:25" x14ac:dyDescent="0.25">
      <c r="A75" s="1">
        <v>6</v>
      </c>
      <c r="B75" s="1">
        <v>0</v>
      </c>
      <c r="C75" s="1">
        <v>1</v>
      </c>
      <c r="D75" s="1">
        <v>0</v>
      </c>
      <c r="E75" s="1">
        <v>1</v>
      </c>
      <c r="F75" s="1">
        <v>1</v>
      </c>
      <c r="G75" s="61">
        <f t="shared" si="68"/>
        <v>2</v>
      </c>
      <c r="H75" s="61">
        <f t="shared" si="68"/>
        <v>2</v>
      </c>
      <c r="I75" s="61">
        <f t="shared" si="69"/>
        <v>2</v>
      </c>
      <c r="J75" s="61">
        <f t="shared" si="69"/>
        <v>-1</v>
      </c>
      <c r="K75" s="33">
        <f t="shared" si="63"/>
        <v>1</v>
      </c>
      <c r="L75" s="33">
        <f t="shared" si="57"/>
        <v>1</v>
      </c>
      <c r="M75" s="33" t="str">
        <f t="shared" si="58"/>
        <v>wbaru=wlama</v>
      </c>
      <c r="N75" s="33">
        <f t="shared" si="64"/>
        <v>0</v>
      </c>
      <c r="O75" s="33">
        <f t="shared" si="65"/>
        <v>0</v>
      </c>
      <c r="P75" s="33">
        <f t="shared" si="66"/>
        <v>0</v>
      </c>
      <c r="Q75" s="33">
        <f t="shared" si="67"/>
        <v>0</v>
      </c>
      <c r="R75" s="61">
        <f t="shared" si="59"/>
        <v>2</v>
      </c>
      <c r="S75" s="61">
        <f t="shared" si="60"/>
        <v>2</v>
      </c>
      <c r="T75" s="61">
        <f t="shared" si="61"/>
        <v>2</v>
      </c>
      <c r="U75" s="61">
        <f t="shared" si="62"/>
        <v>-1</v>
      </c>
      <c r="V75" s="6"/>
      <c r="W75" s="6"/>
    </row>
    <row r="76" spans="1:25" x14ac:dyDescent="0.25">
      <c r="A76" s="1">
        <v>7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61">
        <f t="shared" si="68"/>
        <v>2</v>
      </c>
      <c r="H76" s="61">
        <f t="shared" si="68"/>
        <v>2</v>
      </c>
      <c r="I76" s="61">
        <f t="shared" si="69"/>
        <v>2</v>
      </c>
      <c r="J76" s="61">
        <f t="shared" si="69"/>
        <v>-1</v>
      </c>
      <c r="K76" s="33">
        <f t="shared" si="63"/>
        <v>1</v>
      </c>
      <c r="L76" s="33">
        <f t="shared" si="57"/>
        <v>1</v>
      </c>
      <c r="M76" s="33" t="str">
        <f t="shared" si="58"/>
        <v>wbaru=wlama</v>
      </c>
      <c r="N76" s="33">
        <f t="shared" si="64"/>
        <v>0</v>
      </c>
      <c r="O76" s="33">
        <f t="shared" si="65"/>
        <v>0</v>
      </c>
      <c r="P76" s="33">
        <f t="shared" si="66"/>
        <v>0</v>
      </c>
      <c r="Q76" s="33">
        <f t="shared" si="67"/>
        <v>0</v>
      </c>
      <c r="R76" s="61">
        <f t="shared" si="59"/>
        <v>2</v>
      </c>
      <c r="S76" s="61">
        <f t="shared" si="60"/>
        <v>2</v>
      </c>
      <c r="T76" s="61">
        <f t="shared" si="61"/>
        <v>2</v>
      </c>
      <c r="U76" s="61">
        <f t="shared" si="62"/>
        <v>-1</v>
      </c>
      <c r="V76" s="6"/>
      <c r="W76" s="6"/>
    </row>
    <row r="77" spans="1:25" x14ac:dyDescent="0.25">
      <c r="A77" s="1">
        <v>8</v>
      </c>
      <c r="B77" s="1">
        <v>0</v>
      </c>
      <c r="C77" s="1">
        <v>0</v>
      </c>
      <c r="D77" s="1">
        <v>0</v>
      </c>
      <c r="E77" s="1">
        <v>1</v>
      </c>
      <c r="F77" s="1">
        <v>-1</v>
      </c>
      <c r="G77" s="61">
        <f t="shared" si="68"/>
        <v>2</v>
      </c>
      <c r="H77" s="61">
        <f t="shared" si="68"/>
        <v>2</v>
      </c>
      <c r="I77" s="61">
        <f t="shared" si="69"/>
        <v>2</v>
      </c>
      <c r="J77" s="61">
        <f t="shared" si="69"/>
        <v>-1</v>
      </c>
      <c r="K77" s="33">
        <f t="shared" si="63"/>
        <v>-1</v>
      </c>
      <c r="L77" s="33">
        <f t="shared" si="57"/>
        <v>-1</v>
      </c>
      <c r="M77" s="33" t="str">
        <f t="shared" si="58"/>
        <v>wbaru=wlama</v>
      </c>
      <c r="N77" s="33">
        <f t="shared" si="64"/>
        <v>0</v>
      </c>
      <c r="O77" s="33">
        <f t="shared" si="65"/>
        <v>0</v>
      </c>
      <c r="P77" s="33">
        <f t="shared" si="66"/>
        <v>0</v>
      </c>
      <c r="Q77" s="33">
        <f t="shared" si="67"/>
        <v>0</v>
      </c>
      <c r="R77" s="61">
        <f t="shared" si="59"/>
        <v>2</v>
      </c>
      <c r="S77" s="61">
        <f t="shared" si="60"/>
        <v>2</v>
      </c>
      <c r="T77" s="61">
        <f t="shared" si="61"/>
        <v>2</v>
      </c>
      <c r="U77" s="61">
        <f t="shared" si="62"/>
        <v>-1</v>
      </c>
      <c r="V77" s="6"/>
      <c r="W77" s="6"/>
    </row>
    <row r="78" spans="1:25" x14ac:dyDescent="0.25">
      <c r="A78" t="s">
        <v>287</v>
      </c>
      <c r="D78" s="6"/>
    </row>
    <row r="79" spans="1:25" x14ac:dyDescent="0.25">
      <c r="A79" t="s">
        <v>261</v>
      </c>
      <c r="F79" t="s">
        <v>7</v>
      </c>
      <c r="G79" s="6">
        <v>2</v>
      </c>
    </row>
    <row r="80" spans="1:25" x14ac:dyDescent="0.25">
      <c r="F80" t="s">
        <v>8</v>
      </c>
      <c r="G80" s="6">
        <v>2</v>
      </c>
    </row>
    <row r="81" spans="1:12" x14ac:dyDescent="0.25">
      <c r="F81" t="s">
        <v>60</v>
      </c>
      <c r="G81" s="6">
        <v>2</v>
      </c>
    </row>
    <row r="82" spans="1:12" x14ac:dyDescent="0.25">
      <c r="F82" t="s">
        <v>254</v>
      </c>
      <c r="G82" s="6">
        <v>-1</v>
      </c>
    </row>
    <row r="83" spans="1:12" x14ac:dyDescent="0.25">
      <c r="A83" t="s">
        <v>262</v>
      </c>
    </row>
    <row r="85" spans="1:12" x14ac:dyDescent="0.25">
      <c r="A85" s="63" t="s">
        <v>265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</row>
    <row r="86" spans="1:12" x14ac:dyDescent="0.25">
      <c r="A86" s="173" t="s">
        <v>1</v>
      </c>
      <c r="B86" s="175" t="s">
        <v>25</v>
      </c>
      <c r="C86" s="176"/>
      <c r="D86" s="176"/>
      <c r="E86" s="177"/>
      <c r="F86" s="190" t="s">
        <v>36</v>
      </c>
      <c r="G86" s="183" t="s">
        <v>15</v>
      </c>
      <c r="H86" s="183"/>
      <c r="I86" s="183"/>
      <c r="J86" s="183"/>
    </row>
    <row r="87" spans="1:12" x14ac:dyDescent="0.25">
      <c r="A87" s="174"/>
      <c r="B87" s="18" t="s">
        <v>2</v>
      </c>
      <c r="C87" s="18" t="s">
        <v>3</v>
      </c>
      <c r="D87" s="18" t="s">
        <v>59</v>
      </c>
      <c r="E87" s="18" t="s">
        <v>14</v>
      </c>
      <c r="F87" s="191"/>
      <c r="G87" s="18" t="s">
        <v>7</v>
      </c>
      <c r="H87" s="18" t="s">
        <v>8</v>
      </c>
      <c r="I87" s="18" t="s">
        <v>60</v>
      </c>
      <c r="J87" s="18" t="s">
        <v>254</v>
      </c>
      <c r="K87" s="56" t="s">
        <v>27</v>
      </c>
      <c r="L87" s="66" t="s">
        <v>19</v>
      </c>
    </row>
    <row r="88" spans="1:1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65">
        <v>1</v>
      </c>
      <c r="G88" s="61">
        <v>2</v>
      </c>
      <c r="H88" s="61">
        <v>2</v>
      </c>
      <c r="I88" s="61">
        <v>2</v>
      </c>
      <c r="J88" s="61">
        <v>-1</v>
      </c>
      <c r="K88" s="33">
        <f>J88+(B88*G88)+(C88*H88)+(D88*I88)</f>
        <v>5</v>
      </c>
      <c r="L88" s="67">
        <f t="shared" ref="L88:L95" si="70">IF(K88&lt;$D$8,-1,1)</f>
        <v>1</v>
      </c>
    </row>
    <row r="89" spans="1:12" x14ac:dyDescent="0.25">
      <c r="A89" s="1">
        <v>2</v>
      </c>
      <c r="B89" s="1">
        <v>1</v>
      </c>
      <c r="C89" s="1">
        <v>1</v>
      </c>
      <c r="D89" s="1">
        <v>0</v>
      </c>
      <c r="E89" s="1">
        <v>1</v>
      </c>
      <c r="F89" s="65">
        <v>1</v>
      </c>
      <c r="G89" s="61">
        <v>2</v>
      </c>
      <c r="H89" s="61">
        <v>2</v>
      </c>
      <c r="I89" s="61">
        <v>2</v>
      </c>
      <c r="J89" s="61">
        <v>-1</v>
      </c>
      <c r="K89" s="33">
        <f t="shared" ref="K89:K95" si="71">J89+(B89*G89)+(C89*H89)+(D89*I89)</f>
        <v>3</v>
      </c>
      <c r="L89" s="67">
        <f t="shared" si="70"/>
        <v>1</v>
      </c>
    </row>
    <row r="90" spans="1:12" x14ac:dyDescent="0.25">
      <c r="A90" s="1">
        <v>3</v>
      </c>
      <c r="B90" s="1">
        <v>1</v>
      </c>
      <c r="C90" s="1">
        <v>0</v>
      </c>
      <c r="D90" s="1">
        <v>1</v>
      </c>
      <c r="E90" s="1">
        <v>1</v>
      </c>
      <c r="F90" s="65">
        <v>1</v>
      </c>
      <c r="G90" s="61">
        <v>2</v>
      </c>
      <c r="H90" s="61">
        <v>2</v>
      </c>
      <c r="I90" s="61">
        <v>2</v>
      </c>
      <c r="J90" s="61">
        <v>-1</v>
      </c>
      <c r="K90" s="33">
        <f t="shared" si="71"/>
        <v>3</v>
      </c>
      <c r="L90" s="67">
        <f t="shared" si="70"/>
        <v>1</v>
      </c>
    </row>
    <row r="91" spans="1:12" x14ac:dyDescent="0.25">
      <c r="A91" s="1">
        <v>4</v>
      </c>
      <c r="B91" s="1">
        <v>1</v>
      </c>
      <c r="C91" s="1">
        <v>0</v>
      </c>
      <c r="D91" s="1">
        <v>0</v>
      </c>
      <c r="E91" s="1">
        <v>1</v>
      </c>
      <c r="F91" s="65">
        <v>1</v>
      </c>
      <c r="G91" s="61">
        <v>2</v>
      </c>
      <c r="H91" s="61">
        <v>2</v>
      </c>
      <c r="I91" s="61">
        <v>2</v>
      </c>
      <c r="J91" s="61">
        <v>-1</v>
      </c>
      <c r="K91" s="33">
        <f t="shared" si="71"/>
        <v>1</v>
      </c>
      <c r="L91" s="67">
        <f t="shared" si="70"/>
        <v>1</v>
      </c>
    </row>
    <row r="92" spans="1:12" x14ac:dyDescent="0.25">
      <c r="A92" s="1">
        <v>5</v>
      </c>
      <c r="B92" s="1">
        <v>0</v>
      </c>
      <c r="C92" s="1">
        <v>1</v>
      </c>
      <c r="D92" s="1">
        <v>1</v>
      </c>
      <c r="E92" s="1">
        <v>1</v>
      </c>
      <c r="F92" s="65">
        <v>1</v>
      </c>
      <c r="G92" s="61">
        <v>2</v>
      </c>
      <c r="H92" s="61">
        <v>2</v>
      </c>
      <c r="I92" s="61">
        <v>2</v>
      </c>
      <c r="J92" s="61">
        <v>-1</v>
      </c>
      <c r="K92" s="33">
        <f t="shared" si="71"/>
        <v>3</v>
      </c>
      <c r="L92" s="67">
        <f t="shared" si="70"/>
        <v>1</v>
      </c>
    </row>
    <row r="93" spans="1:12" x14ac:dyDescent="0.25">
      <c r="A93" s="1">
        <v>6</v>
      </c>
      <c r="B93" s="1">
        <v>0</v>
      </c>
      <c r="C93" s="1">
        <v>1</v>
      </c>
      <c r="D93" s="1">
        <v>0</v>
      </c>
      <c r="E93" s="1">
        <v>1</v>
      </c>
      <c r="F93" s="65">
        <v>1</v>
      </c>
      <c r="G93" s="61">
        <v>2</v>
      </c>
      <c r="H93" s="61">
        <v>2</v>
      </c>
      <c r="I93" s="61">
        <v>2</v>
      </c>
      <c r="J93" s="61">
        <v>-1</v>
      </c>
      <c r="K93" s="33">
        <f t="shared" si="71"/>
        <v>1</v>
      </c>
      <c r="L93" s="67">
        <f t="shared" si="70"/>
        <v>1</v>
      </c>
    </row>
    <row r="94" spans="1:12" x14ac:dyDescent="0.25">
      <c r="A94" s="1">
        <v>7</v>
      </c>
      <c r="B94" s="1">
        <v>0</v>
      </c>
      <c r="C94" s="1">
        <v>0</v>
      </c>
      <c r="D94" s="1">
        <v>1</v>
      </c>
      <c r="E94" s="1">
        <v>1</v>
      </c>
      <c r="F94" s="65">
        <v>1</v>
      </c>
      <c r="G94" s="61">
        <v>2</v>
      </c>
      <c r="H94" s="61">
        <v>2</v>
      </c>
      <c r="I94" s="61">
        <v>2</v>
      </c>
      <c r="J94" s="61">
        <v>-1</v>
      </c>
      <c r="K94" s="33">
        <f t="shared" si="71"/>
        <v>1</v>
      </c>
      <c r="L94" s="67">
        <f t="shared" si="70"/>
        <v>1</v>
      </c>
    </row>
    <row r="95" spans="1:12" x14ac:dyDescent="0.25">
      <c r="A95" s="1">
        <v>8</v>
      </c>
      <c r="B95" s="1">
        <v>0</v>
      </c>
      <c r="C95" s="1">
        <v>0</v>
      </c>
      <c r="D95" s="1">
        <v>0</v>
      </c>
      <c r="E95" s="1">
        <v>1</v>
      </c>
      <c r="F95" s="65">
        <v>-1</v>
      </c>
      <c r="G95" s="61">
        <v>2</v>
      </c>
      <c r="H95" s="61">
        <v>2</v>
      </c>
      <c r="I95" s="61">
        <v>2</v>
      </c>
      <c r="J95" s="61">
        <v>-1</v>
      </c>
      <c r="K95" s="33">
        <f t="shared" si="71"/>
        <v>-1</v>
      </c>
      <c r="L95" s="67">
        <f t="shared" si="70"/>
        <v>-1</v>
      </c>
    </row>
    <row r="96" spans="1:12" x14ac:dyDescent="0.25">
      <c r="A96" t="s">
        <v>288</v>
      </c>
    </row>
    <row r="98" spans="1:1" x14ac:dyDescent="0.25">
      <c r="A98" s="2" t="s">
        <v>290</v>
      </c>
    </row>
  </sheetData>
  <mergeCells count="46">
    <mergeCell ref="A54:A55"/>
    <mergeCell ref="B54:E54"/>
    <mergeCell ref="F54:F55"/>
    <mergeCell ref="G54:J54"/>
    <mergeCell ref="N54:Q54"/>
    <mergeCell ref="N40:Q40"/>
    <mergeCell ref="R40:U40"/>
    <mergeCell ref="V40:V41"/>
    <mergeCell ref="W40:W41"/>
    <mergeCell ref="V68:V69"/>
    <mergeCell ref="W68:W69"/>
    <mergeCell ref="R54:U54"/>
    <mergeCell ref="V54:V55"/>
    <mergeCell ref="W54:W55"/>
    <mergeCell ref="N68:Q68"/>
    <mergeCell ref="R68:U68"/>
    <mergeCell ref="A86:A87"/>
    <mergeCell ref="B86:E86"/>
    <mergeCell ref="F86:F87"/>
    <mergeCell ref="G86:J86"/>
    <mergeCell ref="A26:A27"/>
    <mergeCell ref="B26:E26"/>
    <mergeCell ref="F26:F27"/>
    <mergeCell ref="G26:J26"/>
    <mergeCell ref="A68:A69"/>
    <mergeCell ref="B68:E68"/>
    <mergeCell ref="F68:F69"/>
    <mergeCell ref="G68:J68"/>
    <mergeCell ref="A40:A41"/>
    <mergeCell ref="B40:E40"/>
    <mergeCell ref="F40:F41"/>
    <mergeCell ref="G40:J40"/>
    <mergeCell ref="V12:V13"/>
    <mergeCell ref="W12:W13"/>
    <mergeCell ref="N26:Q26"/>
    <mergeCell ref="R26:U26"/>
    <mergeCell ref="H7:H8"/>
    <mergeCell ref="S7:S9"/>
    <mergeCell ref="R12:U12"/>
    <mergeCell ref="V26:V27"/>
    <mergeCell ref="W26:W27"/>
    <mergeCell ref="A12:A13"/>
    <mergeCell ref="B12:E12"/>
    <mergeCell ref="F12:F13"/>
    <mergeCell ref="G12:J12"/>
    <mergeCell ref="N12:Q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D37-D044-4C97-A879-716FBA991796}">
  <dimension ref="A1:U32"/>
  <sheetViews>
    <sheetView topLeftCell="A7" zoomScale="113" zoomScaleNormal="130" workbookViewId="0">
      <selection activeCell="F14" sqref="F14"/>
    </sheetView>
  </sheetViews>
  <sheetFormatPr defaultRowHeight="15" x14ac:dyDescent="0.25"/>
  <sheetData>
    <row r="1" spans="1:21" ht="15.75" x14ac:dyDescent="0.25">
      <c r="A1" s="3" t="s">
        <v>11</v>
      </c>
      <c r="D1" t="s">
        <v>405</v>
      </c>
      <c r="F1" t="s">
        <v>406</v>
      </c>
      <c r="K1" s="2"/>
      <c r="L1" s="6"/>
      <c r="M1" s="6"/>
      <c r="N1" s="6"/>
      <c r="O1" s="6"/>
      <c r="P1" s="6"/>
      <c r="Q1" s="2" t="s">
        <v>55</v>
      </c>
      <c r="R1" s="6" t="s">
        <v>7</v>
      </c>
      <c r="S1" s="6" t="s">
        <v>8</v>
      </c>
      <c r="T1" s="6" t="s">
        <v>9</v>
      </c>
      <c r="U1" s="6" t="s">
        <v>13</v>
      </c>
    </row>
    <row r="2" spans="1:21" x14ac:dyDescent="0.25">
      <c r="Q2" t="s">
        <v>408</v>
      </c>
      <c r="R2" s="16">
        <v>0.5</v>
      </c>
      <c r="S2" s="16">
        <v>0.5</v>
      </c>
      <c r="T2" s="16">
        <v>0.75</v>
      </c>
      <c r="U2" s="16">
        <v>0.1</v>
      </c>
    </row>
    <row r="3" spans="1:21" x14ac:dyDescent="0.25">
      <c r="A3" s="5" t="s">
        <v>10</v>
      </c>
      <c r="E3" s="2" t="s">
        <v>402</v>
      </c>
      <c r="H3" s="2"/>
      <c r="Q3" t="s">
        <v>409</v>
      </c>
      <c r="R3" s="16">
        <v>0.75</v>
      </c>
      <c r="S3" s="16">
        <v>0.5</v>
      </c>
      <c r="T3" s="16">
        <v>1</v>
      </c>
      <c r="U3" s="16">
        <v>0.1</v>
      </c>
    </row>
    <row r="4" spans="1:21" x14ac:dyDescent="0.25">
      <c r="A4" t="s">
        <v>6</v>
      </c>
      <c r="B4" t="s">
        <v>7</v>
      </c>
      <c r="C4">
        <v>0.5</v>
      </c>
      <c r="D4" t="s">
        <v>56</v>
      </c>
      <c r="E4" s="172" t="s">
        <v>4</v>
      </c>
      <c r="F4" s="2" t="s">
        <v>42</v>
      </c>
      <c r="G4" s="21">
        <v>1</v>
      </c>
      <c r="H4" s="172"/>
      <c r="J4" s="21"/>
      <c r="Q4" t="s">
        <v>411</v>
      </c>
      <c r="R4" s="16">
        <v>0.75</v>
      </c>
      <c r="S4" s="16">
        <v>0.5</v>
      </c>
      <c r="T4" s="16">
        <v>1</v>
      </c>
      <c r="U4" s="16">
        <v>0.2</v>
      </c>
    </row>
    <row r="5" spans="1:21" x14ac:dyDescent="0.25">
      <c r="B5" t="s">
        <v>8</v>
      </c>
      <c r="C5">
        <v>0.5</v>
      </c>
      <c r="D5" t="s">
        <v>56</v>
      </c>
      <c r="E5" s="172"/>
      <c r="F5" s="2" t="s">
        <v>41</v>
      </c>
      <c r="G5" s="21">
        <v>0</v>
      </c>
      <c r="H5" s="172"/>
      <c r="J5" s="21"/>
      <c r="Q5" t="s">
        <v>412</v>
      </c>
      <c r="R5" s="16">
        <v>1</v>
      </c>
      <c r="S5" s="16">
        <v>1</v>
      </c>
      <c r="T5" s="16">
        <v>2</v>
      </c>
      <c r="U5" s="16">
        <v>0.1</v>
      </c>
    </row>
    <row r="6" spans="1:21" x14ac:dyDescent="0.25">
      <c r="B6" t="s">
        <v>9</v>
      </c>
      <c r="C6">
        <v>1</v>
      </c>
      <c r="D6" t="s">
        <v>57</v>
      </c>
      <c r="I6" s="2"/>
      <c r="Q6" t="s">
        <v>413</v>
      </c>
      <c r="R6" s="16">
        <v>0.5</v>
      </c>
      <c r="S6" s="16">
        <v>0.5</v>
      </c>
      <c r="T6" s="16">
        <v>1</v>
      </c>
      <c r="U6" s="16">
        <v>0.1</v>
      </c>
    </row>
    <row r="7" spans="1:21" x14ac:dyDescent="0.25">
      <c r="B7" t="s">
        <v>407</v>
      </c>
      <c r="C7">
        <v>0.1</v>
      </c>
      <c r="D7" t="s">
        <v>56</v>
      </c>
      <c r="H7" s="21" t="s">
        <v>55</v>
      </c>
      <c r="I7" s="21" t="s">
        <v>7</v>
      </c>
      <c r="J7" s="21" t="s">
        <v>8</v>
      </c>
      <c r="K7" s="21" t="s">
        <v>9</v>
      </c>
      <c r="L7" s="21" t="s">
        <v>13</v>
      </c>
      <c r="Q7" t="s">
        <v>415</v>
      </c>
      <c r="R7" s="16">
        <v>1</v>
      </c>
      <c r="S7" s="16">
        <v>1</v>
      </c>
      <c r="T7" s="16">
        <v>2</v>
      </c>
      <c r="U7" s="16">
        <v>0.3</v>
      </c>
    </row>
    <row r="8" spans="1:21" x14ac:dyDescent="0.25">
      <c r="A8" s="1" t="s">
        <v>1</v>
      </c>
      <c r="B8" s="1" t="s">
        <v>2</v>
      </c>
      <c r="C8" s="1" t="s">
        <v>3</v>
      </c>
      <c r="D8" s="1" t="s">
        <v>49</v>
      </c>
      <c r="E8" s="1" t="s">
        <v>5</v>
      </c>
      <c r="F8" s="1" t="s">
        <v>50</v>
      </c>
      <c r="H8" s="6">
        <v>1</v>
      </c>
      <c r="I8" s="6">
        <v>0.5</v>
      </c>
      <c r="J8" s="6">
        <v>0.5</v>
      </c>
      <c r="K8" s="6">
        <v>1</v>
      </c>
      <c r="L8" s="6">
        <v>0.1</v>
      </c>
    </row>
    <row r="9" spans="1:21" x14ac:dyDescent="0.25">
      <c r="A9" s="1">
        <v>1</v>
      </c>
      <c r="B9" s="1">
        <v>1</v>
      </c>
      <c r="C9" s="1">
        <v>1</v>
      </c>
      <c r="D9" s="7">
        <v>1</v>
      </c>
      <c r="E9" s="1">
        <f>$C$7+((B9*$C$4)+(C9*$C$5))</f>
        <v>1.1000000000000001</v>
      </c>
      <c r="F9" s="7">
        <f>IF(E9&gt;=$C$6,1,0)</f>
        <v>1</v>
      </c>
      <c r="H9" s="6">
        <v>2</v>
      </c>
      <c r="I9" s="6"/>
      <c r="J9" s="6"/>
      <c r="K9" s="6"/>
      <c r="L9" s="6"/>
      <c r="Q9" s="2" t="s">
        <v>45</v>
      </c>
      <c r="R9" s="6" t="s">
        <v>7</v>
      </c>
      <c r="S9" s="6" t="s">
        <v>8</v>
      </c>
      <c r="T9" s="6" t="s">
        <v>9</v>
      </c>
      <c r="U9" s="6" t="s">
        <v>13</v>
      </c>
    </row>
    <row r="10" spans="1:21" x14ac:dyDescent="0.25">
      <c r="A10" s="1">
        <v>2</v>
      </c>
      <c r="B10" s="1">
        <v>1</v>
      </c>
      <c r="C10" s="1">
        <v>0</v>
      </c>
      <c r="D10" s="7">
        <v>0</v>
      </c>
      <c r="E10" s="1">
        <f t="shared" ref="E10:E12" si="0">$C$7+((B10*$C$4)+(C10*$C$5))</f>
        <v>0.6</v>
      </c>
      <c r="F10" s="7">
        <f t="shared" ref="F10:F12" si="1">IF(E10&gt;=$C$6,1,0)</f>
        <v>0</v>
      </c>
      <c r="H10" s="6">
        <v>3</v>
      </c>
      <c r="Q10" t="s">
        <v>414</v>
      </c>
      <c r="R10" s="16">
        <v>0.3</v>
      </c>
      <c r="S10" s="16">
        <v>0.5</v>
      </c>
      <c r="T10" s="16">
        <v>1</v>
      </c>
      <c r="U10" s="16">
        <v>0.8</v>
      </c>
    </row>
    <row r="11" spans="1:21" x14ac:dyDescent="0.25">
      <c r="A11" s="1">
        <v>3</v>
      </c>
      <c r="B11" s="1">
        <v>0</v>
      </c>
      <c r="C11" s="1">
        <v>1</v>
      </c>
      <c r="D11" s="7">
        <v>0</v>
      </c>
      <c r="E11" s="1">
        <f t="shared" si="0"/>
        <v>0.6</v>
      </c>
      <c r="F11" s="7">
        <f t="shared" si="1"/>
        <v>0</v>
      </c>
      <c r="Q11" t="s">
        <v>410</v>
      </c>
      <c r="R11" s="16">
        <v>0.75</v>
      </c>
      <c r="S11" s="16">
        <v>0.75</v>
      </c>
      <c r="T11" s="16">
        <v>0.75</v>
      </c>
      <c r="U11" s="16">
        <v>0.5</v>
      </c>
    </row>
    <row r="12" spans="1:21" x14ac:dyDescent="0.25">
      <c r="A12" s="1">
        <v>4</v>
      </c>
      <c r="B12" s="1">
        <v>0</v>
      </c>
      <c r="C12" s="1">
        <v>0</v>
      </c>
      <c r="D12" s="7">
        <v>0</v>
      </c>
      <c r="E12" s="1">
        <f t="shared" si="0"/>
        <v>0.1</v>
      </c>
      <c r="F12" s="7">
        <f t="shared" si="1"/>
        <v>0</v>
      </c>
      <c r="Q12" t="s">
        <v>416</v>
      </c>
      <c r="R12" s="16">
        <v>0.4</v>
      </c>
      <c r="S12" s="16">
        <v>0.4</v>
      </c>
      <c r="T12" s="16">
        <v>0.4</v>
      </c>
      <c r="U12" s="16">
        <v>0.3</v>
      </c>
    </row>
    <row r="13" spans="1:21" x14ac:dyDescent="0.25">
      <c r="A13" t="s">
        <v>417</v>
      </c>
      <c r="Q13" t="s">
        <v>419</v>
      </c>
      <c r="R13" s="16">
        <v>0.3</v>
      </c>
      <c r="S13" s="16">
        <v>0.2</v>
      </c>
      <c r="T13" s="16">
        <v>0.5</v>
      </c>
      <c r="U13" s="16">
        <v>0.3</v>
      </c>
    </row>
    <row r="14" spans="1:21" x14ac:dyDescent="0.25">
      <c r="A14" t="s">
        <v>418</v>
      </c>
      <c r="Q14" t="s">
        <v>420</v>
      </c>
      <c r="R14" s="16">
        <v>0.75</v>
      </c>
      <c r="S14" s="16">
        <v>0.5</v>
      </c>
      <c r="T14" s="16">
        <v>0.75</v>
      </c>
      <c r="U14" s="16">
        <v>0.5</v>
      </c>
    </row>
    <row r="15" spans="1:21" x14ac:dyDescent="0.25">
      <c r="Q15" t="s">
        <v>421</v>
      </c>
      <c r="R15" s="16">
        <v>0.6</v>
      </c>
      <c r="S15" s="16">
        <v>0.6</v>
      </c>
      <c r="T15" s="16">
        <v>1</v>
      </c>
      <c r="U15" s="16">
        <v>0.5</v>
      </c>
    </row>
    <row r="16" spans="1:21" x14ac:dyDescent="0.25">
      <c r="A16" t="s">
        <v>422</v>
      </c>
      <c r="B16" s="2" t="s">
        <v>45</v>
      </c>
      <c r="C16" t="s">
        <v>504</v>
      </c>
      <c r="I16" t="s">
        <v>7</v>
      </c>
      <c r="J16" t="s">
        <v>8</v>
      </c>
      <c r="K16" t="s">
        <v>9</v>
      </c>
      <c r="L16" t="s">
        <v>13</v>
      </c>
      <c r="R16" s="16"/>
      <c r="S16" s="16"/>
      <c r="T16" s="16"/>
      <c r="U16" s="16"/>
    </row>
    <row r="17" spans="1:21" x14ac:dyDescent="0.25">
      <c r="B17" s="2" t="s">
        <v>46</v>
      </c>
      <c r="H17">
        <v>1</v>
      </c>
    </row>
    <row r="18" spans="1:21" x14ac:dyDescent="0.25">
      <c r="A18" s="5"/>
      <c r="B18" s="2" t="s">
        <v>401</v>
      </c>
      <c r="H18">
        <v>2</v>
      </c>
    </row>
    <row r="19" spans="1:21" x14ac:dyDescent="0.25">
      <c r="B19" s="2" t="s">
        <v>423</v>
      </c>
      <c r="H19">
        <v>3</v>
      </c>
    </row>
    <row r="21" spans="1:21" x14ac:dyDescent="0.25">
      <c r="A21" s="5" t="s">
        <v>12</v>
      </c>
      <c r="E21" s="2" t="s">
        <v>402</v>
      </c>
      <c r="H21" s="2"/>
      <c r="Q21" t="s">
        <v>409</v>
      </c>
      <c r="R21" s="16">
        <v>0.75</v>
      </c>
      <c r="S21" s="16">
        <v>0.5</v>
      </c>
      <c r="T21" s="16">
        <v>1</v>
      </c>
      <c r="U21" s="16">
        <v>0.1</v>
      </c>
    </row>
    <row r="22" spans="1:21" x14ac:dyDescent="0.25">
      <c r="A22" t="s">
        <v>6</v>
      </c>
      <c r="B22" t="s">
        <v>7</v>
      </c>
      <c r="C22">
        <v>0.5</v>
      </c>
      <c r="D22" t="s">
        <v>56</v>
      </c>
      <c r="E22" s="172" t="s">
        <v>4</v>
      </c>
      <c r="F22" s="2" t="s">
        <v>42</v>
      </c>
      <c r="G22" s="21">
        <v>1</v>
      </c>
      <c r="H22" s="172"/>
      <c r="J22" s="21"/>
      <c r="Q22" t="s">
        <v>411</v>
      </c>
      <c r="R22" s="16">
        <v>0.75</v>
      </c>
      <c r="S22" s="16">
        <v>0.5</v>
      </c>
      <c r="T22" s="16">
        <v>1</v>
      </c>
      <c r="U22" s="16">
        <v>0.2</v>
      </c>
    </row>
    <row r="23" spans="1:21" x14ac:dyDescent="0.25">
      <c r="B23" t="s">
        <v>8</v>
      </c>
      <c r="C23">
        <v>0.5</v>
      </c>
      <c r="D23" t="s">
        <v>56</v>
      </c>
      <c r="E23" s="172"/>
      <c r="F23" s="2" t="s">
        <v>41</v>
      </c>
      <c r="G23" s="21">
        <v>0</v>
      </c>
      <c r="H23" s="172"/>
      <c r="J23" s="21"/>
      <c r="Q23" t="s">
        <v>412</v>
      </c>
      <c r="R23" s="16">
        <v>1</v>
      </c>
      <c r="S23" s="16">
        <v>1</v>
      </c>
      <c r="T23" s="16">
        <v>2</v>
      </c>
      <c r="U23" s="16">
        <v>0.1</v>
      </c>
    </row>
    <row r="24" spans="1:21" x14ac:dyDescent="0.25">
      <c r="B24" s="2" t="s">
        <v>9</v>
      </c>
      <c r="C24" s="2">
        <v>1</v>
      </c>
      <c r="D24" t="s">
        <v>57</v>
      </c>
      <c r="I24" s="2"/>
      <c r="Q24" t="s">
        <v>413</v>
      </c>
      <c r="R24" s="16">
        <v>0.5</v>
      </c>
      <c r="S24" s="16">
        <v>0.5</v>
      </c>
      <c r="T24" s="16">
        <v>1</v>
      </c>
      <c r="U24" s="16">
        <v>0.1</v>
      </c>
    </row>
    <row r="25" spans="1:21" x14ac:dyDescent="0.25">
      <c r="B25" t="s">
        <v>407</v>
      </c>
      <c r="C25">
        <v>0.1</v>
      </c>
      <c r="D25" t="s">
        <v>56</v>
      </c>
      <c r="Q25" t="s">
        <v>415</v>
      </c>
      <c r="R25" s="16">
        <v>1</v>
      </c>
      <c r="S25" s="16">
        <v>1</v>
      </c>
      <c r="T25" s="16">
        <v>2</v>
      </c>
      <c r="U25" s="16">
        <v>0.3</v>
      </c>
    </row>
    <row r="26" spans="1:21" x14ac:dyDescent="0.25">
      <c r="A26" s="1" t="s">
        <v>1</v>
      </c>
      <c r="B26" s="1" t="s">
        <v>2</v>
      </c>
      <c r="C26" s="1" t="s">
        <v>3</v>
      </c>
      <c r="D26" s="1" t="s">
        <v>49</v>
      </c>
      <c r="E26" s="1" t="s">
        <v>5</v>
      </c>
      <c r="F26" s="1" t="s">
        <v>50</v>
      </c>
      <c r="H26">
        <v>1</v>
      </c>
    </row>
    <row r="27" spans="1:21" x14ac:dyDescent="0.25">
      <c r="A27" s="1">
        <v>1</v>
      </c>
      <c r="B27" s="1">
        <v>1</v>
      </c>
      <c r="C27" s="1">
        <v>1</v>
      </c>
      <c r="D27" s="7">
        <v>1</v>
      </c>
      <c r="E27" s="1">
        <f>$C$7+((B27*$C$4)+(C27*$C$5))</f>
        <v>1.1000000000000001</v>
      </c>
      <c r="F27" s="7">
        <f>IF(E27&gt;=$C$6,1,0)</f>
        <v>1</v>
      </c>
      <c r="H27">
        <v>2</v>
      </c>
      <c r="Q27" s="2" t="s">
        <v>45</v>
      </c>
      <c r="R27" s="6" t="s">
        <v>7</v>
      </c>
      <c r="S27" s="6" t="s">
        <v>8</v>
      </c>
      <c r="T27" s="6" t="s">
        <v>9</v>
      </c>
      <c r="U27" s="6" t="s">
        <v>13</v>
      </c>
    </row>
    <row r="28" spans="1:21" x14ac:dyDescent="0.25">
      <c r="A28" s="1">
        <v>2</v>
      </c>
      <c r="B28" s="1">
        <v>1</v>
      </c>
      <c r="C28" s="1">
        <v>0</v>
      </c>
      <c r="D28" s="7">
        <v>1</v>
      </c>
      <c r="E28" s="1">
        <f t="shared" ref="E28:E30" si="2">$C$7+((B28*$C$4)+(C28*$C$5))</f>
        <v>0.6</v>
      </c>
      <c r="F28" s="7">
        <f t="shared" ref="F28:F30" si="3">IF(E28&gt;=$C$6,1,0)</f>
        <v>0</v>
      </c>
      <c r="H28">
        <v>3</v>
      </c>
      <c r="Q28" t="s">
        <v>414</v>
      </c>
      <c r="R28" s="16">
        <v>0.3</v>
      </c>
      <c r="S28" s="16">
        <v>0.5</v>
      </c>
      <c r="T28" s="16">
        <v>1</v>
      </c>
      <c r="U28" s="16">
        <v>0.8</v>
      </c>
    </row>
    <row r="29" spans="1:21" x14ac:dyDescent="0.25">
      <c r="A29" s="1">
        <v>3</v>
      </c>
      <c r="B29" s="1">
        <v>0</v>
      </c>
      <c r="C29" s="1">
        <v>1</v>
      </c>
      <c r="D29" s="7">
        <v>1</v>
      </c>
      <c r="E29" s="1">
        <f t="shared" si="2"/>
        <v>0.6</v>
      </c>
      <c r="F29" s="7">
        <f t="shared" si="3"/>
        <v>0</v>
      </c>
      <c r="Q29" t="s">
        <v>410</v>
      </c>
      <c r="R29" s="16">
        <v>0.75</v>
      </c>
      <c r="S29" s="16">
        <v>0.75</v>
      </c>
      <c r="T29" s="16">
        <v>0.75</v>
      </c>
      <c r="U29" s="16">
        <v>0.5</v>
      </c>
    </row>
    <row r="30" spans="1:21" x14ac:dyDescent="0.25">
      <c r="A30" s="1">
        <v>4</v>
      </c>
      <c r="B30" s="1">
        <v>0</v>
      </c>
      <c r="C30" s="1">
        <v>0</v>
      </c>
      <c r="D30" s="7">
        <v>0</v>
      </c>
      <c r="E30" s="1">
        <f t="shared" si="2"/>
        <v>0.1</v>
      </c>
      <c r="F30" s="7">
        <f t="shared" si="3"/>
        <v>0</v>
      </c>
      <c r="Q30" t="s">
        <v>416</v>
      </c>
      <c r="R30" s="16">
        <v>0.4</v>
      </c>
      <c r="S30" s="16">
        <v>0.4</v>
      </c>
      <c r="T30" s="16">
        <v>0.4</v>
      </c>
      <c r="U30" s="16">
        <v>0.3</v>
      </c>
    </row>
    <row r="31" spans="1:21" x14ac:dyDescent="0.25">
      <c r="A31" t="s">
        <v>417</v>
      </c>
      <c r="Q31" t="s">
        <v>419</v>
      </c>
      <c r="R31" s="16">
        <v>0.3</v>
      </c>
      <c r="S31" s="16">
        <v>0.2</v>
      </c>
      <c r="T31" s="16">
        <v>0.5</v>
      </c>
      <c r="U31" s="16">
        <v>0.3</v>
      </c>
    </row>
    <row r="32" spans="1:21" x14ac:dyDescent="0.25">
      <c r="A32" t="s">
        <v>418</v>
      </c>
      <c r="Q32" t="s">
        <v>420</v>
      </c>
      <c r="R32" s="16">
        <v>0.75</v>
      </c>
      <c r="S32" s="16">
        <v>0.5</v>
      </c>
      <c r="T32" s="16">
        <v>0.75</v>
      </c>
      <c r="U32" s="16">
        <v>0.5</v>
      </c>
    </row>
  </sheetData>
  <mergeCells count="4">
    <mergeCell ref="E4:E5"/>
    <mergeCell ref="H4:H5"/>
    <mergeCell ref="E22:E23"/>
    <mergeCell ref="H22:H23"/>
  </mergeCell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2C76-37F8-4115-8F1C-401D777DF3B5}">
  <dimension ref="A1:Y254"/>
  <sheetViews>
    <sheetView topLeftCell="A236" zoomScaleNormal="100" workbookViewId="0">
      <selection activeCell="I17" sqref="I17"/>
    </sheetView>
  </sheetViews>
  <sheetFormatPr defaultRowHeight="15" x14ac:dyDescent="0.25"/>
  <cols>
    <col min="13" max="13" width="20.5703125" bestFit="1" customWidth="1"/>
  </cols>
  <sheetData>
    <row r="1" spans="1:25" ht="18.75" x14ac:dyDescent="0.3">
      <c r="A1" s="20" t="s">
        <v>289</v>
      </c>
    </row>
    <row r="3" spans="1:25" x14ac:dyDescent="0.25">
      <c r="A3" s="5" t="s">
        <v>10</v>
      </c>
    </row>
    <row r="4" spans="1:25" x14ac:dyDescent="0.25">
      <c r="A4" t="s">
        <v>6</v>
      </c>
      <c r="B4" t="s">
        <v>16</v>
      </c>
      <c r="D4">
        <v>0</v>
      </c>
      <c r="F4" t="s">
        <v>56</v>
      </c>
      <c r="H4" s="2" t="s">
        <v>30</v>
      </c>
      <c r="I4" s="2"/>
    </row>
    <row r="5" spans="1:25" x14ac:dyDescent="0.25">
      <c r="B5" t="s">
        <v>17</v>
      </c>
      <c r="D5">
        <v>0</v>
      </c>
      <c r="H5" s="22" t="s">
        <v>31</v>
      </c>
      <c r="I5" s="43"/>
      <c r="J5" s="23"/>
      <c r="K5" s="23"/>
      <c r="L5" s="23"/>
      <c r="N5" s="2" t="s">
        <v>32</v>
      </c>
      <c r="S5" s="2" t="s">
        <v>33</v>
      </c>
      <c r="T5" s="2"/>
    </row>
    <row r="6" spans="1:25" x14ac:dyDescent="0.25">
      <c r="B6" t="s">
        <v>61</v>
      </c>
      <c r="D6">
        <v>0</v>
      </c>
      <c r="H6" s="69"/>
      <c r="I6" s="2"/>
      <c r="N6" s="2"/>
      <c r="S6" s="2"/>
      <c r="T6" s="2"/>
    </row>
    <row r="7" spans="1:25" x14ac:dyDescent="0.25">
      <c r="B7" t="s">
        <v>18</v>
      </c>
      <c r="D7">
        <v>0</v>
      </c>
      <c r="F7" s="2"/>
      <c r="H7" s="185" t="s">
        <v>19</v>
      </c>
      <c r="I7" s="6">
        <v>0</v>
      </c>
      <c r="J7" t="s">
        <v>247</v>
      </c>
      <c r="L7" s="25"/>
      <c r="N7" s="31" t="s">
        <v>19</v>
      </c>
      <c r="O7" s="6">
        <v>-1</v>
      </c>
      <c r="P7" t="s">
        <v>247</v>
      </c>
      <c r="S7" s="172" t="s">
        <v>19</v>
      </c>
      <c r="T7" s="16">
        <v>1</v>
      </c>
      <c r="U7" t="s">
        <v>249</v>
      </c>
    </row>
    <row r="8" spans="1:25" x14ac:dyDescent="0.25">
      <c r="B8" t="s">
        <v>245</v>
      </c>
      <c r="D8" s="4">
        <v>0.1</v>
      </c>
      <c r="F8" s="4"/>
      <c r="H8" s="186"/>
      <c r="I8" s="26">
        <v>1</v>
      </c>
      <c r="J8" s="27" t="s">
        <v>248</v>
      </c>
      <c r="L8" s="28"/>
      <c r="N8" s="31"/>
      <c r="O8" s="6">
        <v>1</v>
      </c>
      <c r="P8" s="27" t="s">
        <v>248</v>
      </c>
      <c r="S8" s="172"/>
      <c r="T8" s="16">
        <v>0</v>
      </c>
      <c r="U8" t="s">
        <v>250</v>
      </c>
    </row>
    <row r="9" spans="1:25" x14ac:dyDescent="0.25">
      <c r="B9" t="s">
        <v>246</v>
      </c>
      <c r="D9" s="4">
        <v>1</v>
      </c>
      <c r="F9" s="4"/>
      <c r="H9" s="31"/>
      <c r="I9" s="31"/>
      <c r="J9" s="6"/>
      <c r="N9" s="31"/>
      <c r="O9" s="6"/>
      <c r="P9" s="6"/>
      <c r="S9" s="172"/>
      <c r="T9" s="16">
        <v>-1</v>
      </c>
      <c r="U9" t="s">
        <v>251</v>
      </c>
    </row>
    <row r="10" spans="1:25" x14ac:dyDescent="0.25">
      <c r="A10" s="2" t="s">
        <v>259</v>
      </c>
      <c r="E10" s="4"/>
      <c r="F10" s="4"/>
      <c r="H10" s="31"/>
      <c r="I10" s="31"/>
      <c r="J10" s="6"/>
      <c r="N10" s="31"/>
      <c r="O10" s="6"/>
      <c r="P10" s="6"/>
      <c r="S10" s="31"/>
      <c r="T10" s="31"/>
      <c r="U10" s="16"/>
    </row>
    <row r="11" spans="1:25" x14ac:dyDescent="0.25">
      <c r="A11" s="63" t="s">
        <v>22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2"/>
      <c r="Y11" s="62"/>
    </row>
    <row r="12" spans="1:25" x14ac:dyDescent="0.25">
      <c r="A12" s="173" t="s">
        <v>1</v>
      </c>
      <c r="B12" s="175" t="s">
        <v>25</v>
      </c>
      <c r="C12" s="176"/>
      <c r="D12" s="176"/>
      <c r="E12" s="177"/>
      <c r="F12" s="178" t="s">
        <v>36</v>
      </c>
      <c r="G12" s="180" t="s">
        <v>20</v>
      </c>
      <c r="H12" s="181"/>
      <c r="I12" s="181"/>
      <c r="J12" s="182"/>
      <c r="K12" s="60"/>
      <c r="L12" s="60"/>
      <c r="M12" s="55" t="s">
        <v>257</v>
      </c>
      <c r="N12" s="175" t="s">
        <v>256</v>
      </c>
      <c r="O12" s="176"/>
      <c r="P12" s="176"/>
      <c r="Q12" s="177"/>
      <c r="R12" s="183" t="s">
        <v>15</v>
      </c>
      <c r="S12" s="183"/>
      <c r="T12" s="183"/>
      <c r="U12" s="183"/>
      <c r="V12" s="172"/>
      <c r="W12" s="172"/>
      <c r="X12" s="6"/>
    </row>
    <row r="13" spans="1:25" x14ac:dyDescent="0.25">
      <c r="A13" s="174"/>
      <c r="B13" s="18" t="s">
        <v>2</v>
      </c>
      <c r="C13" s="18" t="s">
        <v>3</v>
      </c>
      <c r="D13" s="18" t="s">
        <v>59</v>
      </c>
      <c r="E13" s="18" t="s">
        <v>14</v>
      </c>
      <c r="F13" s="179"/>
      <c r="G13" s="19" t="s">
        <v>7</v>
      </c>
      <c r="H13" s="19" t="s">
        <v>8</v>
      </c>
      <c r="I13" s="19" t="s">
        <v>60</v>
      </c>
      <c r="J13" s="19" t="s">
        <v>254</v>
      </c>
      <c r="K13" s="56" t="s">
        <v>27</v>
      </c>
      <c r="L13" s="56" t="s">
        <v>19</v>
      </c>
      <c r="M13" s="56" t="s">
        <v>258</v>
      </c>
      <c r="N13" s="56" t="s">
        <v>252</v>
      </c>
      <c r="O13" s="56" t="s">
        <v>253</v>
      </c>
      <c r="P13" s="56" t="s">
        <v>282</v>
      </c>
      <c r="Q13" s="56" t="s">
        <v>255</v>
      </c>
      <c r="R13" s="18" t="s">
        <v>7</v>
      </c>
      <c r="S13" s="18" t="s">
        <v>8</v>
      </c>
      <c r="T13" s="18" t="s">
        <v>60</v>
      </c>
      <c r="U13" s="18" t="s">
        <v>254</v>
      </c>
      <c r="V13" s="172"/>
      <c r="W13" s="172"/>
    </row>
    <row r="14" spans="1:25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32">
        <f>D4</f>
        <v>0</v>
      </c>
      <c r="H14" s="32">
        <f>D5</f>
        <v>0</v>
      </c>
      <c r="I14" s="32">
        <f>D6</f>
        <v>0</v>
      </c>
      <c r="J14" s="33">
        <f>D7</f>
        <v>0</v>
      </c>
      <c r="K14" s="33">
        <f>J14+(B14*G14)+(C14*H14)+(D14*I14)</f>
        <v>0</v>
      </c>
      <c r="L14" s="33">
        <f>IF(K14&gt;$D$8,1,IF(K14&lt;-$D$8,-1,0))</f>
        <v>0</v>
      </c>
      <c r="M14" s="33" t="str">
        <f>IF(L14=F14,"wbaru=wlama","perbaiki bobot dan bias")</f>
        <v>perbaiki bobot dan bias</v>
      </c>
      <c r="N14" s="33">
        <f>(F14-L14)*B14*$D$9</f>
        <v>1</v>
      </c>
      <c r="O14" s="33">
        <f>(F14-L14)*C14*$D$9</f>
        <v>1</v>
      </c>
      <c r="P14" s="33">
        <f>(F14-L14)*D14*$D$9</f>
        <v>1</v>
      </c>
      <c r="Q14" s="33">
        <f>(F14-L14)*E14*$D$9</f>
        <v>1</v>
      </c>
      <c r="R14" s="61">
        <f>G14+N14</f>
        <v>1</v>
      </c>
      <c r="S14" s="61">
        <f>H14+O14</f>
        <v>1</v>
      </c>
      <c r="T14" s="61">
        <f>I14+P14</f>
        <v>1</v>
      </c>
      <c r="U14" s="61">
        <f>J14+Q14</f>
        <v>1</v>
      </c>
      <c r="V14" s="6"/>
      <c r="W14" s="6"/>
    </row>
    <row r="15" spans="1:25" x14ac:dyDescent="0.25">
      <c r="A15" s="1">
        <v>2</v>
      </c>
      <c r="B15" s="1">
        <v>1</v>
      </c>
      <c r="C15" s="1">
        <v>1</v>
      </c>
      <c r="D15" s="1">
        <v>0</v>
      </c>
      <c r="E15" s="1">
        <v>1</v>
      </c>
      <c r="F15" s="1">
        <v>-1</v>
      </c>
      <c r="G15" s="61">
        <f t="shared" ref="G15:J21" si="0">R14</f>
        <v>1</v>
      </c>
      <c r="H15" s="61">
        <f t="shared" si="0"/>
        <v>1</v>
      </c>
      <c r="I15" s="61">
        <f t="shared" si="0"/>
        <v>1</v>
      </c>
      <c r="J15" s="61">
        <f t="shared" si="0"/>
        <v>1</v>
      </c>
      <c r="K15" s="33">
        <f t="shared" ref="K15:K21" si="1">J15+(B15*G15)+(C15*H15)+(D15*I15)</f>
        <v>3</v>
      </c>
      <c r="L15" s="33">
        <f t="shared" ref="L15:L21" si="2">IF(K15&gt;$D$8,1,IF(K15&lt;-$D$8,-1,0))</f>
        <v>1</v>
      </c>
      <c r="M15" s="33" t="str">
        <f t="shared" ref="M15:M21" si="3">IF(L15=F15,"wbaru=wlama","perbaiki bobot dan bias")</f>
        <v>perbaiki bobot dan bias</v>
      </c>
      <c r="N15" s="33">
        <f>(F15-L15)*B15*$D$9</f>
        <v>-2</v>
      </c>
      <c r="O15" s="33">
        <f>(F15-L15)*C15*$D$9</f>
        <v>-2</v>
      </c>
      <c r="P15" s="33">
        <f>(F15-L15)*D15*$D$9</f>
        <v>0</v>
      </c>
      <c r="Q15" s="33">
        <f>(F15-L15)*E15*$D$9</f>
        <v>-2</v>
      </c>
      <c r="R15" s="61">
        <f t="shared" ref="R15:U21" si="4">G15+N15</f>
        <v>-1</v>
      </c>
      <c r="S15" s="61">
        <f t="shared" si="4"/>
        <v>-1</v>
      </c>
      <c r="T15" s="61">
        <f t="shared" si="4"/>
        <v>1</v>
      </c>
      <c r="U15" s="61">
        <f t="shared" si="4"/>
        <v>-1</v>
      </c>
      <c r="V15" s="6"/>
      <c r="W15" s="6"/>
    </row>
    <row r="16" spans="1:25" x14ac:dyDescent="0.25">
      <c r="A16" s="1">
        <v>3</v>
      </c>
      <c r="B16" s="1">
        <v>1</v>
      </c>
      <c r="C16" s="1">
        <v>0</v>
      </c>
      <c r="D16" s="1">
        <v>1</v>
      </c>
      <c r="E16" s="1">
        <v>1</v>
      </c>
      <c r="F16" s="1">
        <v>-1</v>
      </c>
      <c r="G16" s="61">
        <f t="shared" si="0"/>
        <v>-1</v>
      </c>
      <c r="H16" s="61">
        <f t="shared" si="0"/>
        <v>-1</v>
      </c>
      <c r="I16" s="61">
        <f t="shared" si="0"/>
        <v>1</v>
      </c>
      <c r="J16" s="61">
        <f t="shared" si="0"/>
        <v>-1</v>
      </c>
      <c r="K16" s="33">
        <f t="shared" si="1"/>
        <v>-1</v>
      </c>
      <c r="L16" s="33">
        <f t="shared" si="2"/>
        <v>-1</v>
      </c>
      <c r="M16" s="33" t="str">
        <f t="shared" si="3"/>
        <v>wbaru=wlama</v>
      </c>
      <c r="N16" s="33">
        <f t="shared" ref="N16:N21" si="5">(F16-L16)*B16*$D$9</f>
        <v>0</v>
      </c>
      <c r="O16" s="33">
        <f t="shared" ref="O16:O21" si="6">(F16-L16)*C16*$D$9</f>
        <v>0</v>
      </c>
      <c r="P16" s="33">
        <f t="shared" ref="P16:P21" si="7">(F16-L16)*D16*$D$9</f>
        <v>0</v>
      </c>
      <c r="Q16" s="33">
        <f t="shared" ref="Q16:Q21" si="8">(F16-L16)*E16*$D$9</f>
        <v>0</v>
      </c>
      <c r="R16" s="61">
        <f t="shared" si="4"/>
        <v>-1</v>
      </c>
      <c r="S16" s="61">
        <f t="shared" si="4"/>
        <v>-1</v>
      </c>
      <c r="T16" s="61">
        <f t="shared" si="4"/>
        <v>1</v>
      </c>
      <c r="U16" s="61">
        <f t="shared" si="4"/>
        <v>-1</v>
      </c>
      <c r="V16" s="6"/>
      <c r="W16" s="6"/>
    </row>
    <row r="17" spans="1:25" x14ac:dyDescent="0.25">
      <c r="A17" s="1">
        <v>4</v>
      </c>
      <c r="B17" s="1">
        <v>1</v>
      </c>
      <c r="C17" s="1">
        <v>0</v>
      </c>
      <c r="D17" s="1">
        <v>0</v>
      </c>
      <c r="E17" s="1">
        <v>1</v>
      </c>
      <c r="F17" s="1">
        <v>-1</v>
      </c>
      <c r="G17" s="61">
        <f t="shared" si="0"/>
        <v>-1</v>
      </c>
      <c r="H17" s="61">
        <f t="shared" si="0"/>
        <v>-1</v>
      </c>
      <c r="I17" s="61">
        <f t="shared" si="0"/>
        <v>1</v>
      </c>
      <c r="J17" s="61">
        <f t="shared" si="0"/>
        <v>-1</v>
      </c>
      <c r="K17" s="33">
        <f t="shared" si="1"/>
        <v>-2</v>
      </c>
      <c r="L17" s="33">
        <f t="shared" si="2"/>
        <v>-1</v>
      </c>
      <c r="M17" s="33" t="str">
        <f t="shared" si="3"/>
        <v>wbaru=wlama</v>
      </c>
      <c r="N17" s="33">
        <f t="shared" si="5"/>
        <v>0</v>
      </c>
      <c r="O17" s="33">
        <f t="shared" si="6"/>
        <v>0</v>
      </c>
      <c r="P17" s="33">
        <f t="shared" si="7"/>
        <v>0</v>
      </c>
      <c r="Q17" s="33">
        <f t="shared" si="8"/>
        <v>0</v>
      </c>
      <c r="R17" s="61">
        <f t="shared" si="4"/>
        <v>-1</v>
      </c>
      <c r="S17" s="61">
        <f t="shared" si="4"/>
        <v>-1</v>
      </c>
      <c r="T17" s="61">
        <f t="shared" si="4"/>
        <v>1</v>
      </c>
      <c r="U17" s="61">
        <f t="shared" si="4"/>
        <v>-1</v>
      </c>
      <c r="V17" s="6"/>
      <c r="W17" s="6"/>
    </row>
    <row r="18" spans="1:25" x14ac:dyDescent="0.25">
      <c r="A18" s="1">
        <v>5</v>
      </c>
      <c r="B18" s="1">
        <v>0</v>
      </c>
      <c r="C18" s="1">
        <v>1</v>
      </c>
      <c r="D18" s="1">
        <v>1</v>
      </c>
      <c r="E18" s="1">
        <v>1</v>
      </c>
      <c r="F18" s="1">
        <v>-1</v>
      </c>
      <c r="G18" s="61">
        <f t="shared" si="0"/>
        <v>-1</v>
      </c>
      <c r="H18" s="61">
        <f t="shared" si="0"/>
        <v>-1</v>
      </c>
      <c r="I18" s="61">
        <f t="shared" si="0"/>
        <v>1</v>
      </c>
      <c r="J18" s="61">
        <f>U17</f>
        <v>-1</v>
      </c>
      <c r="K18" s="33">
        <f t="shared" si="1"/>
        <v>-1</v>
      </c>
      <c r="L18" s="33">
        <f t="shared" si="2"/>
        <v>-1</v>
      </c>
      <c r="M18" s="33" t="str">
        <f t="shared" si="3"/>
        <v>wbaru=wlama</v>
      </c>
      <c r="N18" s="33">
        <f t="shared" si="5"/>
        <v>0</v>
      </c>
      <c r="O18" s="33">
        <f t="shared" si="6"/>
        <v>0</v>
      </c>
      <c r="P18" s="33">
        <f t="shared" si="7"/>
        <v>0</v>
      </c>
      <c r="Q18" s="33">
        <f t="shared" si="8"/>
        <v>0</v>
      </c>
      <c r="R18" s="61">
        <f t="shared" si="4"/>
        <v>-1</v>
      </c>
      <c r="S18" s="61">
        <f t="shared" si="4"/>
        <v>-1</v>
      </c>
      <c r="T18" s="61">
        <f t="shared" si="4"/>
        <v>1</v>
      </c>
      <c r="U18" s="61">
        <f t="shared" si="4"/>
        <v>-1</v>
      </c>
      <c r="V18" s="6"/>
      <c r="W18" s="6"/>
    </row>
    <row r="19" spans="1:25" x14ac:dyDescent="0.25">
      <c r="A19" s="1">
        <v>6</v>
      </c>
      <c r="B19" s="1">
        <v>0</v>
      </c>
      <c r="C19" s="1">
        <v>1</v>
      </c>
      <c r="D19" s="1">
        <v>0</v>
      </c>
      <c r="E19" s="1">
        <v>1</v>
      </c>
      <c r="F19" s="1">
        <v>-1</v>
      </c>
      <c r="G19" s="61">
        <f t="shared" si="0"/>
        <v>-1</v>
      </c>
      <c r="H19" s="61">
        <f t="shared" si="0"/>
        <v>-1</v>
      </c>
      <c r="I19" s="61">
        <f t="shared" si="0"/>
        <v>1</v>
      </c>
      <c r="J19" s="61">
        <f>U18</f>
        <v>-1</v>
      </c>
      <c r="K19" s="33">
        <f t="shared" si="1"/>
        <v>-2</v>
      </c>
      <c r="L19" s="33">
        <f t="shared" si="2"/>
        <v>-1</v>
      </c>
      <c r="M19" s="33" t="str">
        <f t="shared" si="3"/>
        <v>wbaru=wlama</v>
      </c>
      <c r="N19" s="33">
        <f t="shared" si="5"/>
        <v>0</v>
      </c>
      <c r="O19" s="33">
        <f t="shared" si="6"/>
        <v>0</v>
      </c>
      <c r="P19" s="33">
        <f t="shared" si="7"/>
        <v>0</v>
      </c>
      <c r="Q19" s="33">
        <f t="shared" si="8"/>
        <v>0</v>
      </c>
      <c r="R19" s="61">
        <f t="shared" si="4"/>
        <v>-1</v>
      </c>
      <c r="S19" s="61">
        <f t="shared" si="4"/>
        <v>-1</v>
      </c>
      <c r="T19" s="61">
        <f t="shared" si="4"/>
        <v>1</v>
      </c>
      <c r="U19" s="61">
        <f t="shared" si="4"/>
        <v>-1</v>
      </c>
      <c r="V19" s="6"/>
      <c r="W19" s="6"/>
    </row>
    <row r="20" spans="1:25" x14ac:dyDescent="0.25">
      <c r="A20" s="1">
        <v>7</v>
      </c>
      <c r="B20" s="1">
        <v>0</v>
      </c>
      <c r="C20" s="1">
        <v>0</v>
      </c>
      <c r="D20" s="1">
        <v>1</v>
      </c>
      <c r="E20" s="1">
        <v>1</v>
      </c>
      <c r="F20" s="1">
        <v>-1</v>
      </c>
      <c r="G20" s="61">
        <f t="shared" si="0"/>
        <v>-1</v>
      </c>
      <c r="H20" s="61">
        <f t="shared" si="0"/>
        <v>-1</v>
      </c>
      <c r="I20" s="61">
        <f t="shared" si="0"/>
        <v>1</v>
      </c>
      <c r="J20" s="61">
        <f>U19</f>
        <v>-1</v>
      </c>
      <c r="K20" s="33">
        <f t="shared" si="1"/>
        <v>0</v>
      </c>
      <c r="L20" s="33">
        <f t="shared" si="2"/>
        <v>0</v>
      </c>
      <c r="M20" s="33" t="str">
        <f t="shared" si="3"/>
        <v>perbaiki bobot dan bias</v>
      </c>
      <c r="N20" s="33">
        <f t="shared" si="5"/>
        <v>0</v>
      </c>
      <c r="O20" s="33">
        <f t="shared" si="6"/>
        <v>0</v>
      </c>
      <c r="P20" s="33">
        <f t="shared" si="7"/>
        <v>-1</v>
      </c>
      <c r="Q20" s="33">
        <f t="shared" si="8"/>
        <v>-1</v>
      </c>
      <c r="R20" s="61">
        <f t="shared" si="4"/>
        <v>-1</v>
      </c>
      <c r="S20" s="61">
        <f t="shared" si="4"/>
        <v>-1</v>
      </c>
      <c r="T20" s="61">
        <f t="shared" si="4"/>
        <v>0</v>
      </c>
      <c r="U20" s="61">
        <f t="shared" si="4"/>
        <v>-2</v>
      </c>
      <c r="V20" s="6"/>
      <c r="W20" s="6"/>
    </row>
    <row r="21" spans="1:25" x14ac:dyDescent="0.25">
      <c r="A21" s="1">
        <v>8</v>
      </c>
      <c r="B21" s="1">
        <v>0</v>
      </c>
      <c r="C21" s="1">
        <v>0</v>
      </c>
      <c r="D21" s="1">
        <v>0</v>
      </c>
      <c r="E21" s="1">
        <v>1</v>
      </c>
      <c r="F21" s="1">
        <v>-1</v>
      </c>
      <c r="G21" s="61">
        <f t="shared" si="0"/>
        <v>-1</v>
      </c>
      <c r="H21" s="61">
        <f t="shared" si="0"/>
        <v>-1</v>
      </c>
      <c r="I21" s="61">
        <f t="shared" si="0"/>
        <v>0</v>
      </c>
      <c r="J21" s="61">
        <f>U20</f>
        <v>-2</v>
      </c>
      <c r="K21" s="33">
        <f t="shared" si="1"/>
        <v>-2</v>
      </c>
      <c r="L21" s="33">
        <f t="shared" si="2"/>
        <v>-1</v>
      </c>
      <c r="M21" s="33" t="str">
        <f t="shared" si="3"/>
        <v>wbaru=wlama</v>
      </c>
      <c r="N21" s="33">
        <f t="shared" si="5"/>
        <v>0</v>
      </c>
      <c r="O21" s="33">
        <f t="shared" si="6"/>
        <v>0</v>
      </c>
      <c r="P21" s="33">
        <f t="shared" si="7"/>
        <v>0</v>
      </c>
      <c r="Q21" s="33">
        <f t="shared" si="8"/>
        <v>0</v>
      </c>
      <c r="R21" s="61">
        <f t="shared" si="4"/>
        <v>-1</v>
      </c>
      <c r="S21" s="61">
        <f t="shared" si="4"/>
        <v>-1</v>
      </c>
      <c r="T21" s="61">
        <f t="shared" si="4"/>
        <v>0</v>
      </c>
      <c r="U21" s="61">
        <f t="shared" si="4"/>
        <v>-2</v>
      </c>
      <c r="V21" s="6"/>
      <c r="W21" s="6"/>
    </row>
    <row r="22" spans="1:25" x14ac:dyDescent="0.25">
      <c r="A22" t="s">
        <v>283</v>
      </c>
      <c r="D22" s="6"/>
    </row>
    <row r="23" spans="1:25" x14ac:dyDescent="0.25">
      <c r="D23" s="6"/>
    </row>
    <row r="24" spans="1:25" x14ac:dyDescent="0.25">
      <c r="A24" s="2" t="s">
        <v>263</v>
      </c>
      <c r="E24" s="4"/>
      <c r="F24" s="4"/>
      <c r="H24" s="31"/>
      <c r="I24" s="31"/>
      <c r="J24" s="6"/>
      <c r="N24" s="31"/>
      <c r="O24" s="6"/>
      <c r="P24" s="6"/>
      <c r="S24" s="31"/>
      <c r="T24" s="31"/>
      <c r="U24" s="16"/>
    </row>
    <row r="25" spans="1:25" x14ac:dyDescent="0.25">
      <c r="A25" s="63" t="s">
        <v>22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2"/>
      <c r="Y25" s="62"/>
    </row>
    <row r="26" spans="1:25" x14ac:dyDescent="0.25">
      <c r="A26" s="173" t="s">
        <v>1</v>
      </c>
      <c r="B26" s="175" t="s">
        <v>25</v>
      </c>
      <c r="C26" s="176"/>
      <c r="D26" s="176"/>
      <c r="E26" s="177"/>
      <c r="F26" s="178" t="s">
        <v>36</v>
      </c>
      <c r="G26" s="180" t="s">
        <v>20</v>
      </c>
      <c r="H26" s="181"/>
      <c r="I26" s="181"/>
      <c r="J26" s="182"/>
      <c r="K26" s="60"/>
      <c r="L26" s="60"/>
      <c r="M26" s="55" t="s">
        <v>257</v>
      </c>
      <c r="N26" s="175" t="s">
        <v>256</v>
      </c>
      <c r="O26" s="176"/>
      <c r="P26" s="176"/>
      <c r="Q26" s="177"/>
      <c r="R26" s="183" t="s">
        <v>15</v>
      </c>
      <c r="S26" s="183"/>
      <c r="T26" s="183"/>
      <c r="U26" s="183"/>
      <c r="V26" s="172"/>
      <c r="W26" s="172"/>
      <c r="X26" s="6"/>
    </row>
    <row r="27" spans="1:25" x14ac:dyDescent="0.25">
      <c r="A27" s="174"/>
      <c r="B27" s="18" t="s">
        <v>2</v>
      </c>
      <c r="C27" s="18" t="s">
        <v>3</v>
      </c>
      <c r="D27" s="18" t="s">
        <v>59</v>
      </c>
      <c r="E27" s="18" t="s">
        <v>14</v>
      </c>
      <c r="F27" s="179"/>
      <c r="G27" s="19" t="s">
        <v>7</v>
      </c>
      <c r="H27" s="19" t="s">
        <v>8</v>
      </c>
      <c r="I27" s="19" t="s">
        <v>60</v>
      </c>
      <c r="J27" s="19" t="s">
        <v>254</v>
      </c>
      <c r="K27" s="56" t="s">
        <v>27</v>
      </c>
      <c r="L27" s="56" t="s">
        <v>19</v>
      </c>
      <c r="M27" s="56" t="s">
        <v>258</v>
      </c>
      <c r="N27" s="56" t="s">
        <v>252</v>
      </c>
      <c r="O27" s="56" t="s">
        <v>253</v>
      </c>
      <c r="P27" s="56" t="s">
        <v>282</v>
      </c>
      <c r="Q27" s="56" t="s">
        <v>255</v>
      </c>
      <c r="R27" s="18" t="s">
        <v>7</v>
      </c>
      <c r="S27" s="18" t="s">
        <v>8</v>
      </c>
      <c r="T27" s="18" t="s">
        <v>60</v>
      </c>
      <c r="U27" s="18" t="s">
        <v>254</v>
      </c>
      <c r="V27" s="172"/>
      <c r="W27" s="172"/>
    </row>
    <row r="28" spans="1:25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33">
        <f>R21</f>
        <v>-1</v>
      </c>
      <c r="H28" s="33">
        <f>S21</f>
        <v>-1</v>
      </c>
      <c r="I28" s="33">
        <f>T21</f>
        <v>0</v>
      </c>
      <c r="J28" s="33">
        <f>U21</f>
        <v>-2</v>
      </c>
      <c r="K28" s="33">
        <f>J28+(B28*G28)+(C28*H28)+(D28*I28)</f>
        <v>-4</v>
      </c>
      <c r="L28" s="33">
        <f>IF(K28&gt;$D$8,1,IF(K28&lt;-$D$8,-1,0))</f>
        <v>-1</v>
      </c>
      <c r="M28" s="33" t="str">
        <f>IF(L28=F28,"wbaru=wlama","perbaiki bobot dan bias")</f>
        <v>perbaiki bobot dan bias</v>
      </c>
      <c r="N28" s="33">
        <f>(F28-L28)*B28*$D$9</f>
        <v>2</v>
      </c>
      <c r="O28" s="33">
        <f>(F28-L28)*C28*$D$9</f>
        <v>2</v>
      </c>
      <c r="P28" s="33">
        <f>(F28-L28)*D28*$D$9</f>
        <v>2</v>
      </c>
      <c r="Q28" s="33">
        <f>(F28-L28)*E28*$D$9</f>
        <v>2</v>
      </c>
      <c r="R28" s="61">
        <f>G28+N28</f>
        <v>1</v>
      </c>
      <c r="S28" s="61">
        <f>H28+O28</f>
        <v>1</v>
      </c>
      <c r="T28" s="61">
        <f>I28+P28</f>
        <v>2</v>
      </c>
      <c r="U28" s="61">
        <f>J28+Q28</f>
        <v>0</v>
      </c>
      <c r="V28" s="6"/>
      <c r="W28" s="6"/>
    </row>
    <row r="29" spans="1:25" x14ac:dyDescent="0.25">
      <c r="A29" s="1">
        <v>2</v>
      </c>
      <c r="B29" s="1">
        <v>1</v>
      </c>
      <c r="C29" s="1">
        <v>1</v>
      </c>
      <c r="D29" s="1">
        <v>0</v>
      </c>
      <c r="E29" s="1">
        <v>1</v>
      </c>
      <c r="F29" s="1">
        <v>-1</v>
      </c>
      <c r="G29" s="61">
        <f t="shared" ref="G29:J35" si="9">R28</f>
        <v>1</v>
      </c>
      <c r="H29" s="61">
        <f t="shared" si="9"/>
        <v>1</v>
      </c>
      <c r="I29" s="61">
        <f t="shared" si="9"/>
        <v>2</v>
      </c>
      <c r="J29" s="61">
        <f t="shared" si="9"/>
        <v>0</v>
      </c>
      <c r="K29" s="33">
        <f>J29+(B29*G29)+(C29*H29)+(D29*I29)</f>
        <v>2</v>
      </c>
      <c r="L29" s="33">
        <f t="shared" ref="L29:L35" si="10">IF(K29&gt;$D$8,1,IF(K29&lt;-$D$8,-1,0))</f>
        <v>1</v>
      </c>
      <c r="M29" s="33" t="str">
        <f t="shared" ref="M29:M35" si="11">IF(L29=F29,"wbaru=wlama","perbaiki bobot dan bias")</f>
        <v>perbaiki bobot dan bias</v>
      </c>
      <c r="N29" s="33">
        <f>(F29-L29)*B29*$D$9</f>
        <v>-2</v>
      </c>
      <c r="O29" s="33">
        <f>(F29-L29)*C29*$D$9</f>
        <v>-2</v>
      </c>
      <c r="P29" s="33">
        <f>(F29-L29)*D29*$D$9</f>
        <v>0</v>
      </c>
      <c r="Q29" s="33">
        <f>(F29-L29)*E29*$D$9</f>
        <v>-2</v>
      </c>
      <c r="R29" s="61">
        <f t="shared" ref="R29:U35" si="12">G29+N29</f>
        <v>-1</v>
      </c>
      <c r="S29" s="61">
        <f t="shared" si="12"/>
        <v>-1</v>
      </c>
      <c r="T29" s="61">
        <f t="shared" si="12"/>
        <v>2</v>
      </c>
      <c r="U29" s="61">
        <f t="shared" si="12"/>
        <v>-2</v>
      </c>
      <c r="V29" s="6"/>
      <c r="W29" s="6"/>
    </row>
    <row r="30" spans="1:25" x14ac:dyDescent="0.25">
      <c r="A30" s="1">
        <v>3</v>
      </c>
      <c r="B30" s="1">
        <v>1</v>
      </c>
      <c r="C30" s="1">
        <v>0</v>
      </c>
      <c r="D30" s="1">
        <v>1</v>
      </c>
      <c r="E30" s="1">
        <v>1</v>
      </c>
      <c r="F30" s="1">
        <v>-1</v>
      </c>
      <c r="G30" s="61">
        <f t="shared" si="9"/>
        <v>-1</v>
      </c>
      <c r="H30" s="61">
        <f t="shared" si="9"/>
        <v>-1</v>
      </c>
      <c r="I30" s="61">
        <f t="shared" si="9"/>
        <v>2</v>
      </c>
      <c r="J30" s="61">
        <f t="shared" si="9"/>
        <v>-2</v>
      </c>
      <c r="K30" s="33">
        <f t="shared" ref="K30:K35" si="13">J30+(B30*G30)+(C30*H30)+(D30*I30)</f>
        <v>-1</v>
      </c>
      <c r="L30" s="33">
        <f t="shared" si="10"/>
        <v>-1</v>
      </c>
      <c r="M30" s="33" t="str">
        <f t="shared" si="11"/>
        <v>wbaru=wlama</v>
      </c>
      <c r="N30" s="33">
        <f t="shared" ref="N30:N35" si="14">(F30-L30)*B30*$D$9</f>
        <v>0</v>
      </c>
      <c r="O30" s="33">
        <f t="shared" ref="O30:O35" si="15">(F30-L30)*C30*$D$9</f>
        <v>0</v>
      </c>
      <c r="P30" s="33">
        <f t="shared" ref="P30:P35" si="16">(F30-L30)*D30*$D$9</f>
        <v>0</v>
      </c>
      <c r="Q30" s="33">
        <f t="shared" ref="Q30:Q35" si="17">(F30-L30)*E30*$D$9</f>
        <v>0</v>
      </c>
      <c r="R30" s="61">
        <f t="shared" si="12"/>
        <v>-1</v>
      </c>
      <c r="S30" s="61">
        <f t="shared" si="12"/>
        <v>-1</v>
      </c>
      <c r="T30" s="61">
        <f t="shared" si="12"/>
        <v>2</v>
      </c>
      <c r="U30" s="61">
        <f t="shared" si="12"/>
        <v>-2</v>
      </c>
      <c r="V30" s="6"/>
      <c r="W30" s="6"/>
    </row>
    <row r="31" spans="1:25" x14ac:dyDescent="0.25">
      <c r="A31" s="1">
        <v>4</v>
      </c>
      <c r="B31" s="1">
        <v>1</v>
      </c>
      <c r="C31" s="1">
        <v>0</v>
      </c>
      <c r="D31" s="1">
        <v>0</v>
      </c>
      <c r="E31" s="1">
        <v>1</v>
      </c>
      <c r="F31" s="1">
        <v>-1</v>
      </c>
      <c r="G31" s="61">
        <f t="shared" si="9"/>
        <v>-1</v>
      </c>
      <c r="H31" s="61">
        <f t="shared" si="9"/>
        <v>-1</v>
      </c>
      <c r="I31" s="61">
        <f t="shared" si="9"/>
        <v>2</v>
      </c>
      <c r="J31" s="61">
        <f t="shared" si="9"/>
        <v>-2</v>
      </c>
      <c r="K31" s="33">
        <f t="shared" si="13"/>
        <v>-3</v>
      </c>
      <c r="L31" s="33">
        <f t="shared" si="10"/>
        <v>-1</v>
      </c>
      <c r="M31" s="33" t="str">
        <f t="shared" si="11"/>
        <v>wbaru=wlama</v>
      </c>
      <c r="N31" s="33">
        <f t="shared" si="14"/>
        <v>0</v>
      </c>
      <c r="O31" s="33">
        <f t="shared" si="15"/>
        <v>0</v>
      </c>
      <c r="P31" s="33">
        <f t="shared" si="16"/>
        <v>0</v>
      </c>
      <c r="Q31" s="33">
        <f t="shared" si="17"/>
        <v>0</v>
      </c>
      <c r="R31" s="61">
        <f t="shared" si="12"/>
        <v>-1</v>
      </c>
      <c r="S31" s="61">
        <f t="shared" si="12"/>
        <v>-1</v>
      </c>
      <c r="T31" s="61">
        <f t="shared" si="12"/>
        <v>2</v>
      </c>
      <c r="U31" s="61">
        <f t="shared" si="12"/>
        <v>-2</v>
      </c>
      <c r="V31" s="6"/>
      <c r="W31" s="6"/>
    </row>
    <row r="32" spans="1:25" x14ac:dyDescent="0.25">
      <c r="A32" s="1">
        <v>5</v>
      </c>
      <c r="B32" s="1">
        <v>0</v>
      </c>
      <c r="C32" s="1">
        <v>1</v>
      </c>
      <c r="D32" s="1">
        <v>1</v>
      </c>
      <c r="E32" s="1">
        <v>1</v>
      </c>
      <c r="F32" s="1">
        <v>-1</v>
      </c>
      <c r="G32" s="61">
        <f t="shared" si="9"/>
        <v>-1</v>
      </c>
      <c r="H32" s="61">
        <f t="shared" si="9"/>
        <v>-1</v>
      </c>
      <c r="I32" s="61">
        <f t="shared" si="9"/>
        <v>2</v>
      </c>
      <c r="J32" s="61">
        <f>U31</f>
        <v>-2</v>
      </c>
      <c r="K32" s="33">
        <f t="shared" si="13"/>
        <v>-1</v>
      </c>
      <c r="L32" s="33">
        <f t="shared" si="10"/>
        <v>-1</v>
      </c>
      <c r="M32" s="33" t="str">
        <f t="shared" si="11"/>
        <v>wbaru=wlama</v>
      </c>
      <c r="N32" s="33">
        <f t="shared" si="14"/>
        <v>0</v>
      </c>
      <c r="O32" s="33">
        <f t="shared" si="15"/>
        <v>0</v>
      </c>
      <c r="P32" s="33">
        <f t="shared" si="16"/>
        <v>0</v>
      </c>
      <c r="Q32" s="33">
        <f t="shared" si="17"/>
        <v>0</v>
      </c>
      <c r="R32" s="61">
        <f t="shared" si="12"/>
        <v>-1</v>
      </c>
      <c r="S32" s="61">
        <f t="shared" si="12"/>
        <v>-1</v>
      </c>
      <c r="T32" s="61">
        <f t="shared" si="12"/>
        <v>2</v>
      </c>
      <c r="U32" s="61">
        <f t="shared" si="12"/>
        <v>-2</v>
      </c>
      <c r="V32" s="6"/>
      <c r="W32" s="6"/>
    </row>
    <row r="33" spans="1:25" x14ac:dyDescent="0.25">
      <c r="A33" s="1">
        <v>6</v>
      </c>
      <c r="B33" s="1">
        <v>0</v>
      </c>
      <c r="C33" s="1">
        <v>1</v>
      </c>
      <c r="D33" s="1">
        <v>0</v>
      </c>
      <c r="E33" s="1">
        <v>1</v>
      </c>
      <c r="F33" s="1">
        <v>-1</v>
      </c>
      <c r="G33" s="61">
        <f t="shared" si="9"/>
        <v>-1</v>
      </c>
      <c r="H33" s="61">
        <f t="shared" si="9"/>
        <v>-1</v>
      </c>
      <c r="I33" s="61">
        <f t="shared" si="9"/>
        <v>2</v>
      </c>
      <c r="J33" s="61">
        <f>U32</f>
        <v>-2</v>
      </c>
      <c r="K33" s="33">
        <f t="shared" si="13"/>
        <v>-3</v>
      </c>
      <c r="L33" s="33">
        <f t="shared" si="10"/>
        <v>-1</v>
      </c>
      <c r="M33" s="33" t="str">
        <f t="shared" si="11"/>
        <v>wbaru=wlama</v>
      </c>
      <c r="N33" s="33">
        <f t="shared" si="14"/>
        <v>0</v>
      </c>
      <c r="O33" s="33">
        <f t="shared" si="15"/>
        <v>0</v>
      </c>
      <c r="P33" s="33">
        <f t="shared" si="16"/>
        <v>0</v>
      </c>
      <c r="Q33" s="33">
        <f t="shared" si="17"/>
        <v>0</v>
      </c>
      <c r="R33" s="61">
        <f t="shared" si="12"/>
        <v>-1</v>
      </c>
      <c r="S33" s="61">
        <f t="shared" si="12"/>
        <v>-1</v>
      </c>
      <c r="T33" s="61">
        <f t="shared" si="12"/>
        <v>2</v>
      </c>
      <c r="U33" s="61">
        <f t="shared" si="12"/>
        <v>-2</v>
      </c>
      <c r="V33" s="6"/>
      <c r="W33" s="6"/>
    </row>
    <row r="34" spans="1:25" x14ac:dyDescent="0.25">
      <c r="A34" s="1">
        <v>7</v>
      </c>
      <c r="B34" s="1">
        <v>0</v>
      </c>
      <c r="C34" s="1">
        <v>0</v>
      </c>
      <c r="D34" s="1">
        <v>1</v>
      </c>
      <c r="E34" s="1">
        <v>1</v>
      </c>
      <c r="F34" s="1">
        <v>-1</v>
      </c>
      <c r="G34" s="61">
        <f t="shared" si="9"/>
        <v>-1</v>
      </c>
      <c r="H34" s="61">
        <f t="shared" si="9"/>
        <v>-1</v>
      </c>
      <c r="I34" s="61">
        <f t="shared" si="9"/>
        <v>2</v>
      </c>
      <c r="J34" s="61">
        <f>U33</f>
        <v>-2</v>
      </c>
      <c r="K34" s="33">
        <f t="shared" si="13"/>
        <v>0</v>
      </c>
      <c r="L34" s="33">
        <f t="shared" si="10"/>
        <v>0</v>
      </c>
      <c r="M34" s="33" t="str">
        <f t="shared" si="11"/>
        <v>perbaiki bobot dan bias</v>
      </c>
      <c r="N34" s="33">
        <f t="shared" si="14"/>
        <v>0</v>
      </c>
      <c r="O34" s="33">
        <f t="shared" si="15"/>
        <v>0</v>
      </c>
      <c r="P34" s="33">
        <f t="shared" si="16"/>
        <v>-1</v>
      </c>
      <c r="Q34" s="33">
        <f t="shared" si="17"/>
        <v>-1</v>
      </c>
      <c r="R34" s="61">
        <f t="shared" si="12"/>
        <v>-1</v>
      </c>
      <c r="S34" s="61">
        <f t="shared" si="12"/>
        <v>-1</v>
      </c>
      <c r="T34" s="61">
        <f t="shared" si="12"/>
        <v>1</v>
      </c>
      <c r="U34" s="61">
        <f t="shared" si="12"/>
        <v>-3</v>
      </c>
      <c r="V34" s="6"/>
      <c r="W34" s="6"/>
    </row>
    <row r="35" spans="1:25" x14ac:dyDescent="0.25">
      <c r="A35" s="1">
        <v>8</v>
      </c>
      <c r="B35" s="1">
        <v>0</v>
      </c>
      <c r="C35" s="1">
        <v>0</v>
      </c>
      <c r="D35" s="1">
        <v>0</v>
      </c>
      <c r="E35" s="1">
        <v>1</v>
      </c>
      <c r="F35" s="1">
        <v>-1</v>
      </c>
      <c r="G35" s="61">
        <f t="shared" si="9"/>
        <v>-1</v>
      </c>
      <c r="H35" s="61">
        <f t="shared" si="9"/>
        <v>-1</v>
      </c>
      <c r="I35" s="61">
        <f t="shared" si="9"/>
        <v>1</v>
      </c>
      <c r="J35" s="61">
        <f>U34</f>
        <v>-3</v>
      </c>
      <c r="K35" s="33">
        <f t="shared" si="13"/>
        <v>-3</v>
      </c>
      <c r="L35" s="33">
        <f t="shared" si="10"/>
        <v>-1</v>
      </c>
      <c r="M35" s="33" t="str">
        <f t="shared" si="11"/>
        <v>wbaru=wlama</v>
      </c>
      <c r="N35" s="33">
        <f t="shared" si="14"/>
        <v>0</v>
      </c>
      <c r="O35" s="33">
        <f t="shared" si="15"/>
        <v>0</v>
      </c>
      <c r="P35" s="33">
        <f t="shared" si="16"/>
        <v>0</v>
      </c>
      <c r="Q35" s="33">
        <f t="shared" si="17"/>
        <v>0</v>
      </c>
      <c r="R35" s="61">
        <f t="shared" si="12"/>
        <v>-1</v>
      </c>
      <c r="S35" s="61">
        <f t="shared" si="12"/>
        <v>-1</v>
      </c>
      <c r="T35" s="61">
        <f t="shared" si="12"/>
        <v>1</v>
      </c>
      <c r="U35" s="61">
        <f t="shared" si="12"/>
        <v>-3</v>
      </c>
      <c r="V35" s="6"/>
      <c r="W35" s="6"/>
    </row>
    <row r="36" spans="1:25" x14ac:dyDescent="0.25">
      <c r="A36" t="s">
        <v>284</v>
      </c>
      <c r="D36" s="6"/>
    </row>
    <row r="37" spans="1:25" x14ac:dyDescent="0.25">
      <c r="D37" s="6"/>
    </row>
    <row r="38" spans="1:25" x14ac:dyDescent="0.25">
      <c r="A38" s="2" t="s">
        <v>269</v>
      </c>
      <c r="E38" s="4"/>
      <c r="F38" s="4"/>
      <c r="H38" s="31"/>
      <c r="I38" s="31"/>
      <c r="J38" s="6"/>
      <c r="N38" s="31"/>
      <c r="O38" s="6"/>
      <c r="P38" s="6"/>
      <c r="S38" s="31"/>
      <c r="T38" s="31"/>
      <c r="U38" s="16"/>
    </row>
    <row r="39" spans="1:25" x14ac:dyDescent="0.25">
      <c r="A39" s="63" t="s">
        <v>22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2"/>
      <c r="Y39" s="62"/>
    </row>
    <row r="40" spans="1:25" x14ac:dyDescent="0.25">
      <c r="A40" s="173" t="s">
        <v>1</v>
      </c>
      <c r="B40" s="175" t="s">
        <v>25</v>
      </c>
      <c r="C40" s="176"/>
      <c r="D40" s="176"/>
      <c r="E40" s="177"/>
      <c r="F40" s="178" t="s">
        <v>36</v>
      </c>
      <c r="G40" s="180" t="s">
        <v>20</v>
      </c>
      <c r="H40" s="181"/>
      <c r="I40" s="181"/>
      <c r="J40" s="182"/>
      <c r="K40" s="60"/>
      <c r="L40" s="60"/>
      <c r="M40" s="55" t="s">
        <v>257</v>
      </c>
      <c r="N40" s="175" t="s">
        <v>256</v>
      </c>
      <c r="O40" s="176"/>
      <c r="P40" s="176"/>
      <c r="Q40" s="177"/>
      <c r="R40" s="183" t="s">
        <v>15</v>
      </c>
      <c r="S40" s="183"/>
      <c r="T40" s="183"/>
      <c r="U40" s="183"/>
      <c r="V40" s="172"/>
      <c r="W40" s="172"/>
      <c r="X40" s="6"/>
    </row>
    <row r="41" spans="1:25" x14ac:dyDescent="0.25">
      <c r="A41" s="174"/>
      <c r="B41" s="18" t="s">
        <v>2</v>
      </c>
      <c r="C41" s="18" t="s">
        <v>3</v>
      </c>
      <c r="D41" s="18" t="s">
        <v>59</v>
      </c>
      <c r="E41" s="18" t="s">
        <v>14</v>
      </c>
      <c r="F41" s="179"/>
      <c r="G41" s="19" t="s">
        <v>7</v>
      </c>
      <c r="H41" s="19" t="s">
        <v>8</v>
      </c>
      <c r="I41" s="19" t="s">
        <v>60</v>
      </c>
      <c r="J41" s="19" t="s">
        <v>254</v>
      </c>
      <c r="K41" s="56" t="s">
        <v>27</v>
      </c>
      <c r="L41" s="56" t="s">
        <v>19</v>
      </c>
      <c r="M41" s="56" t="s">
        <v>258</v>
      </c>
      <c r="N41" s="56" t="s">
        <v>252</v>
      </c>
      <c r="O41" s="56" t="s">
        <v>253</v>
      </c>
      <c r="P41" s="56" t="s">
        <v>282</v>
      </c>
      <c r="Q41" s="56" t="s">
        <v>255</v>
      </c>
      <c r="R41" s="18" t="s">
        <v>7</v>
      </c>
      <c r="S41" s="18" t="s">
        <v>8</v>
      </c>
      <c r="T41" s="18" t="s">
        <v>60</v>
      </c>
      <c r="U41" s="18" t="s">
        <v>254</v>
      </c>
      <c r="V41" s="172"/>
      <c r="W41" s="172"/>
    </row>
    <row r="42" spans="1:25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33">
        <f>R35</f>
        <v>-1</v>
      </c>
      <c r="H42" s="33">
        <f>S35</f>
        <v>-1</v>
      </c>
      <c r="I42" s="33">
        <f>T35</f>
        <v>1</v>
      </c>
      <c r="J42" s="33">
        <f>U35</f>
        <v>-3</v>
      </c>
      <c r="K42" s="33">
        <f>J42+(B42*G42)+(C42*H42)+(D42*I42)</f>
        <v>-4</v>
      </c>
      <c r="L42" s="33">
        <f>IF(K42&gt;$D$8,1,IF(K42&lt;-$D$8,-1,0))</f>
        <v>-1</v>
      </c>
      <c r="M42" s="33" t="str">
        <f>IF(L42=F42,"wbaru=wlama","perbaiki bobot dan bias")</f>
        <v>perbaiki bobot dan bias</v>
      </c>
      <c r="N42" s="33">
        <f>(F42-L42)*B42*$D$9</f>
        <v>2</v>
      </c>
      <c r="O42" s="33">
        <f>(F42-L42)*C42*$D$9</f>
        <v>2</v>
      </c>
      <c r="P42" s="33">
        <f>(F42-L42)*D42*$D$9</f>
        <v>2</v>
      </c>
      <c r="Q42" s="33">
        <f>(F42-L42)*E42*$D$9</f>
        <v>2</v>
      </c>
      <c r="R42" s="61">
        <f>G42+N42</f>
        <v>1</v>
      </c>
      <c r="S42" s="61">
        <f>H42+O42</f>
        <v>1</v>
      </c>
      <c r="T42" s="61">
        <f>I42+P42</f>
        <v>3</v>
      </c>
      <c r="U42" s="61">
        <f>J42+Q42</f>
        <v>-1</v>
      </c>
      <c r="V42" s="6"/>
      <c r="W42" s="6"/>
    </row>
    <row r="43" spans="1:25" x14ac:dyDescent="0.25">
      <c r="A43" s="1">
        <v>2</v>
      </c>
      <c r="B43" s="1">
        <v>1</v>
      </c>
      <c r="C43" s="1">
        <v>1</v>
      </c>
      <c r="D43" s="1">
        <v>0</v>
      </c>
      <c r="E43" s="1">
        <v>1</v>
      </c>
      <c r="F43" s="1">
        <v>-1</v>
      </c>
      <c r="G43" s="61">
        <f t="shared" ref="G43:J49" si="18">R42</f>
        <v>1</v>
      </c>
      <c r="H43" s="61">
        <f t="shared" si="18"/>
        <v>1</v>
      </c>
      <c r="I43" s="61">
        <f t="shared" si="18"/>
        <v>3</v>
      </c>
      <c r="J43" s="61">
        <f t="shared" si="18"/>
        <v>-1</v>
      </c>
      <c r="K43" s="33">
        <f>J43+(B43*G43)+(C43*H43)+(D43*I43)</f>
        <v>1</v>
      </c>
      <c r="L43" s="33">
        <f t="shared" ref="L43:L49" si="19">IF(K43&gt;$D$8,1,IF(K43&lt;-$D$8,-1,0))</f>
        <v>1</v>
      </c>
      <c r="M43" s="33" t="str">
        <f t="shared" ref="M43:M49" si="20">IF(L43=F43,"wbaru=wlama","perbaiki bobot dan bias")</f>
        <v>perbaiki bobot dan bias</v>
      </c>
      <c r="N43" s="33">
        <f>(F43-L43)*B43*$D$9</f>
        <v>-2</v>
      </c>
      <c r="O43" s="33">
        <f>(F43-L43)*C43*$D$9</f>
        <v>-2</v>
      </c>
      <c r="P43" s="33">
        <f>(F43-L43)*D43*$D$9</f>
        <v>0</v>
      </c>
      <c r="Q43" s="33">
        <f>(F43-L43)*E43*$D$9</f>
        <v>-2</v>
      </c>
      <c r="R43" s="61">
        <f t="shared" ref="R43:U49" si="21">G43+N43</f>
        <v>-1</v>
      </c>
      <c r="S43" s="61">
        <f t="shared" si="21"/>
        <v>-1</v>
      </c>
      <c r="T43" s="61">
        <f t="shared" si="21"/>
        <v>3</v>
      </c>
      <c r="U43" s="61">
        <f t="shared" si="21"/>
        <v>-3</v>
      </c>
      <c r="V43" s="6"/>
      <c r="W43" s="6"/>
    </row>
    <row r="44" spans="1:25" x14ac:dyDescent="0.25">
      <c r="A44" s="1">
        <v>3</v>
      </c>
      <c r="B44" s="1">
        <v>1</v>
      </c>
      <c r="C44" s="1">
        <v>0</v>
      </c>
      <c r="D44" s="1">
        <v>1</v>
      </c>
      <c r="E44" s="1">
        <v>1</v>
      </c>
      <c r="F44" s="1">
        <v>-1</v>
      </c>
      <c r="G44" s="61">
        <f t="shared" si="18"/>
        <v>-1</v>
      </c>
      <c r="H44" s="61">
        <f t="shared" si="18"/>
        <v>-1</v>
      </c>
      <c r="I44" s="61">
        <f t="shared" si="18"/>
        <v>3</v>
      </c>
      <c r="J44" s="61">
        <f t="shared" si="18"/>
        <v>-3</v>
      </c>
      <c r="K44" s="33">
        <f t="shared" ref="K44:K49" si="22">J44+(B44*G44)+(C44*H44)+(D44*I44)</f>
        <v>-1</v>
      </c>
      <c r="L44" s="33">
        <f t="shared" si="19"/>
        <v>-1</v>
      </c>
      <c r="M44" s="33" t="str">
        <f t="shared" si="20"/>
        <v>wbaru=wlama</v>
      </c>
      <c r="N44" s="33">
        <f t="shared" ref="N44:N49" si="23">(F44-L44)*B44*$D$9</f>
        <v>0</v>
      </c>
      <c r="O44" s="33">
        <f t="shared" ref="O44:O49" si="24">(F44-L44)*C44*$D$9</f>
        <v>0</v>
      </c>
      <c r="P44" s="33">
        <f t="shared" ref="P44:P49" si="25">(F44-L44)*D44*$D$9</f>
        <v>0</v>
      </c>
      <c r="Q44" s="33">
        <f t="shared" ref="Q44:Q49" si="26">(F44-L44)*E44*$D$9</f>
        <v>0</v>
      </c>
      <c r="R44" s="61">
        <f t="shared" si="21"/>
        <v>-1</v>
      </c>
      <c r="S44" s="61">
        <f t="shared" si="21"/>
        <v>-1</v>
      </c>
      <c r="T44" s="61">
        <f t="shared" si="21"/>
        <v>3</v>
      </c>
      <c r="U44" s="61">
        <f t="shared" si="21"/>
        <v>-3</v>
      </c>
      <c r="V44" s="6"/>
      <c r="W44" s="6"/>
    </row>
    <row r="45" spans="1:25" x14ac:dyDescent="0.25">
      <c r="A45" s="1">
        <v>4</v>
      </c>
      <c r="B45" s="1">
        <v>1</v>
      </c>
      <c r="C45" s="1">
        <v>0</v>
      </c>
      <c r="D45" s="1">
        <v>0</v>
      </c>
      <c r="E45" s="1">
        <v>1</v>
      </c>
      <c r="F45" s="1">
        <v>-1</v>
      </c>
      <c r="G45" s="61">
        <f t="shared" si="18"/>
        <v>-1</v>
      </c>
      <c r="H45" s="61">
        <f t="shared" si="18"/>
        <v>-1</v>
      </c>
      <c r="I45" s="61">
        <f t="shared" si="18"/>
        <v>3</v>
      </c>
      <c r="J45" s="61">
        <f t="shared" si="18"/>
        <v>-3</v>
      </c>
      <c r="K45" s="33">
        <f t="shared" si="22"/>
        <v>-4</v>
      </c>
      <c r="L45" s="33">
        <f t="shared" si="19"/>
        <v>-1</v>
      </c>
      <c r="M45" s="33" t="str">
        <f t="shared" si="20"/>
        <v>wbaru=wlama</v>
      </c>
      <c r="N45" s="33">
        <f t="shared" si="23"/>
        <v>0</v>
      </c>
      <c r="O45" s="33">
        <f t="shared" si="24"/>
        <v>0</v>
      </c>
      <c r="P45" s="33">
        <f t="shared" si="25"/>
        <v>0</v>
      </c>
      <c r="Q45" s="33">
        <f t="shared" si="26"/>
        <v>0</v>
      </c>
      <c r="R45" s="61">
        <f t="shared" si="21"/>
        <v>-1</v>
      </c>
      <c r="S45" s="61">
        <f t="shared" si="21"/>
        <v>-1</v>
      </c>
      <c r="T45" s="61">
        <f t="shared" si="21"/>
        <v>3</v>
      </c>
      <c r="U45" s="61">
        <f t="shared" si="21"/>
        <v>-3</v>
      </c>
      <c r="V45" s="6"/>
      <c r="W45" s="6"/>
    </row>
    <row r="46" spans="1:25" x14ac:dyDescent="0.25">
      <c r="A46" s="1">
        <v>5</v>
      </c>
      <c r="B46" s="1">
        <v>0</v>
      </c>
      <c r="C46" s="1">
        <v>1</v>
      </c>
      <c r="D46" s="1">
        <v>1</v>
      </c>
      <c r="E46" s="1">
        <v>1</v>
      </c>
      <c r="F46" s="1">
        <v>-1</v>
      </c>
      <c r="G46" s="61">
        <f t="shared" si="18"/>
        <v>-1</v>
      </c>
      <c r="H46" s="61">
        <f t="shared" si="18"/>
        <v>-1</v>
      </c>
      <c r="I46" s="61">
        <f t="shared" si="18"/>
        <v>3</v>
      </c>
      <c r="J46" s="61">
        <f>U45</f>
        <v>-3</v>
      </c>
      <c r="K46" s="33">
        <f t="shared" si="22"/>
        <v>-1</v>
      </c>
      <c r="L46" s="33">
        <f t="shared" si="19"/>
        <v>-1</v>
      </c>
      <c r="M46" s="33" t="str">
        <f t="shared" si="20"/>
        <v>wbaru=wlama</v>
      </c>
      <c r="N46" s="33">
        <f t="shared" si="23"/>
        <v>0</v>
      </c>
      <c r="O46" s="33">
        <f t="shared" si="24"/>
        <v>0</v>
      </c>
      <c r="P46" s="33">
        <f t="shared" si="25"/>
        <v>0</v>
      </c>
      <c r="Q46" s="33">
        <f t="shared" si="26"/>
        <v>0</v>
      </c>
      <c r="R46" s="61">
        <f t="shared" si="21"/>
        <v>-1</v>
      </c>
      <c r="S46" s="61">
        <f t="shared" si="21"/>
        <v>-1</v>
      </c>
      <c r="T46" s="61">
        <f t="shared" si="21"/>
        <v>3</v>
      </c>
      <c r="U46" s="61">
        <f t="shared" si="21"/>
        <v>-3</v>
      </c>
      <c r="V46" s="6"/>
      <c r="W46" s="6"/>
    </row>
    <row r="47" spans="1:25" x14ac:dyDescent="0.25">
      <c r="A47" s="1">
        <v>6</v>
      </c>
      <c r="B47" s="1">
        <v>0</v>
      </c>
      <c r="C47" s="1">
        <v>1</v>
      </c>
      <c r="D47" s="1">
        <v>0</v>
      </c>
      <c r="E47" s="1">
        <v>1</v>
      </c>
      <c r="F47" s="1">
        <v>-1</v>
      </c>
      <c r="G47" s="61">
        <f t="shared" si="18"/>
        <v>-1</v>
      </c>
      <c r="H47" s="61">
        <f t="shared" si="18"/>
        <v>-1</v>
      </c>
      <c r="I47" s="61">
        <f t="shared" si="18"/>
        <v>3</v>
      </c>
      <c r="J47" s="61">
        <f>U46</f>
        <v>-3</v>
      </c>
      <c r="K47" s="33">
        <f t="shared" si="22"/>
        <v>-4</v>
      </c>
      <c r="L47" s="33">
        <f t="shared" si="19"/>
        <v>-1</v>
      </c>
      <c r="M47" s="33" t="str">
        <f t="shared" si="20"/>
        <v>wbaru=wlama</v>
      </c>
      <c r="N47" s="33">
        <f t="shared" si="23"/>
        <v>0</v>
      </c>
      <c r="O47" s="33">
        <f t="shared" si="24"/>
        <v>0</v>
      </c>
      <c r="P47" s="33">
        <f t="shared" si="25"/>
        <v>0</v>
      </c>
      <c r="Q47" s="33">
        <f t="shared" si="26"/>
        <v>0</v>
      </c>
      <c r="R47" s="61">
        <f t="shared" si="21"/>
        <v>-1</v>
      </c>
      <c r="S47" s="61">
        <f t="shared" si="21"/>
        <v>-1</v>
      </c>
      <c r="T47" s="61">
        <f t="shared" si="21"/>
        <v>3</v>
      </c>
      <c r="U47" s="61">
        <f t="shared" si="21"/>
        <v>-3</v>
      </c>
      <c r="V47" s="6"/>
      <c r="W47" s="6"/>
    </row>
    <row r="48" spans="1:25" x14ac:dyDescent="0.25">
      <c r="A48" s="1">
        <v>7</v>
      </c>
      <c r="B48" s="1">
        <v>0</v>
      </c>
      <c r="C48" s="1">
        <v>0</v>
      </c>
      <c r="D48" s="1">
        <v>1</v>
      </c>
      <c r="E48" s="1">
        <v>1</v>
      </c>
      <c r="F48" s="1">
        <v>-1</v>
      </c>
      <c r="G48" s="61">
        <f t="shared" si="18"/>
        <v>-1</v>
      </c>
      <c r="H48" s="61">
        <f t="shared" si="18"/>
        <v>-1</v>
      </c>
      <c r="I48" s="61">
        <f t="shared" si="18"/>
        <v>3</v>
      </c>
      <c r="J48" s="61">
        <f>U47</f>
        <v>-3</v>
      </c>
      <c r="K48" s="33">
        <f t="shared" si="22"/>
        <v>0</v>
      </c>
      <c r="L48" s="33">
        <f t="shared" si="19"/>
        <v>0</v>
      </c>
      <c r="M48" s="33" t="str">
        <f t="shared" si="20"/>
        <v>perbaiki bobot dan bias</v>
      </c>
      <c r="N48" s="33">
        <f t="shared" si="23"/>
        <v>0</v>
      </c>
      <c r="O48" s="33">
        <f t="shared" si="24"/>
        <v>0</v>
      </c>
      <c r="P48" s="33">
        <f t="shared" si="25"/>
        <v>-1</v>
      </c>
      <c r="Q48" s="33">
        <f t="shared" si="26"/>
        <v>-1</v>
      </c>
      <c r="R48" s="61">
        <f t="shared" si="21"/>
        <v>-1</v>
      </c>
      <c r="S48" s="61">
        <f t="shared" si="21"/>
        <v>-1</v>
      </c>
      <c r="T48" s="61">
        <f t="shared" si="21"/>
        <v>2</v>
      </c>
      <c r="U48" s="61">
        <f t="shared" si="21"/>
        <v>-4</v>
      </c>
      <c r="V48" s="6"/>
      <c r="W48" s="6"/>
    </row>
    <row r="49" spans="1:25" x14ac:dyDescent="0.25">
      <c r="A49" s="1">
        <v>8</v>
      </c>
      <c r="B49" s="1">
        <v>0</v>
      </c>
      <c r="C49" s="1">
        <v>0</v>
      </c>
      <c r="D49" s="1">
        <v>0</v>
      </c>
      <c r="E49" s="1">
        <v>1</v>
      </c>
      <c r="F49" s="1">
        <v>-1</v>
      </c>
      <c r="G49" s="61">
        <f t="shared" si="18"/>
        <v>-1</v>
      </c>
      <c r="H49" s="61">
        <f t="shared" si="18"/>
        <v>-1</v>
      </c>
      <c r="I49" s="61">
        <f t="shared" si="18"/>
        <v>2</v>
      </c>
      <c r="J49" s="61">
        <f>U48</f>
        <v>-4</v>
      </c>
      <c r="K49" s="33">
        <f t="shared" si="22"/>
        <v>-4</v>
      </c>
      <c r="L49" s="33">
        <f t="shared" si="19"/>
        <v>-1</v>
      </c>
      <c r="M49" s="33" t="str">
        <f t="shared" si="20"/>
        <v>wbaru=wlama</v>
      </c>
      <c r="N49" s="33">
        <f t="shared" si="23"/>
        <v>0</v>
      </c>
      <c r="O49" s="33">
        <f t="shared" si="24"/>
        <v>0</v>
      </c>
      <c r="P49" s="33">
        <f t="shared" si="25"/>
        <v>0</v>
      </c>
      <c r="Q49" s="33">
        <f t="shared" si="26"/>
        <v>0</v>
      </c>
      <c r="R49" s="61">
        <f t="shared" si="21"/>
        <v>-1</v>
      </c>
      <c r="S49" s="61">
        <f t="shared" si="21"/>
        <v>-1</v>
      </c>
      <c r="T49" s="61">
        <f t="shared" si="21"/>
        <v>2</v>
      </c>
      <c r="U49" s="61">
        <f t="shared" si="21"/>
        <v>-4</v>
      </c>
      <c r="V49" s="6"/>
      <c r="W49" s="6"/>
    </row>
    <row r="50" spans="1:25" x14ac:dyDescent="0.25">
      <c r="A50" t="s">
        <v>285</v>
      </c>
      <c r="D50" s="6"/>
    </row>
    <row r="51" spans="1:25" x14ac:dyDescent="0.25">
      <c r="D51" s="6"/>
    </row>
    <row r="52" spans="1:25" x14ac:dyDescent="0.25">
      <c r="A52" s="2" t="s">
        <v>271</v>
      </c>
      <c r="E52" s="4"/>
      <c r="F52" s="4"/>
      <c r="H52" s="31"/>
      <c r="I52" s="31"/>
      <c r="J52" s="6"/>
      <c r="N52" s="31"/>
      <c r="O52" s="6"/>
      <c r="P52" s="6"/>
      <c r="S52" s="31"/>
      <c r="T52" s="31"/>
      <c r="U52" s="16"/>
    </row>
    <row r="53" spans="1:25" x14ac:dyDescent="0.25">
      <c r="A53" s="63" t="s">
        <v>22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2"/>
      <c r="Y53" s="62"/>
    </row>
    <row r="54" spans="1:25" x14ac:dyDescent="0.25">
      <c r="A54" s="173" t="s">
        <v>1</v>
      </c>
      <c r="B54" s="175" t="s">
        <v>25</v>
      </c>
      <c r="C54" s="176"/>
      <c r="D54" s="176"/>
      <c r="E54" s="177"/>
      <c r="F54" s="178" t="s">
        <v>36</v>
      </c>
      <c r="G54" s="180" t="s">
        <v>20</v>
      </c>
      <c r="H54" s="181"/>
      <c r="I54" s="181"/>
      <c r="J54" s="182"/>
      <c r="K54" s="60"/>
      <c r="L54" s="60"/>
      <c r="M54" s="55" t="s">
        <v>257</v>
      </c>
      <c r="N54" s="175" t="s">
        <v>256</v>
      </c>
      <c r="O54" s="176"/>
      <c r="P54" s="176"/>
      <c r="Q54" s="177"/>
      <c r="R54" s="183" t="s">
        <v>15</v>
      </c>
      <c r="S54" s="183"/>
      <c r="T54" s="183"/>
      <c r="U54" s="183"/>
      <c r="V54" s="172"/>
      <c r="W54" s="172"/>
      <c r="X54" s="6"/>
    </row>
    <row r="55" spans="1:25" x14ac:dyDescent="0.25">
      <c r="A55" s="174"/>
      <c r="B55" s="18" t="s">
        <v>2</v>
      </c>
      <c r="C55" s="18" t="s">
        <v>3</v>
      </c>
      <c r="D55" s="18" t="s">
        <v>59</v>
      </c>
      <c r="E55" s="18" t="s">
        <v>14</v>
      </c>
      <c r="F55" s="179"/>
      <c r="G55" s="19" t="s">
        <v>7</v>
      </c>
      <c r="H55" s="19" t="s">
        <v>8</v>
      </c>
      <c r="I55" s="19" t="s">
        <v>60</v>
      </c>
      <c r="J55" s="19" t="s">
        <v>254</v>
      </c>
      <c r="K55" s="56" t="s">
        <v>27</v>
      </c>
      <c r="L55" s="56" t="s">
        <v>19</v>
      </c>
      <c r="M55" s="56" t="s">
        <v>258</v>
      </c>
      <c r="N55" s="56" t="s">
        <v>252</v>
      </c>
      <c r="O55" s="56" t="s">
        <v>253</v>
      </c>
      <c r="P55" s="56" t="s">
        <v>282</v>
      </c>
      <c r="Q55" s="56" t="s">
        <v>255</v>
      </c>
      <c r="R55" s="18" t="s">
        <v>7</v>
      </c>
      <c r="S55" s="18" t="s">
        <v>8</v>
      </c>
      <c r="T55" s="18" t="s">
        <v>60</v>
      </c>
      <c r="U55" s="18" t="s">
        <v>254</v>
      </c>
      <c r="V55" s="172"/>
      <c r="W55" s="172"/>
    </row>
    <row r="56" spans="1:25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33">
        <f>R49</f>
        <v>-1</v>
      </c>
      <c r="H56" s="33">
        <f>S49</f>
        <v>-1</v>
      </c>
      <c r="I56" s="33">
        <f>T49</f>
        <v>2</v>
      </c>
      <c r="J56" s="33">
        <f>U49</f>
        <v>-4</v>
      </c>
      <c r="K56" s="33">
        <f>J56+(B56*G56)+(C56*H56)+(D56*I56)</f>
        <v>-4</v>
      </c>
      <c r="L56" s="33">
        <f>IF(K56&gt;$D$8,1,IF(K56&lt;-$D$8,-1,0))</f>
        <v>-1</v>
      </c>
      <c r="M56" s="33" t="str">
        <f>IF(L56=F56,"wbaru=wlama","perbaiki bobot dan bias")</f>
        <v>perbaiki bobot dan bias</v>
      </c>
      <c r="N56" s="33">
        <f>(F56-L56)*B56*$D$9</f>
        <v>2</v>
      </c>
      <c r="O56" s="33">
        <f>(F56-L56)*C56*$D$9</f>
        <v>2</v>
      </c>
      <c r="P56" s="33">
        <f>(F56-L56)*D56*$D$9</f>
        <v>2</v>
      </c>
      <c r="Q56" s="33">
        <f>(F56-L56)*E56*$D$9</f>
        <v>2</v>
      </c>
      <c r="R56" s="61">
        <f>G56+N56</f>
        <v>1</v>
      </c>
      <c r="S56" s="61">
        <f>H56+O56</f>
        <v>1</v>
      </c>
      <c r="T56" s="61">
        <f>I56+P56</f>
        <v>4</v>
      </c>
      <c r="U56" s="61">
        <f>J56+Q56</f>
        <v>-2</v>
      </c>
      <c r="V56" s="6"/>
      <c r="W56" s="6"/>
    </row>
    <row r="57" spans="1:25" x14ac:dyDescent="0.25">
      <c r="A57" s="1">
        <v>2</v>
      </c>
      <c r="B57" s="1">
        <v>1</v>
      </c>
      <c r="C57" s="1">
        <v>1</v>
      </c>
      <c r="D57" s="1">
        <v>0</v>
      </c>
      <c r="E57" s="1">
        <v>1</v>
      </c>
      <c r="F57" s="1">
        <v>-1</v>
      </c>
      <c r="G57" s="61">
        <f t="shared" ref="G57:J63" si="27">R56</f>
        <v>1</v>
      </c>
      <c r="H57" s="61">
        <f t="shared" si="27"/>
        <v>1</v>
      </c>
      <c r="I57" s="61">
        <f t="shared" si="27"/>
        <v>4</v>
      </c>
      <c r="J57" s="61">
        <f t="shared" si="27"/>
        <v>-2</v>
      </c>
      <c r="K57" s="33">
        <f>J57+(B57*G57)+(C57*H57)+(D57*I57)</f>
        <v>0</v>
      </c>
      <c r="L57" s="33">
        <f t="shared" ref="L57:L63" si="28">IF(K57&gt;$D$8,1,IF(K57&lt;-$D$8,-1,0))</f>
        <v>0</v>
      </c>
      <c r="M57" s="33" t="str">
        <f t="shared" ref="M57:M63" si="29">IF(L57=F57,"wbaru=wlama","perbaiki bobot dan bias")</f>
        <v>perbaiki bobot dan bias</v>
      </c>
      <c r="N57" s="33">
        <f>(F57-L57)*B57*$D$9</f>
        <v>-1</v>
      </c>
      <c r="O57" s="33">
        <f>(F57-L57)*C57*$D$9</f>
        <v>-1</v>
      </c>
      <c r="P57" s="33">
        <f>(F57-L57)*D57*$D$9</f>
        <v>0</v>
      </c>
      <c r="Q57" s="33">
        <f>(F57-L57)*E57*$D$9</f>
        <v>-1</v>
      </c>
      <c r="R57" s="61">
        <f t="shared" ref="R57:U63" si="30">G57+N57</f>
        <v>0</v>
      </c>
      <c r="S57" s="61">
        <f t="shared" si="30"/>
        <v>0</v>
      </c>
      <c r="T57" s="61">
        <f t="shared" si="30"/>
        <v>4</v>
      </c>
      <c r="U57" s="61">
        <f t="shared" si="30"/>
        <v>-3</v>
      </c>
      <c r="V57" s="6"/>
      <c r="W57" s="6"/>
    </row>
    <row r="58" spans="1:25" x14ac:dyDescent="0.25">
      <c r="A58" s="1">
        <v>3</v>
      </c>
      <c r="B58" s="1">
        <v>1</v>
      </c>
      <c r="C58" s="1">
        <v>0</v>
      </c>
      <c r="D58" s="1">
        <v>1</v>
      </c>
      <c r="E58" s="1">
        <v>1</v>
      </c>
      <c r="F58" s="1">
        <v>-1</v>
      </c>
      <c r="G58" s="61">
        <f t="shared" si="27"/>
        <v>0</v>
      </c>
      <c r="H58" s="61">
        <f t="shared" si="27"/>
        <v>0</v>
      </c>
      <c r="I58" s="61">
        <f t="shared" si="27"/>
        <v>4</v>
      </c>
      <c r="J58" s="61">
        <f t="shared" si="27"/>
        <v>-3</v>
      </c>
      <c r="K58" s="33">
        <f t="shared" ref="K58:K63" si="31">J58+(B58*G58)+(C58*H58)+(D58*I58)</f>
        <v>1</v>
      </c>
      <c r="L58" s="33">
        <f t="shared" si="28"/>
        <v>1</v>
      </c>
      <c r="M58" s="33" t="str">
        <f t="shared" si="29"/>
        <v>perbaiki bobot dan bias</v>
      </c>
      <c r="N58" s="33">
        <f t="shared" ref="N58:N63" si="32">(F58-L58)*B58*$D$9</f>
        <v>-2</v>
      </c>
      <c r="O58" s="33">
        <f t="shared" ref="O58:O63" si="33">(F58-L58)*C58*$D$9</f>
        <v>0</v>
      </c>
      <c r="P58" s="33">
        <f t="shared" ref="P58:P63" si="34">(F58-L58)*D58*$D$9</f>
        <v>-2</v>
      </c>
      <c r="Q58" s="33">
        <f t="shared" ref="Q58:Q63" si="35">(F58-L58)*E58*$D$9</f>
        <v>-2</v>
      </c>
      <c r="R58" s="61">
        <f t="shared" si="30"/>
        <v>-2</v>
      </c>
      <c r="S58" s="61">
        <f t="shared" si="30"/>
        <v>0</v>
      </c>
      <c r="T58" s="61">
        <f t="shared" si="30"/>
        <v>2</v>
      </c>
      <c r="U58" s="61">
        <f t="shared" si="30"/>
        <v>-5</v>
      </c>
      <c r="V58" s="6"/>
      <c r="W58" s="6"/>
    </row>
    <row r="59" spans="1:25" x14ac:dyDescent="0.25">
      <c r="A59" s="1">
        <v>4</v>
      </c>
      <c r="B59" s="1">
        <v>1</v>
      </c>
      <c r="C59" s="1">
        <v>0</v>
      </c>
      <c r="D59" s="1">
        <v>0</v>
      </c>
      <c r="E59" s="1">
        <v>1</v>
      </c>
      <c r="F59" s="1">
        <v>-1</v>
      </c>
      <c r="G59" s="61">
        <f t="shared" si="27"/>
        <v>-2</v>
      </c>
      <c r="H59" s="61">
        <f t="shared" si="27"/>
        <v>0</v>
      </c>
      <c r="I59" s="61">
        <f t="shared" si="27"/>
        <v>2</v>
      </c>
      <c r="J59" s="61">
        <f t="shared" si="27"/>
        <v>-5</v>
      </c>
      <c r="K59" s="33">
        <f t="shared" si="31"/>
        <v>-7</v>
      </c>
      <c r="L59" s="33">
        <f t="shared" si="28"/>
        <v>-1</v>
      </c>
      <c r="M59" s="33" t="str">
        <f t="shared" si="29"/>
        <v>wbaru=wlama</v>
      </c>
      <c r="N59" s="33">
        <f t="shared" si="32"/>
        <v>0</v>
      </c>
      <c r="O59" s="33">
        <f t="shared" si="33"/>
        <v>0</v>
      </c>
      <c r="P59" s="33">
        <f t="shared" si="34"/>
        <v>0</v>
      </c>
      <c r="Q59" s="33">
        <f t="shared" si="35"/>
        <v>0</v>
      </c>
      <c r="R59" s="61">
        <f t="shared" si="30"/>
        <v>-2</v>
      </c>
      <c r="S59" s="61">
        <f t="shared" si="30"/>
        <v>0</v>
      </c>
      <c r="T59" s="61">
        <f t="shared" si="30"/>
        <v>2</v>
      </c>
      <c r="U59" s="61">
        <f t="shared" si="30"/>
        <v>-5</v>
      </c>
      <c r="V59" s="6"/>
      <c r="W59" s="6"/>
    </row>
    <row r="60" spans="1:25" x14ac:dyDescent="0.25">
      <c r="A60" s="1">
        <v>5</v>
      </c>
      <c r="B60" s="1">
        <v>0</v>
      </c>
      <c r="C60" s="1">
        <v>1</v>
      </c>
      <c r="D60" s="1">
        <v>1</v>
      </c>
      <c r="E60" s="1">
        <v>1</v>
      </c>
      <c r="F60" s="1">
        <v>-1</v>
      </c>
      <c r="G60" s="61">
        <f t="shared" si="27"/>
        <v>-2</v>
      </c>
      <c r="H60" s="61">
        <f t="shared" si="27"/>
        <v>0</v>
      </c>
      <c r="I60" s="61">
        <f t="shared" si="27"/>
        <v>2</v>
      </c>
      <c r="J60" s="61">
        <f>U59</f>
        <v>-5</v>
      </c>
      <c r="K60" s="33">
        <f t="shared" si="31"/>
        <v>-3</v>
      </c>
      <c r="L60" s="33">
        <f t="shared" si="28"/>
        <v>-1</v>
      </c>
      <c r="M60" s="33" t="str">
        <f t="shared" si="29"/>
        <v>wbaru=wlama</v>
      </c>
      <c r="N60" s="33">
        <f t="shared" si="32"/>
        <v>0</v>
      </c>
      <c r="O60" s="33">
        <f t="shared" si="33"/>
        <v>0</v>
      </c>
      <c r="P60" s="33">
        <f t="shared" si="34"/>
        <v>0</v>
      </c>
      <c r="Q60" s="33">
        <f t="shared" si="35"/>
        <v>0</v>
      </c>
      <c r="R60" s="61">
        <f t="shared" si="30"/>
        <v>-2</v>
      </c>
      <c r="S60" s="61">
        <f t="shared" si="30"/>
        <v>0</v>
      </c>
      <c r="T60" s="61">
        <f t="shared" si="30"/>
        <v>2</v>
      </c>
      <c r="U60" s="61">
        <f t="shared" si="30"/>
        <v>-5</v>
      </c>
      <c r="V60" s="6"/>
      <c r="W60" s="6"/>
    </row>
    <row r="61" spans="1:25" x14ac:dyDescent="0.25">
      <c r="A61" s="1">
        <v>6</v>
      </c>
      <c r="B61" s="1">
        <v>0</v>
      </c>
      <c r="C61" s="1">
        <v>1</v>
      </c>
      <c r="D61" s="1">
        <v>0</v>
      </c>
      <c r="E61" s="1">
        <v>1</v>
      </c>
      <c r="F61" s="1">
        <v>-1</v>
      </c>
      <c r="G61" s="61">
        <f t="shared" si="27"/>
        <v>-2</v>
      </c>
      <c r="H61" s="61">
        <f t="shared" si="27"/>
        <v>0</v>
      </c>
      <c r="I61" s="61">
        <f t="shared" si="27"/>
        <v>2</v>
      </c>
      <c r="J61" s="61">
        <f>U60</f>
        <v>-5</v>
      </c>
      <c r="K61" s="33">
        <f t="shared" si="31"/>
        <v>-5</v>
      </c>
      <c r="L61" s="33">
        <f t="shared" si="28"/>
        <v>-1</v>
      </c>
      <c r="M61" s="33" t="str">
        <f t="shared" si="29"/>
        <v>wbaru=wlama</v>
      </c>
      <c r="N61" s="33">
        <f t="shared" si="32"/>
        <v>0</v>
      </c>
      <c r="O61" s="33">
        <f t="shared" si="33"/>
        <v>0</v>
      </c>
      <c r="P61" s="33">
        <f t="shared" si="34"/>
        <v>0</v>
      </c>
      <c r="Q61" s="33">
        <f t="shared" si="35"/>
        <v>0</v>
      </c>
      <c r="R61" s="61">
        <f t="shared" si="30"/>
        <v>-2</v>
      </c>
      <c r="S61" s="61">
        <f t="shared" si="30"/>
        <v>0</v>
      </c>
      <c r="T61" s="61">
        <f t="shared" si="30"/>
        <v>2</v>
      </c>
      <c r="U61" s="61">
        <f t="shared" si="30"/>
        <v>-5</v>
      </c>
      <c r="V61" s="6"/>
      <c r="W61" s="6"/>
    </row>
    <row r="62" spans="1:25" x14ac:dyDescent="0.25">
      <c r="A62" s="1">
        <v>7</v>
      </c>
      <c r="B62" s="1">
        <v>0</v>
      </c>
      <c r="C62" s="1">
        <v>0</v>
      </c>
      <c r="D62" s="1">
        <v>1</v>
      </c>
      <c r="E62" s="1">
        <v>1</v>
      </c>
      <c r="F62" s="1">
        <v>-1</v>
      </c>
      <c r="G62" s="61">
        <f t="shared" si="27"/>
        <v>-2</v>
      </c>
      <c r="H62" s="61">
        <f t="shared" si="27"/>
        <v>0</v>
      </c>
      <c r="I62" s="61">
        <f t="shared" si="27"/>
        <v>2</v>
      </c>
      <c r="J62" s="61">
        <f>U61</f>
        <v>-5</v>
      </c>
      <c r="K62" s="33">
        <f t="shared" si="31"/>
        <v>-3</v>
      </c>
      <c r="L62" s="33">
        <f t="shared" si="28"/>
        <v>-1</v>
      </c>
      <c r="M62" s="33" t="str">
        <f t="shared" si="29"/>
        <v>wbaru=wlama</v>
      </c>
      <c r="N62" s="33">
        <f t="shared" si="32"/>
        <v>0</v>
      </c>
      <c r="O62" s="33">
        <f t="shared" si="33"/>
        <v>0</v>
      </c>
      <c r="P62" s="33">
        <f t="shared" si="34"/>
        <v>0</v>
      </c>
      <c r="Q62" s="33">
        <f t="shared" si="35"/>
        <v>0</v>
      </c>
      <c r="R62" s="61">
        <f t="shared" si="30"/>
        <v>-2</v>
      </c>
      <c r="S62" s="61">
        <f t="shared" si="30"/>
        <v>0</v>
      </c>
      <c r="T62" s="61">
        <f t="shared" si="30"/>
        <v>2</v>
      </c>
      <c r="U62" s="61">
        <f t="shared" si="30"/>
        <v>-5</v>
      </c>
      <c r="V62" s="6"/>
      <c r="W62" s="6"/>
    </row>
    <row r="63" spans="1:25" x14ac:dyDescent="0.25">
      <c r="A63" s="1">
        <v>8</v>
      </c>
      <c r="B63" s="1">
        <v>0</v>
      </c>
      <c r="C63" s="1">
        <v>0</v>
      </c>
      <c r="D63" s="1">
        <v>0</v>
      </c>
      <c r="E63" s="1">
        <v>1</v>
      </c>
      <c r="F63" s="1">
        <v>-1</v>
      </c>
      <c r="G63" s="61">
        <f t="shared" si="27"/>
        <v>-2</v>
      </c>
      <c r="H63" s="61">
        <f t="shared" si="27"/>
        <v>0</v>
      </c>
      <c r="I63" s="61">
        <f t="shared" si="27"/>
        <v>2</v>
      </c>
      <c r="J63" s="61">
        <f>U62</f>
        <v>-5</v>
      </c>
      <c r="K63" s="33">
        <f t="shared" si="31"/>
        <v>-5</v>
      </c>
      <c r="L63" s="33">
        <f t="shared" si="28"/>
        <v>-1</v>
      </c>
      <c r="M63" s="33" t="str">
        <f t="shared" si="29"/>
        <v>wbaru=wlama</v>
      </c>
      <c r="N63" s="33">
        <f t="shared" si="32"/>
        <v>0</v>
      </c>
      <c r="O63" s="33">
        <f t="shared" si="33"/>
        <v>0</v>
      </c>
      <c r="P63" s="33">
        <f t="shared" si="34"/>
        <v>0</v>
      </c>
      <c r="Q63" s="33">
        <f t="shared" si="35"/>
        <v>0</v>
      </c>
      <c r="R63" s="61">
        <f t="shared" si="30"/>
        <v>-2</v>
      </c>
      <c r="S63" s="61">
        <f t="shared" si="30"/>
        <v>0</v>
      </c>
      <c r="T63" s="61">
        <f t="shared" si="30"/>
        <v>2</v>
      </c>
      <c r="U63" s="61">
        <f t="shared" si="30"/>
        <v>-5</v>
      </c>
      <c r="V63" s="6"/>
      <c r="W63" s="6"/>
    </row>
    <row r="64" spans="1:25" x14ac:dyDescent="0.25">
      <c r="A64" t="s">
        <v>286</v>
      </c>
      <c r="D64" s="6"/>
    </row>
    <row r="66" spans="1:25" x14ac:dyDescent="0.25">
      <c r="A66" s="2" t="s">
        <v>272</v>
      </c>
      <c r="E66" s="4"/>
      <c r="F66" s="4"/>
      <c r="H66" s="31"/>
      <c r="I66" s="31"/>
      <c r="J66" s="6"/>
      <c r="N66" s="31"/>
      <c r="O66" s="6"/>
      <c r="P66" s="6"/>
      <c r="S66" s="31"/>
      <c r="T66" s="31"/>
      <c r="U66" s="16"/>
    </row>
    <row r="67" spans="1:25" x14ac:dyDescent="0.25">
      <c r="A67" s="63" t="s">
        <v>22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2"/>
      <c r="Y67" s="62"/>
    </row>
    <row r="68" spans="1:25" x14ac:dyDescent="0.25">
      <c r="A68" s="173" t="s">
        <v>1</v>
      </c>
      <c r="B68" s="175" t="s">
        <v>25</v>
      </c>
      <c r="C68" s="176"/>
      <c r="D68" s="176"/>
      <c r="E68" s="177"/>
      <c r="F68" s="178" t="s">
        <v>36</v>
      </c>
      <c r="G68" s="180" t="s">
        <v>20</v>
      </c>
      <c r="H68" s="181"/>
      <c r="I68" s="181"/>
      <c r="J68" s="182"/>
      <c r="K68" s="60"/>
      <c r="L68" s="60"/>
      <c r="M68" s="55" t="s">
        <v>257</v>
      </c>
      <c r="N68" s="175" t="s">
        <v>256</v>
      </c>
      <c r="O68" s="176"/>
      <c r="P68" s="176"/>
      <c r="Q68" s="177"/>
      <c r="R68" s="183" t="s">
        <v>15</v>
      </c>
      <c r="S68" s="183"/>
      <c r="T68" s="183"/>
      <c r="U68" s="183"/>
      <c r="V68" s="172"/>
      <c r="W68" s="172"/>
      <c r="X68" s="6"/>
    </row>
    <row r="69" spans="1:25" x14ac:dyDescent="0.25">
      <c r="A69" s="174"/>
      <c r="B69" s="18" t="s">
        <v>2</v>
      </c>
      <c r="C69" s="18" t="s">
        <v>3</v>
      </c>
      <c r="D69" s="18" t="s">
        <v>59</v>
      </c>
      <c r="E69" s="18" t="s">
        <v>14</v>
      </c>
      <c r="F69" s="179"/>
      <c r="G69" s="19" t="s">
        <v>7</v>
      </c>
      <c r="H69" s="19" t="s">
        <v>8</v>
      </c>
      <c r="I69" s="19" t="s">
        <v>60</v>
      </c>
      <c r="J69" s="19" t="s">
        <v>254</v>
      </c>
      <c r="K69" s="56" t="s">
        <v>27</v>
      </c>
      <c r="L69" s="56" t="s">
        <v>19</v>
      </c>
      <c r="M69" s="56" t="s">
        <v>258</v>
      </c>
      <c r="N69" s="56" t="s">
        <v>252</v>
      </c>
      <c r="O69" s="56" t="s">
        <v>253</v>
      </c>
      <c r="P69" s="56" t="s">
        <v>282</v>
      </c>
      <c r="Q69" s="56" t="s">
        <v>255</v>
      </c>
      <c r="R69" s="18" t="s">
        <v>7</v>
      </c>
      <c r="S69" s="18" t="s">
        <v>8</v>
      </c>
      <c r="T69" s="18" t="s">
        <v>60</v>
      </c>
      <c r="U69" s="18" t="s">
        <v>254</v>
      </c>
      <c r="V69" s="172"/>
      <c r="W69" s="172"/>
    </row>
    <row r="70" spans="1:25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33">
        <f>R63</f>
        <v>-2</v>
      </c>
      <c r="H70" s="33">
        <f>S63</f>
        <v>0</v>
      </c>
      <c r="I70" s="33">
        <f>T63</f>
        <v>2</v>
      </c>
      <c r="J70" s="33">
        <f>U63</f>
        <v>-5</v>
      </c>
      <c r="K70" s="33">
        <f>J70+(B70*G70)+(C70*H70)+(D70*I70)</f>
        <v>-5</v>
      </c>
      <c r="L70" s="33">
        <f>IF(K70&gt;$D$8,1,IF(K70&lt;-$D$8,-1,0))</f>
        <v>-1</v>
      </c>
      <c r="M70" s="33" t="str">
        <f>IF(L70=F70,"wbaru=wlama","perbaiki bobot dan bias")</f>
        <v>perbaiki bobot dan bias</v>
      </c>
      <c r="N70" s="33">
        <f>(F70-L70)*B70*$D$9</f>
        <v>2</v>
      </c>
      <c r="O70" s="33">
        <f>(F70-L70)*C70*$D$9</f>
        <v>2</v>
      </c>
      <c r="P70" s="33">
        <f>(F70-L70)*D70*$D$9</f>
        <v>2</v>
      </c>
      <c r="Q70" s="33">
        <f>(F70-L70)*E70*$D$9</f>
        <v>2</v>
      </c>
      <c r="R70" s="61">
        <f>G70+N70</f>
        <v>0</v>
      </c>
      <c r="S70" s="61">
        <f>H70+O70</f>
        <v>2</v>
      </c>
      <c r="T70" s="61">
        <f>I70+P70</f>
        <v>4</v>
      </c>
      <c r="U70" s="61">
        <f>J70+Q70</f>
        <v>-3</v>
      </c>
      <c r="V70" s="6"/>
      <c r="W70" s="6"/>
    </row>
    <row r="71" spans="1:25" x14ac:dyDescent="0.25">
      <c r="A71" s="1">
        <v>2</v>
      </c>
      <c r="B71" s="1">
        <v>1</v>
      </c>
      <c r="C71" s="1">
        <v>1</v>
      </c>
      <c r="D71" s="1">
        <v>0</v>
      </c>
      <c r="E71" s="1">
        <v>1</v>
      </c>
      <c r="F71" s="1">
        <v>-1</v>
      </c>
      <c r="G71" s="61">
        <f t="shared" ref="G71:J77" si="36">R70</f>
        <v>0</v>
      </c>
      <c r="H71" s="61">
        <f t="shared" si="36"/>
        <v>2</v>
      </c>
      <c r="I71" s="61">
        <f t="shared" si="36"/>
        <v>4</v>
      </c>
      <c r="J71" s="61">
        <f t="shared" si="36"/>
        <v>-3</v>
      </c>
      <c r="K71" s="33">
        <f>J71+(B71*G71)+(C71*H71)+(D71*I71)</f>
        <v>-1</v>
      </c>
      <c r="L71" s="33">
        <f t="shared" ref="L71:L77" si="37">IF(K71&gt;$D$8,1,IF(K71&lt;-$D$8,-1,0))</f>
        <v>-1</v>
      </c>
      <c r="M71" s="33" t="str">
        <f t="shared" ref="M71:M77" si="38">IF(L71=F71,"wbaru=wlama","perbaiki bobot dan bias")</f>
        <v>wbaru=wlama</v>
      </c>
      <c r="N71" s="33">
        <f>(F71-L71)*B71*$D$9</f>
        <v>0</v>
      </c>
      <c r="O71" s="33">
        <f>(F71-L71)*C71*$D$9</f>
        <v>0</v>
      </c>
      <c r="P71" s="33">
        <f>(F71-L71)*D71*$D$9</f>
        <v>0</v>
      </c>
      <c r="Q71" s="33">
        <f>(F71-L71)*E71*$D$9</f>
        <v>0</v>
      </c>
      <c r="R71" s="61">
        <f t="shared" ref="R71:U77" si="39">G71+N71</f>
        <v>0</v>
      </c>
      <c r="S71" s="61">
        <f t="shared" si="39"/>
        <v>2</v>
      </c>
      <c r="T71" s="61">
        <f t="shared" si="39"/>
        <v>4</v>
      </c>
      <c r="U71" s="61">
        <f t="shared" si="39"/>
        <v>-3</v>
      </c>
      <c r="V71" s="6"/>
      <c r="W71" s="6"/>
    </row>
    <row r="72" spans="1:25" x14ac:dyDescent="0.25">
      <c r="A72" s="1">
        <v>3</v>
      </c>
      <c r="B72" s="1">
        <v>1</v>
      </c>
      <c r="C72" s="1">
        <v>0</v>
      </c>
      <c r="D72" s="1">
        <v>1</v>
      </c>
      <c r="E72" s="1">
        <v>1</v>
      </c>
      <c r="F72" s="1">
        <v>-1</v>
      </c>
      <c r="G72" s="61">
        <f t="shared" si="36"/>
        <v>0</v>
      </c>
      <c r="H72" s="61">
        <f t="shared" si="36"/>
        <v>2</v>
      </c>
      <c r="I72" s="61">
        <f t="shared" si="36"/>
        <v>4</v>
      </c>
      <c r="J72" s="61">
        <f t="shared" si="36"/>
        <v>-3</v>
      </c>
      <c r="K72" s="33">
        <f t="shared" ref="K72:K77" si="40">J72+(B72*G72)+(C72*H72)+(D72*I72)</f>
        <v>1</v>
      </c>
      <c r="L72" s="33">
        <f t="shared" si="37"/>
        <v>1</v>
      </c>
      <c r="M72" s="33" t="str">
        <f t="shared" si="38"/>
        <v>perbaiki bobot dan bias</v>
      </c>
      <c r="N72" s="33">
        <f t="shared" ref="N72:N77" si="41">(F72-L72)*B72*$D$9</f>
        <v>-2</v>
      </c>
      <c r="O72" s="33">
        <f t="shared" ref="O72:O77" si="42">(F72-L72)*C72*$D$9</f>
        <v>0</v>
      </c>
      <c r="P72" s="33">
        <f t="shared" ref="P72:P77" si="43">(F72-L72)*D72*$D$9</f>
        <v>-2</v>
      </c>
      <c r="Q72" s="33">
        <f t="shared" ref="Q72:Q77" si="44">(F72-L72)*E72*$D$9</f>
        <v>-2</v>
      </c>
      <c r="R72" s="61">
        <f t="shared" si="39"/>
        <v>-2</v>
      </c>
      <c r="S72" s="61">
        <f t="shared" si="39"/>
        <v>2</v>
      </c>
      <c r="T72" s="61">
        <f t="shared" si="39"/>
        <v>2</v>
      </c>
      <c r="U72" s="61">
        <f t="shared" si="39"/>
        <v>-5</v>
      </c>
      <c r="V72" s="6"/>
      <c r="W72" s="6"/>
    </row>
    <row r="73" spans="1:25" x14ac:dyDescent="0.25">
      <c r="A73" s="1">
        <v>4</v>
      </c>
      <c r="B73" s="1">
        <v>1</v>
      </c>
      <c r="C73" s="1">
        <v>0</v>
      </c>
      <c r="D73" s="1">
        <v>0</v>
      </c>
      <c r="E73" s="1">
        <v>1</v>
      </c>
      <c r="F73" s="1">
        <v>-1</v>
      </c>
      <c r="G73" s="61">
        <f t="shared" si="36"/>
        <v>-2</v>
      </c>
      <c r="H73" s="61">
        <f t="shared" si="36"/>
        <v>2</v>
      </c>
      <c r="I73" s="61">
        <f t="shared" si="36"/>
        <v>2</v>
      </c>
      <c r="J73" s="61">
        <f t="shared" si="36"/>
        <v>-5</v>
      </c>
      <c r="K73" s="33">
        <f t="shared" si="40"/>
        <v>-7</v>
      </c>
      <c r="L73" s="33">
        <f t="shared" si="37"/>
        <v>-1</v>
      </c>
      <c r="M73" s="33" t="str">
        <f t="shared" si="38"/>
        <v>wbaru=wlama</v>
      </c>
      <c r="N73" s="33">
        <f t="shared" si="41"/>
        <v>0</v>
      </c>
      <c r="O73" s="33">
        <f t="shared" si="42"/>
        <v>0</v>
      </c>
      <c r="P73" s="33">
        <f t="shared" si="43"/>
        <v>0</v>
      </c>
      <c r="Q73" s="33">
        <f t="shared" si="44"/>
        <v>0</v>
      </c>
      <c r="R73" s="61">
        <f t="shared" si="39"/>
        <v>-2</v>
      </c>
      <c r="S73" s="61">
        <f t="shared" si="39"/>
        <v>2</v>
      </c>
      <c r="T73" s="61">
        <f t="shared" si="39"/>
        <v>2</v>
      </c>
      <c r="U73" s="61">
        <f t="shared" si="39"/>
        <v>-5</v>
      </c>
      <c r="V73" s="6"/>
      <c r="W73" s="6"/>
    </row>
    <row r="74" spans="1:25" x14ac:dyDescent="0.25">
      <c r="A74" s="1">
        <v>5</v>
      </c>
      <c r="B74" s="1">
        <v>0</v>
      </c>
      <c r="C74" s="1">
        <v>1</v>
      </c>
      <c r="D74" s="1">
        <v>1</v>
      </c>
      <c r="E74" s="1">
        <v>1</v>
      </c>
      <c r="F74" s="1">
        <v>-1</v>
      </c>
      <c r="G74" s="61">
        <f t="shared" si="36"/>
        <v>-2</v>
      </c>
      <c r="H74" s="61">
        <f t="shared" si="36"/>
        <v>2</v>
      </c>
      <c r="I74" s="61">
        <f t="shared" si="36"/>
        <v>2</v>
      </c>
      <c r="J74" s="61">
        <f>U73</f>
        <v>-5</v>
      </c>
      <c r="K74" s="33">
        <f t="shared" si="40"/>
        <v>-1</v>
      </c>
      <c r="L74" s="33">
        <f t="shared" si="37"/>
        <v>-1</v>
      </c>
      <c r="M74" s="33" t="str">
        <f t="shared" si="38"/>
        <v>wbaru=wlama</v>
      </c>
      <c r="N74" s="33">
        <f t="shared" si="41"/>
        <v>0</v>
      </c>
      <c r="O74" s="33">
        <f t="shared" si="42"/>
        <v>0</v>
      </c>
      <c r="P74" s="33">
        <f t="shared" si="43"/>
        <v>0</v>
      </c>
      <c r="Q74" s="33">
        <f t="shared" si="44"/>
        <v>0</v>
      </c>
      <c r="R74" s="61">
        <f t="shared" si="39"/>
        <v>-2</v>
      </c>
      <c r="S74" s="61">
        <f t="shared" si="39"/>
        <v>2</v>
      </c>
      <c r="T74" s="61">
        <f t="shared" si="39"/>
        <v>2</v>
      </c>
      <c r="U74" s="61">
        <f t="shared" si="39"/>
        <v>-5</v>
      </c>
      <c r="V74" s="6"/>
      <c r="W74" s="6"/>
    </row>
    <row r="75" spans="1:25" x14ac:dyDescent="0.25">
      <c r="A75" s="1">
        <v>6</v>
      </c>
      <c r="B75" s="1">
        <v>0</v>
      </c>
      <c r="C75" s="1">
        <v>1</v>
      </c>
      <c r="D75" s="1">
        <v>0</v>
      </c>
      <c r="E75" s="1">
        <v>1</v>
      </c>
      <c r="F75" s="1">
        <v>-1</v>
      </c>
      <c r="G75" s="61">
        <f t="shared" si="36"/>
        <v>-2</v>
      </c>
      <c r="H75" s="61">
        <f t="shared" si="36"/>
        <v>2</v>
      </c>
      <c r="I75" s="61">
        <f t="shared" si="36"/>
        <v>2</v>
      </c>
      <c r="J75" s="61">
        <f>U74</f>
        <v>-5</v>
      </c>
      <c r="K75" s="33">
        <f t="shared" si="40"/>
        <v>-3</v>
      </c>
      <c r="L75" s="33">
        <f t="shared" si="37"/>
        <v>-1</v>
      </c>
      <c r="M75" s="33" t="str">
        <f t="shared" si="38"/>
        <v>wbaru=wlama</v>
      </c>
      <c r="N75" s="33">
        <f t="shared" si="41"/>
        <v>0</v>
      </c>
      <c r="O75" s="33">
        <f t="shared" si="42"/>
        <v>0</v>
      </c>
      <c r="P75" s="33">
        <f t="shared" si="43"/>
        <v>0</v>
      </c>
      <c r="Q75" s="33">
        <f t="shared" si="44"/>
        <v>0</v>
      </c>
      <c r="R75" s="61">
        <f t="shared" si="39"/>
        <v>-2</v>
      </c>
      <c r="S75" s="61">
        <f t="shared" si="39"/>
        <v>2</v>
      </c>
      <c r="T75" s="61">
        <f t="shared" si="39"/>
        <v>2</v>
      </c>
      <c r="U75" s="61">
        <f t="shared" si="39"/>
        <v>-5</v>
      </c>
      <c r="V75" s="6"/>
      <c r="W75" s="6"/>
    </row>
    <row r="76" spans="1:25" x14ac:dyDescent="0.25">
      <c r="A76" s="1">
        <v>7</v>
      </c>
      <c r="B76" s="1">
        <v>0</v>
      </c>
      <c r="C76" s="1">
        <v>0</v>
      </c>
      <c r="D76" s="1">
        <v>1</v>
      </c>
      <c r="E76" s="1">
        <v>1</v>
      </c>
      <c r="F76" s="1">
        <v>-1</v>
      </c>
      <c r="G76" s="61">
        <f t="shared" si="36"/>
        <v>-2</v>
      </c>
      <c r="H76" s="61">
        <f t="shared" si="36"/>
        <v>2</v>
      </c>
      <c r="I76" s="61">
        <f t="shared" si="36"/>
        <v>2</v>
      </c>
      <c r="J76" s="61">
        <f>U75</f>
        <v>-5</v>
      </c>
      <c r="K76" s="33">
        <f t="shared" si="40"/>
        <v>-3</v>
      </c>
      <c r="L76" s="33">
        <f t="shared" si="37"/>
        <v>-1</v>
      </c>
      <c r="M76" s="33" t="str">
        <f t="shared" si="38"/>
        <v>wbaru=wlama</v>
      </c>
      <c r="N76" s="33">
        <f t="shared" si="41"/>
        <v>0</v>
      </c>
      <c r="O76" s="33">
        <f t="shared" si="42"/>
        <v>0</v>
      </c>
      <c r="P76" s="33">
        <f t="shared" si="43"/>
        <v>0</v>
      </c>
      <c r="Q76" s="33">
        <f t="shared" si="44"/>
        <v>0</v>
      </c>
      <c r="R76" s="61">
        <f t="shared" si="39"/>
        <v>-2</v>
      </c>
      <c r="S76" s="61">
        <f t="shared" si="39"/>
        <v>2</v>
      </c>
      <c r="T76" s="61">
        <f t="shared" si="39"/>
        <v>2</v>
      </c>
      <c r="U76" s="61">
        <f t="shared" si="39"/>
        <v>-5</v>
      </c>
      <c r="V76" s="6"/>
      <c r="W76" s="6"/>
    </row>
    <row r="77" spans="1:25" x14ac:dyDescent="0.25">
      <c r="A77" s="1">
        <v>8</v>
      </c>
      <c r="B77" s="1">
        <v>0</v>
      </c>
      <c r="C77" s="1">
        <v>0</v>
      </c>
      <c r="D77" s="1">
        <v>0</v>
      </c>
      <c r="E77" s="1">
        <v>1</v>
      </c>
      <c r="F77" s="1">
        <v>-1</v>
      </c>
      <c r="G77" s="61">
        <f t="shared" si="36"/>
        <v>-2</v>
      </c>
      <c r="H77" s="61">
        <f t="shared" si="36"/>
        <v>2</v>
      </c>
      <c r="I77" s="61">
        <f t="shared" si="36"/>
        <v>2</v>
      </c>
      <c r="J77" s="61">
        <f>U76</f>
        <v>-5</v>
      </c>
      <c r="K77" s="33">
        <f t="shared" si="40"/>
        <v>-5</v>
      </c>
      <c r="L77" s="33">
        <f t="shared" si="37"/>
        <v>-1</v>
      </c>
      <c r="M77" s="33" t="str">
        <f t="shared" si="38"/>
        <v>wbaru=wlama</v>
      </c>
      <c r="N77" s="33">
        <f t="shared" si="41"/>
        <v>0</v>
      </c>
      <c r="O77" s="33">
        <f t="shared" si="42"/>
        <v>0</v>
      </c>
      <c r="P77" s="33">
        <f t="shared" si="43"/>
        <v>0</v>
      </c>
      <c r="Q77" s="33">
        <f t="shared" si="44"/>
        <v>0</v>
      </c>
      <c r="R77" s="61">
        <f t="shared" si="39"/>
        <v>-2</v>
      </c>
      <c r="S77" s="61">
        <f t="shared" si="39"/>
        <v>2</v>
      </c>
      <c r="T77" s="61">
        <f t="shared" si="39"/>
        <v>2</v>
      </c>
      <c r="U77" s="61">
        <f t="shared" si="39"/>
        <v>-5</v>
      </c>
      <c r="V77" s="6"/>
      <c r="W77" s="6"/>
    </row>
    <row r="78" spans="1:25" x14ac:dyDescent="0.25">
      <c r="A78" t="s">
        <v>301</v>
      </c>
      <c r="D78" s="6"/>
    </row>
    <row r="79" spans="1:25" x14ac:dyDescent="0.25">
      <c r="A79" s="2" t="s">
        <v>273</v>
      </c>
      <c r="E79" s="4"/>
      <c r="F79" s="4"/>
      <c r="H79" s="31"/>
      <c r="I79" s="31"/>
      <c r="J79" s="6"/>
      <c r="N79" s="31"/>
      <c r="O79" s="6"/>
      <c r="P79" s="6"/>
      <c r="S79" s="31"/>
      <c r="T79" s="31"/>
      <c r="U79" s="16"/>
    </row>
    <row r="80" spans="1:25" x14ac:dyDescent="0.25">
      <c r="A80" s="63" t="s">
        <v>22</v>
      </c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2"/>
      <c r="Y80" s="62"/>
    </row>
    <row r="81" spans="1:25" x14ac:dyDescent="0.25">
      <c r="A81" s="173" t="s">
        <v>1</v>
      </c>
      <c r="B81" s="175" t="s">
        <v>25</v>
      </c>
      <c r="C81" s="176"/>
      <c r="D81" s="176"/>
      <c r="E81" s="177"/>
      <c r="F81" s="178" t="s">
        <v>36</v>
      </c>
      <c r="G81" s="180" t="s">
        <v>20</v>
      </c>
      <c r="H81" s="181"/>
      <c r="I81" s="181"/>
      <c r="J81" s="182"/>
      <c r="K81" s="60"/>
      <c r="L81" s="60"/>
      <c r="M81" s="55" t="s">
        <v>257</v>
      </c>
      <c r="N81" s="175" t="s">
        <v>256</v>
      </c>
      <c r="O81" s="176"/>
      <c r="P81" s="176"/>
      <c r="Q81" s="177"/>
      <c r="R81" s="183" t="s">
        <v>15</v>
      </c>
      <c r="S81" s="183"/>
      <c r="T81" s="183"/>
      <c r="U81" s="183"/>
      <c r="V81" s="172"/>
      <c r="W81" s="172"/>
      <c r="X81" s="6"/>
    </row>
    <row r="82" spans="1:25" x14ac:dyDescent="0.25">
      <c r="A82" s="174"/>
      <c r="B82" s="18" t="s">
        <v>2</v>
      </c>
      <c r="C82" s="18" t="s">
        <v>3</v>
      </c>
      <c r="D82" s="18" t="s">
        <v>59</v>
      </c>
      <c r="E82" s="18" t="s">
        <v>14</v>
      </c>
      <c r="F82" s="179"/>
      <c r="G82" s="19" t="s">
        <v>7</v>
      </c>
      <c r="H82" s="19" t="s">
        <v>8</v>
      </c>
      <c r="I82" s="19" t="s">
        <v>60</v>
      </c>
      <c r="J82" s="19" t="s">
        <v>254</v>
      </c>
      <c r="K82" s="56" t="s">
        <v>27</v>
      </c>
      <c r="L82" s="56" t="s">
        <v>19</v>
      </c>
      <c r="M82" s="56" t="s">
        <v>258</v>
      </c>
      <c r="N82" s="56" t="s">
        <v>252</v>
      </c>
      <c r="O82" s="56" t="s">
        <v>253</v>
      </c>
      <c r="P82" s="56" t="s">
        <v>282</v>
      </c>
      <c r="Q82" s="56" t="s">
        <v>255</v>
      </c>
      <c r="R82" s="18" t="s">
        <v>7</v>
      </c>
      <c r="S82" s="18" t="s">
        <v>8</v>
      </c>
      <c r="T82" s="18" t="s">
        <v>60</v>
      </c>
      <c r="U82" s="18" t="s">
        <v>254</v>
      </c>
      <c r="V82" s="172"/>
      <c r="W82" s="172"/>
    </row>
    <row r="83" spans="1:25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33">
        <f>R77</f>
        <v>-2</v>
      </c>
      <c r="H83" s="33">
        <f>S77</f>
        <v>2</v>
      </c>
      <c r="I83" s="33">
        <f>T77</f>
        <v>2</v>
      </c>
      <c r="J83" s="33">
        <f>U77</f>
        <v>-5</v>
      </c>
      <c r="K83" s="33">
        <f>J83+(B83*G83)+(C83*H83)+(D83*I83)</f>
        <v>-3</v>
      </c>
      <c r="L83" s="33">
        <f>IF(K83&gt;$D$8,1,IF(K83&lt;-$D$8,-1,0))</f>
        <v>-1</v>
      </c>
      <c r="M83" s="33" t="str">
        <f>IF(L83=F83,"wbaru=wlama","perbaiki bobot dan bias")</f>
        <v>perbaiki bobot dan bias</v>
      </c>
      <c r="N83" s="33">
        <f>(F83-L83)*B83*$D$9</f>
        <v>2</v>
      </c>
      <c r="O83" s="33">
        <f>(F83-L83)*C83*$D$9</f>
        <v>2</v>
      </c>
      <c r="P83" s="33">
        <f>(F83-L83)*D83*$D$9</f>
        <v>2</v>
      </c>
      <c r="Q83" s="33">
        <f>(F83-L83)*E83*$D$9</f>
        <v>2</v>
      </c>
      <c r="R83" s="61">
        <f>G83+N83</f>
        <v>0</v>
      </c>
      <c r="S83" s="61">
        <f>H83+O83</f>
        <v>4</v>
      </c>
      <c r="T83" s="61">
        <f>I83+P83</f>
        <v>4</v>
      </c>
      <c r="U83" s="61">
        <f>J83+Q83</f>
        <v>-3</v>
      </c>
      <c r="V83" s="6"/>
      <c r="W83" s="6"/>
    </row>
    <row r="84" spans="1:25" x14ac:dyDescent="0.25">
      <c r="A84" s="1">
        <v>2</v>
      </c>
      <c r="B84" s="1">
        <v>1</v>
      </c>
      <c r="C84" s="1">
        <v>1</v>
      </c>
      <c r="D84" s="1">
        <v>0</v>
      </c>
      <c r="E84" s="1">
        <v>1</v>
      </c>
      <c r="F84" s="1">
        <v>-1</v>
      </c>
      <c r="G84" s="61">
        <f t="shared" ref="G84:G90" si="45">R83</f>
        <v>0</v>
      </c>
      <c r="H84" s="61">
        <f t="shared" ref="H84:H90" si="46">S83</f>
        <v>4</v>
      </c>
      <c r="I84" s="61">
        <f t="shared" ref="I84:I90" si="47">T83</f>
        <v>4</v>
      </c>
      <c r="J84" s="61">
        <f t="shared" ref="J84:J90" si="48">U83</f>
        <v>-3</v>
      </c>
      <c r="K84" s="33">
        <f>J84+(B84*G84)+(C84*H84)+(D84*I84)</f>
        <v>1</v>
      </c>
      <c r="L84" s="33">
        <f t="shared" ref="L84:L90" si="49">IF(K84&gt;$D$8,1,IF(K84&lt;-$D$8,-1,0))</f>
        <v>1</v>
      </c>
      <c r="M84" s="33" t="str">
        <f t="shared" ref="M84:M90" si="50">IF(L84=F84,"wbaru=wlama","perbaiki bobot dan bias")</f>
        <v>perbaiki bobot dan bias</v>
      </c>
      <c r="N84" s="33">
        <f>(F84-L84)*B84*$D$9</f>
        <v>-2</v>
      </c>
      <c r="O84" s="33">
        <f>(F84-L84)*C84*$D$9</f>
        <v>-2</v>
      </c>
      <c r="P84" s="33">
        <f>(F84-L84)*D84*$D$9</f>
        <v>0</v>
      </c>
      <c r="Q84" s="33">
        <f>(F84-L84)*E84*$D$9</f>
        <v>-2</v>
      </c>
      <c r="R84" s="61">
        <f t="shared" ref="R84:R90" si="51">G84+N84</f>
        <v>-2</v>
      </c>
      <c r="S84" s="61">
        <f t="shared" ref="S84:S90" si="52">H84+O84</f>
        <v>2</v>
      </c>
      <c r="T84" s="61">
        <f t="shared" ref="T84:T90" si="53">I84+P84</f>
        <v>4</v>
      </c>
      <c r="U84" s="61">
        <f t="shared" ref="U84:U90" si="54">J84+Q84</f>
        <v>-5</v>
      </c>
      <c r="V84" s="6"/>
      <c r="W84" s="6"/>
    </row>
    <row r="85" spans="1:25" x14ac:dyDescent="0.25">
      <c r="A85" s="1">
        <v>3</v>
      </c>
      <c r="B85" s="1">
        <v>1</v>
      </c>
      <c r="C85" s="1">
        <v>0</v>
      </c>
      <c r="D85" s="1">
        <v>1</v>
      </c>
      <c r="E85" s="1">
        <v>1</v>
      </c>
      <c r="F85" s="1">
        <v>-1</v>
      </c>
      <c r="G85" s="61">
        <f t="shared" si="45"/>
        <v>-2</v>
      </c>
      <c r="H85" s="61">
        <f t="shared" si="46"/>
        <v>2</v>
      </c>
      <c r="I85" s="61">
        <f t="shared" si="47"/>
        <v>4</v>
      </c>
      <c r="J85" s="61">
        <f t="shared" si="48"/>
        <v>-5</v>
      </c>
      <c r="K85" s="33">
        <f t="shared" ref="K85:K90" si="55">J85+(B85*G85)+(C85*H85)+(D85*I85)</f>
        <v>-3</v>
      </c>
      <c r="L85" s="33">
        <f t="shared" si="49"/>
        <v>-1</v>
      </c>
      <c r="M85" s="33" t="str">
        <f t="shared" si="50"/>
        <v>wbaru=wlama</v>
      </c>
      <c r="N85" s="33">
        <f t="shared" ref="N85:N90" si="56">(F85-L85)*B85*$D$9</f>
        <v>0</v>
      </c>
      <c r="O85" s="33">
        <f t="shared" ref="O85:O90" si="57">(F85-L85)*C85*$D$9</f>
        <v>0</v>
      </c>
      <c r="P85" s="33">
        <f t="shared" ref="P85:P90" si="58">(F85-L85)*D85*$D$9</f>
        <v>0</v>
      </c>
      <c r="Q85" s="33">
        <f t="shared" ref="Q85:Q90" si="59">(F85-L85)*E85*$D$9</f>
        <v>0</v>
      </c>
      <c r="R85" s="61">
        <f t="shared" si="51"/>
        <v>-2</v>
      </c>
      <c r="S85" s="61">
        <f t="shared" si="52"/>
        <v>2</v>
      </c>
      <c r="T85" s="61">
        <f t="shared" si="53"/>
        <v>4</v>
      </c>
      <c r="U85" s="61">
        <f t="shared" si="54"/>
        <v>-5</v>
      </c>
      <c r="V85" s="6"/>
      <c r="W85" s="6"/>
    </row>
    <row r="86" spans="1:25" x14ac:dyDescent="0.25">
      <c r="A86" s="1">
        <v>4</v>
      </c>
      <c r="B86" s="1">
        <v>1</v>
      </c>
      <c r="C86" s="1">
        <v>0</v>
      </c>
      <c r="D86" s="1">
        <v>0</v>
      </c>
      <c r="E86" s="1">
        <v>1</v>
      </c>
      <c r="F86" s="1">
        <v>-1</v>
      </c>
      <c r="G86" s="61">
        <f t="shared" si="45"/>
        <v>-2</v>
      </c>
      <c r="H86" s="61">
        <f t="shared" si="46"/>
        <v>2</v>
      </c>
      <c r="I86" s="61">
        <f t="shared" si="47"/>
        <v>4</v>
      </c>
      <c r="J86" s="61">
        <f t="shared" si="48"/>
        <v>-5</v>
      </c>
      <c r="K86" s="33">
        <f t="shared" si="55"/>
        <v>-7</v>
      </c>
      <c r="L86" s="33">
        <f t="shared" si="49"/>
        <v>-1</v>
      </c>
      <c r="M86" s="33" t="str">
        <f t="shared" si="50"/>
        <v>wbaru=wlama</v>
      </c>
      <c r="N86" s="33">
        <f t="shared" si="56"/>
        <v>0</v>
      </c>
      <c r="O86" s="33">
        <f t="shared" si="57"/>
        <v>0</v>
      </c>
      <c r="P86" s="33">
        <f t="shared" si="58"/>
        <v>0</v>
      </c>
      <c r="Q86" s="33">
        <f t="shared" si="59"/>
        <v>0</v>
      </c>
      <c r="R86" s="61">
        <f t="shared" si="51"/>
        <v>-2</v>
      </c>
      <c r="S86" s="61">
        <f t="shared" si="52"/>
        <v>2</v>
      </c>
      <c r="T86" s="61">
        <f t="shared" si="53"/>
        <v>4</v>
      </c>
      <c r="U86" s="61">
        <f t="shared" si="54"/>
        <v>-5</v>
      </c>
      <c r="V86" s="6"/>
      <c r="W86" s="6"/>
    </row>
    <row r="87" spans="1:25" x14ac:dyDescent="0.25">
      <c r="A87" s="1">
        <v>5</v>
      </c>
      <c r="B87" s="1">
        <v>0</v>
      </c>
      <c r="C87" s="1">
        <v>1</v>
      </c>
      <c r="D87" s="1">
        <v>1</v>
      </c>
      <c r="E87" s="1">
        <v>1</v>
      </c>
      <c r="F87" s="1">
        <v>-1</v>
      </c>
      <c r="G87" s="61">
        <f t="shared" si="45"/>
        <v>-2</v>
      </c>
      <c r="H87" s="61">
        <f t="shared" si="46"/>
        <v>2</v>
      </c>
      <c r="I87" s="61">
        <f t="shared" si="47"/>
        <v>4</v>
      </c>
      <c r="J87" s="61">
        <f t="shared" si="48"/>
        <v>-5</v>
      </c>
      <c r="K87" s="33">
        <f t="shared" si="55"/>
        <v>1</v>
      </c>
      <c r="L87" s="33">
        <f t="shared" si="49"/>
        <v>1</v>
      </c>
      <c r="M87" s="33" t="str">
        <f t="shared" si="50"/>
        <v>perbaiki bobot dan bias</v>
      </c>
      <c r="N87" s="33">
        <f t="shared" si="56"/>
        <v>0</v>
      </c>
      <c r="O87" s="33">
        <f t="shared" si="57"/>
        <v>-2</v>
      </c>
      <c r="P87" s="33">
        <f t="shared" si="58"/>
        <v>-2</v>
      </c>
      <c r="Q87" s="33">
        <f t="shared" si="59"/>
        <v>-2</v>
      </c>
      <c r="R87" s="61">
        <f t="shared" si="51"/>
        <v>-2</v>
      </c>
      <c r="S87" s="61">
        <f t="shared" si="52"/>
        <v>0</v>
      </c>
      <c r="T87" s="61">
        <f t="shared" si="53"/>
        <v>2</v>
      </c>
      <c r="U87" s="61">
        <f t="shared" si="54"/>
        <v>-7</v>
      </c>
      <c r="V87" s="6"/>
      <c r="W87" s="6"/>
    </row>
    <row r="88" spans="1:25" x14ac:dyDescent="0.25">
      <c r="A88" s="1">
        <v>6</v>
      </c>
      <c r="B88" s="1">
        <v>0</v>
      </c>
      <c r="C88" s="1">
        <v>1</v>
      </c>
      <c r="D88" s="1">
        <v>0</v>
      </c>
      <c r="E88" s="1">
        <v>1</v>
      </c>
      <c r="F88" s="1">
        <v>-1</v>
      </c>
      <c r="G88" s="61">
        <f t="shared" si="45"/>
        <v>-2</v>
      </c>
      <c r="H88" s="61">
        <f t="shared" si="46"/>
        <v>0</v>
      </c>
      <c r="I88" s="61">
        <f t="shared" si="47"/>
        <v>2</v>
      </c>
      <c r="J88" s="61">
        <f t="shared" si="48"/>
        <v>-7</v>
      </c>
      <c r="K88" s="33">
        <f t="shared" si="55"/>
        <v>-7</v>
      </c>
      <c r="L88" s="33">
        <f t="shared" si="49"/>
        <v>-1</v>
      </c>
      <c r="M88" s="33" t="str">
        <f t="shared" si="50"/>
        <v>wbaru=wlama</v>
      </c>
      <c r="N88" s="33">
        <f t="shared" si="56"/>
        <v>0</v>
      </c>
      <c r="O88" s="33">
        <f t="shared" si="57"/>
        <v>0</v>
      </c>
      <c r="P88" s="33">
        <f t="shared" si="58"/>
        <v>0</v>
      </c>
      <c r="Q88" s="33">
        <f t="shared" si="59"/>
        <v>0</v>
      </c>
      <c r="R88" s="61">
        <f t="shared" si="51"/>
        <v>-2</v>
      </c>
      <c r="S88" s="61">
        <f t="shared" si="52"/>
        <v>0</v>
      </c>
      <c r="T88" s="61">
        <f t="shared" si="53"/>
        <v>2</v>
      </c>
      <c r="U88" s="61">
        <f t="shared" si="54"/>
        <v>-7</v>
      </c>
      <c r="V88" s="6"/>
      <c r="W88" s="6"/>
    </row>
    <row r="89" spans="1:25" x14ac:dyDescent="0.25">
      <c r="A89" s="1">
        <v>7</v>
      </c>
      <c r="B89" s="1">
        <v>0</v>
      </c>
      <c r="C89" s="1">
        <v>0</v>
      </c>
      <c r="D89" s="1">
        <v>1</v>
      </c>
      <c r="E89" s="1">
        <v>1</v>
      </c>
      <c r="F89" s="1">
        <v>-1</v>
      </c>
      <c r="G89" s="61">
        <f t="shared" si="45"/>
        <v>-2</v>
      </c>
      <c r="H89" s="61">
        <f t="shared" si="46"/>
        <v>0</v>
      </c>
      <c r="I89" s="61">
        <f t="shared" si="47"/>
        <v>2</v>
      </c>
      <c r="J89" s="61">
        <f t="shared" si="48"/>
        <v>-7</v>
      </c>
      <c r="K89" s="33">
        <f t="shared" si="55"/>
        <v>-5</v>
      </c>
      <c r="L89" s="33">
        <f t="shared" si="49"/>
        <v>-1</v>
      </c>
      <c r="M89" s="33" t="str">
        <f t="shared" si="50"/>
        <v>wbaru=wlama</v>
      </c>
      <c r="N89" s="33">
        <f t="shared" si="56"/>
        <v>0</v>
      </c>
      <c r="O89" s="33">
        <f t="shared" si="57"/>
        <v>0</v>
      </c>
      <c r="P89" s="33">
        <f t="shared" si="58"/>
        <v>0</v>
      </c>
      <c r="Q89" s="33">
        <f t="shared" si="59"/>
        <v>0</v>
      </c>
      <c r="R89" s="61">
        <f t="shared" si="51"/>
        <v>-2</v>
      </c>
      <c r="S89" s="61">
        <f t="shared" si="52"/>
        <v>0</v>
      </c>
      <c r="T89" s="61">
        <f t="shared" si="53"/>
        <v>2</v>
      </c>
      <c r="U89" s="61">
        <f t="shared" si="54"/>
        <v>-7</v>
      </c>
      <c r="V89" s="6"/>
      <c r="W89" s="6"/>
    </row>
    <row r="90" spans="1:25" x14ac:dyDescent="0.25">
      <c r="A90" s="1">
        <v>8</v>
      </c>
      <c r="B90" s="1">
        <v>0</v>
      </c>
      <c r="C90" s="1">
        <v>0</v>
      </c>
      <c r="D90" s="1">
        <v>0</v>
      </c>
      <c r="E90" s="1">
        <v>1</v>
      </c>
      <c r="F90" s="1">
        <v>-1</v>
      </c>
      <c r="G90" s="61">
        <f t="shared" si="45"/>
        <v>-2</v>
      </c>
      <c r="H90" s="61">
        <f t="shared" si="46"/>
        <v>0</v>
      </c>
      <c r="I90" s="61">
        <f t="shared" si="47"/>
        <v>2</v>
      </c>
      <c r="J90" s="61">
        <f t="shared" si="48"/>
        <v>-7</v>
      </c>
      <c r="K90" s="33">
        <f t="shared" si="55"/>
        <v>-7</v>
      </c>
      <c r="L90" s="33">
        <f t="shared" si="49"/>
        <v>-1</v>
      </c>
      <c r="M90" s="33" t="str">
        <f t="shared" si="50"/>
        <v>wbaru=wlama</v>
      </c>
      <c r="N90" s="33">
        <f t="shared" si="56"/>
        <v>0</v>
      </c>
      <c r="O90" s="33">
        <f t="shared" si="57"/>
        <v>0</v>
      </c>
      <c r="P90" s="33">
        <f t="shared" si="58"/>
        <v>0</v>
      </c>
      <c r="Q90" s="33">
        <f t="shared" si="59"/>
        <v>0</v>
      </c>
      <c r="R90" s="61">
        <f t="shared" si="51"/>
        <v>-2</v>
      </c>
      <c r="S90" s="61">
        <f t="shared" si="52"/>
        <v>0</v>
      </c>
      <c r="T90" s="61">
        <f t="shared" si="53"/>
        <v>2</v>
      </c>
      <c r="U90" s="61">
        <f t="shared" si="54"/>
        <v>-7</v>
      </c>
      <c r="V90" s="6"/>
      <c r="W90" s="6"/>
    </row>
    <row r="91" spans="1:25" x14ac:dyDescent="0.25">
      <c r="A91" t="s">
        <v>302</v>
      </c>
      <c r="D91" s="6"/>
    </row>
    <row r="92" spans="1:25" x14ac:dyDescent="0.25">
      <c r="A92" s="2" t="s">
        <v>274</v>
      </c>
      <c r="E92" s="4"/>
      <c r="F92" s="4"/>
      <c r="H92" s="31"/>
      <c r="I92" s="31"/>
      <c r="J92" s="6"/>
      <c r="N92" s="31"/>
      <c r="O92" s="6"/>
      <c r="P92" s="6"/>
      <c r="S92" s="31"/>
      <c r="T92" s="31"/>
      <c r="U92" s="16"/>
    </row>
    <row r="93" spans="1:25" x14ac:dyDescent="0.25">
      <c r="A93" s="63" t="s">
        <v>22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2"/>
      <c r="Y93" s="62"/>
    </row>
    <row r="94" spans="1:25" x14ac:dyDescent="0.25">
      <c r="A94" s="173" t="s">
        <v>1</v>
      </c>
      <c r="B94" s="175" t="s">
        <v>25</v>
      </c>
      <c r="C94" s="176"/>
      <c r="D94" s="176"/>
      <c r="E94" s="177"/>
      <c r="F94" s="178" t="s">
        <v>36</v>
      </c>
      <c r="G94" s="180" t="s">
        <v>20</v>
      </c>
      <c r="H94" s="181"/>
      <c r="I94" s="181"/>
      <c r="J94" s="182"/>
      <c r="K94" s="60"/>
      <c r="L94" s="60"/>
      <c r="M94" s="55" t="s">
        <v>257</v>
      </c>
      <c r="N94" s="175" t="s">
        <v>256</v>
      </c>
      <c r="O94" s="176"/>
      <c r="P94" s="176"/>
      <c r="Q94" s="177"/>
      <c r="R94" s="183" t="s">
        <v>15</v>
      </c>
      <c r="S94" s="183"/>
      <c r="T94" s="183"/>
      <c r="U94" s="183"/>
      <c r="V94" s="172"/>
      <c r="W94" s="172"/>
      <c r="X94" s="6"/>
    </row>
    <row r="95" spans="1:25" x14ac:dyDescent="0.25">
      <c r="A95" s="174"/>
      <c r="B95" s="18" t="s">
        <v>2</v>
      </c>
      <c r="C95" s="18" t="s">
        <v>3</v>
      </c>
      <c r="D95" s="18" t="s">
        <v>59</v>
      </c>
      <c r="E95" s="18" t="s">
        <v>14</v>
      </c>
      <c r="F95" s="179"/>
      <c r="G95" s="19" t="s">
        <v>7</v>
      </c>
      <c r="H95" s="19" t="s">
        <v>8</v>
      </c>
      <c r="I95" s="19" t="s">
        <v>60</v>
      </c>
      <c r="J95" s="19" t="s">
        <v>254</v>
      </c>
      <c r="K95" s="56" t="s">
        <v>27</v>
      </c>
      <c r="L95" s="56" t="s">
        <v>19</v>
      </c>
      <c r="M95" s="56" t="s">
        <v>258</v>
      </c>
      <c r="N95" s="56" t="s">
        <v>252</v>
      </c>
      <c r="O95" s="56" t="s">
        <v>253</v>
      </c>
      <c r="P95" s="56" t="s">
        <v>282</v>
      </c>
      <c r="Q95" s="56" t="s">
        <v>255</v>
      </c>
      <c r="R95" s="18" t="s">
        <v>7</v>
      </c>
      <c r="S95" s="18" t="s">
        <v>8</v>
      </c>
      <c r="T95" s="18" t="s">
        <v>60</v>
      </c>
      <c r="U95" s="18" t="s">
        <v>254</v>
      </c>
      <c r="V95" s="172"/>
      <c r="W95" s="172"/>
    </row>
    <row r="96" spans="1:25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33">
        <f>R90</f>
        <v>-2</v>
      </c>
      <c r="H96" s="33">
        <f>S90</f>
        <v>0</v>
      </c>
      <c r="I96" s="33">
        <f>T90</f>
        <v>2</v>
      </c>
      <c r="J96" s="33">
        <f>U90</f>
        <v>-7</v>
      </c>
      <c r="K96" s="33">
        <f>J96+(B96*G96)+(C96*H96)+(D96*I96)</f>
        <v>-7</v>
      </c>
      <c r="L96" s="33">
        <f>IF(K96&gt;$D$8,1,IF(K96&lt;-$D$8,-1,0))</f>
        <v>-1</v>
      </c>
      <c r="M96" s="33" t="str">
        <f>IF(L96=F96,"wbaru=wlama","perbaiki bobot dan bias")</f>
        <v>perbaiki bobot dan bias</v>
      </c>
      <c r="N96" s="33">
        <f>(F96-L96)*B96*$D$9</f>
        <v>2</v>
      </c>
      <c r="O96" s="33">
        <f>(F96-L96)*C96*$D$9</f>
        <v>2</v>
      </c>
      <c r="P96" s="33">
        <f>(F96-L96)*D96*$D$9</f>
        <v>2</v>
      </c>
      <c r="Q96" s="33">
        <f>(F96-L96)*E96*$D$9</f>
        <v>2</v>
      </c>
      <c r="R96" s="61">
        <f>G96+N96</f>
        <v>0</v>
      </c>
      <c r="S96" s="61">
        <f>H96+O96</f>
        <v>2</v>
      </c>
      <c r="T96" s="61">
        <f>I96+P96</f>
        <v>4</v>
      </c>
      <c r="U96" s="61">
        <f>J96+Q96</f>
        <v>-5</v>
      </c>
      <c r="V96" s="6"/>
      <c r="W96" s="6"/>
    </row>
    <row r="97" spans="1:25" x14ac:dyDescent="0.25">
      <c r="A97" s="1">
        <v>2</v>
      </c>
      <c r="B97" s="1">
        <v>1</v>
      </c>
      <c r="C97" s="1">
        <v>1</v>
      </c>
      <c r="D97" s="1">
        <v>0</v>
      </c>
      <c r="E97" s="1">
        <v>1</v>
      </c>
      <c r="F97" s="1">
        <v>-1</v>
      </c>
      <c r="G97" s="61">
        <f t="shared" ref="G97:G103" si="60">R96</f>
        <v>0</v>
      </c>
      <c r="H97" s="61">
        <f t="shared" ref="H97:H103" si="61">S96</f>
        <v>2</v>
      </c>
      <c r="I97" s="61">
        <f t="shared" ref="I97:I103" si="62">T96</f>
        <v>4</v>
      </c>
      <c r="J97" s="61">
        <f t="shared" ref="J97:J103" si="63">U96</f>
        <v>-5</v>
      </c>
      <c r="K97" s="33">
        <f>J97+(B97*G97)+(C97*H97)+(D97*I97)</f>
        <v>-3</v>
      </c>
      <c r="L97" s="33">
        <f t="shared" ref="L97:L103" si="64">IF(K97&gt;$D$8,1,IF(K97&lt;-$D$8,-1,0))</f>
        <v>-1</v>
      </c>
      <c r="M97" s="33" t="str">
        <f t="shared" ref="M97:M103" si="65">IF(L97=F97,"wbaru=wlama","perbaiki bobot dan bias")</f>
        <v>wbaru=wlama</v>
      </c>
      <c r="N97" s="33">
        <f>(F97-L97)*B97*$D$9</f>
        <v>0</v>
      </c>
      <c r="O97" s="33">
        <f>(F97-L97)*C97*$D$9</f>
        <v>0</v>
      </c>
      <c r="P97" s="33">
        <f>(F97-L97)*D97*$D$9</f>
        <v>0</v>
      </c>
      <c r="Q97" s="33">
        <f>(F97-L97)*E97*$D$9</f>
        <v>0</v>
      </c>
      <c r="R97" s="61">
        <f t="shared" ref="R97:R103" si="66">G97+N97</f>
        <v>0</v>
      </c>
      <c r="S97" s="61">
        <f t="shared" ref="S97:S103" si="67">H97+O97</f>
        <v>2</v>
      </c>
      <c r="T97" s="61">
        <f t="shared" ref="T97:T103" si="68">I97+P97</f>
        <v>4</v>
      </c>
      <c r="U97" s="61">
        <f t="shared" ref="U97:U103" si="69">J97+Q97</f>
        <v>-5</v>
      </c>
      <c r="V97" s="6"/>
      <c r="W97" s="6"/>
    </row>
    <row r="98" spans="1:25" x14ac:dyDescent="0.25">
      <c r="A98" s="1">
        <v>3</v>
      </c>
      <c r="B98" s="1">
        <v>1</v>
      </c>
      <c r="C98" s="1">
        <v>0</v>
      </c>
      <c r="D98" s="1">
        <v>1</v>
      </c>
      <c r="E98" s="1">
        <v>1</v>
      </c>
      <c r="F98" s="1">
        <v>-1</v>
      </c>
      <c r="G98" s="61">
        <f t="shared" si="60"/>
        <v>0</v>
      </c>
      <c r="H98" s="61">
        <f t="shared" si="61"/>
        <v>2</v>
      </c>
      <c r="I98" s="61">
        <f t="shared" si="62"/>
        <v>4</v>
      </c>
      <c r="J98" s="61">
        <f t="shared" si="63"/>
        <v>-5</v>
      </c>
      <c r="K98" s="33">
        <f t="shared" ref="K98:K103" si="70">J98+(B98*G98)+(C98*H98)+(D98*I98)</f>
        <v>-1</v>
      </c>
      <c r="L98" s="33">
        <f t="shared" si="64"/>
        <v>-1</v>
      </c>
      <c r="M98" s="33" t="str">
        <f t="shared" si="65"/>
        <v>wbaru=wlama</v>
      </c>
      <c r="N98" s="33">
        <f t="shared" ref="N98:N103" si="71">(F98-L98)*B98*$D$9</f>
        <v>0</v>
      </c>
      <c r="O98" s="33">
        <f t="shared" ref="O98:O103" si="72">(F98-L98)*C98*$D$9</f>
        <v>0</v>
      </c>
      <c r="P98" s="33">
        <f t="shared" ref="P98:P103" si="73">(F98-L98)*D98*$D$9</f>
        <v>0</v>
      </c>
      <c r="Q98" s="33">
        <f t="shared" ref="Q98:Q103" si="74">(F98-L98)*E98*$D$9</f>
        <v>0</v>
      </c>
      <c r="R98" s="61">
        <f t="shared" si="66"/>
        <v>0</v>
      </c>
      <c r="S98" s="61">
        <f t="shared" si="67"/>
        <v>2</v>
      </c>
      <c r="T98" s="61">
        <f t="shared" si="68"/>
        <v>4</v>
      </c>
      <c r="U98" s="61">
        <f t="shared" si="69"/>
        <v>-5</v>
      </c>
      <c r="V98" s="6"/>
      <c r="W98" s="6"/>
    </row>
    <row r="99" spans="1:25" x14ac:dyDescent="0.25">
      <c r="A99" s="1">
        <v>4</v>
      </c>
      <c r="B99" s="1">
        <v>1</v>
      </c>
      <c r="C99" s="1">
        <v>0</v>
      </c>
      <c r="D99" s="1">
        <v>0</v>
      </c>
      <c r="E99" s="1">
        <v>1</v>
      </c>
      <c r="F99" s="1">
        <v>-1</v>
      </c>
      <c r="G99" s="61">
        <f t="shared" si="60"/>
        <v>0</v>
      </c>
      <c r="H99" s="61">
        <f t="shared" si="61"/>
        <v>2</v>
      </c>
      <c r="I99" s="61">
        <f t="shared" si="62"/>
        <v>4</v>
      </c>
      <c r="J99" s="61">
        <f t="shared" si="63"/>
        <v>-5</v>
      </c>
      <c r="K99" s="33">
        <f t="shared" si="70"/>
        <v>-5</v>
      </c>
      <c r="L99" s="33">
        <f t="shared" si="64"/>
        <v>-1</v>
      </c>
      <c r="M99" s="33" t="str">
        <f t="shared" si="65"/>
        <v>wbaru=wlama</v>
      </c>
      <c r="N99" s="33">
        <f t="shared" si="71"/>
        <v>0</v>
      </c>
      <c r="O99" s="33">
        <f t="shared" si="72"/>
        <v>0</v>
      </c>
      <c r="P99" s="33">
        <f t="shared" si="73"/>
        <v>0</v>
      </c>
      <c r="Q99" s="33">
        <f t="shared" si="74"/>
        <v>0</v>
      </c>
      <c r="R99" s="61">
        <f t="shared" si="66"/>
        <v>0</v>
      </c>
      <c r="S99" s="61">
        <f t="shared" si="67"/>
        <v>2</v>
      </c>
      <c r="T99" s="61">
        <f t="shared" si="68"/>
        <v>4</v>
      </c>
      <c r="U99" s="61">
        <f t="shared" si="69"/>
        <v>-5</v>
      </c>
      <c r="V99" s="6"/>
      <c r="W99" s="6"/>
    </row>
    <row r="100" spans="1:25" x14ac:dyDescent="0.25">
      <c r="A100" s="1">
        <v>5</v>
      </c>
      <c r="B100" s="1">
        <v>0</v>
      </c>
      <c r="C100" s="1">
        <v>1</v>
      </c>
      <c r="D100" s="1">
        <v>1</v>
      </c>
      <c r="E100" s="1">
        <v>1</v>
      </c>
      <c r="F100" s="1">
        <v>-1</v>
      </c>
      <c r="G100" s="61">
        <f t="shared" si="60"/>
        <v>0</v>
      </c>
      <c r="H100" s="61">
        <f t="shared" si="61"/>
        <v>2</v>
      </c>
      <c r="I100" s="61">
        <f t="shared" si="62"/>
        <v>4</v>
      </c>
      <c r="J100" s="61">
        <f t="shared" si="63"/>
        <v>-5</v>
      </c>
      <c r="K100" s="33">
        <f t="shared" si="70"/>
        <v>1</v>
      </c>
      <c r="L100" s="33">
        <f t="shared" si="64"/>
        <v>1</v>
      </c>
      <c r="M100" s="33" t="str">
        <f t="shared" si="65"/>
        <v>perbaiki bobot dan bias</v>
      </c>
      <c r="N100" s="33">
        <f t="shared" si="71"/>
        <v>0</v>
      </c>
      <c r="O100" s="33">
        <f t="shared" si="72"/>
        <v>-2</v>
      </c>
      <c r="P100" s="33">
        <f t="shared" si="73"/>
        <v>-2</v>
      </c>
      <c r="Q100" s="33">
        <f t="shared" si="74"/>
        <v>-2</v>
      </c>
      <c r="R100" s="61">
        <f t="shared" si="66"/>
        <v>0</v>
      </c>
      <c r="S100" s="61">
        <f t="shared" si="67"/>
        <v>0</v>
      </c>
      <c r="T100" s="61">
        <f t="shared" si="68"/>
        <v>2</v>
      </c>
      <c r="U100" s="61">
        <f t="shared" si="69"/>
        <v>-7</v>
      </c>
      <c r="V100" s="6"/>
      <c r="W100" s="6"/>
    </row>
    <row r="101" spans="1:25" x14ac:dyDescent="0.25">
      <c r="A101" s="1">
        <v>6</v>
      </c>
      <c r="B101" s="1">
        <v>0</v>
      </c>
      <c r="C101" s="1">
        <v>1</v>
      </c>
      <c r="D101" s="1">
        <v>0</v>
      </c>
      <c r="E101" s="1">
        <v>1</v>
      </c>
      <c r="F101" s="1">
        <v>-1</v>
      </c>
      <c r="G101" s="61">
        <f t="shared" si="60"/>
        <v>0</v>
      </c>
      <c r="H101" s="61">
        <f t="shared" si="61"/>
        <v>0</v>
      </c>
      <c r="I101" s="61">
        <f t="shared" si="62"/>
        <v>2</v>
      </c>
      <c r="J101" s="61">
        <f t="shared" si="63"/>
        <v>-7</v>
      </c>
      <c r="K101" s="33">
        <f t="shared" si="70"/>
        <v>-7</v>
      </c>
      <c r="L101" s="33">
        <f t="shared" si="64"/>
        <v>-1</v>
      </c>
      <c r="M101" s="33" t="str">
        <f t="shared" si="65"/>
        <v>wbaru=wlama</v>
      </c>
      <c r="N101" s="33">
        <f t="shared" si="71"/>
        <v>0</v>
      </c>
      <c r="O101" s="33">
        <f t="shared" si="72"/>
        <v>0</v>
      </c>
      <c r="P101" s="33">
        <f t="shared" si="73"/>
        <v>0</v>
      </c>
      <c r="Q101" s="33">
        <f t="shared" si="74"/>
        <v>0</v>
      </c>
      <c r="R101" s="61">
        <f t="shared" si="66"/>
        <v>0</v>
      </c>
      <c r="S101" s="61">
        <f t="shared" si="67"/>
        <v>0</v>
      </c>
      <c r="T101" s="61">
        <f t="shared" si="68"/>
        <v>2</v>
      </c>
      <c r="U101" s="61">
        <f t="shared" si="69"/>
        <v>-7</v>
      </c>
      <c r="V101" s="6"/>
      <c r="W101" s="6"/>
    </row>
    <row r="102" spans="1:25" x14ac:dyDescent="0.25">
      <c r="A102" s="1">
        <v>7</v>
      </c>
      <c r="B102" s="1">
        <v>0</v>
      </c>
      <c r="C102" s="1">
        <v>0</v>
      </c>
      <c r="D102" s="1">
        <v>1</v>
      </c>
      <c r="E102" s="1">
        <v>1</v>
      </c>
      <c r="F102" s="1">
        <v>-1</v>
      </c>
      <c r="G102" s="61">
        <f t="shared" si="60"/>
        <v>0</v>
      </c>
      <c r="H102" s="61">
        <f t="shared" si="61"/>
        <v>0</v>
      </c>
      <c r="I102" s="61">
        <f t="shared" si="62"/>
        <v>2</v>
      </c>
      <c r="J102" s="61">
        <f t="shared" si="63"/>
        <v>-7</v>
      </c>
      <c r="K102" s="33">
        <f t="shared" si="70"/>
        <v>-5</v>
      </c>
      <c r="L102" s="33">
        <f t="shared" si="64"/>
        <v>-1</v>
      </c>
      <c r="M102" s="33" t="str">
        <f t="shared" si="65"/>
        <v>wbaru=wlama</v>
      </c>
      <c r="N102" s="33">
        <f t="shared" si="71"/>
        <v>0</v>
      </c>
      <c r="O102" s="33">
        <f t="shared" si="72"/>
        <v>0</v>
      </c>
      <c r="P102" s="33">
        <f t="shared" si="73"/>
        <v>0</v>
      </c>
      <c r="Q102" s="33">
        <f t="shared" si="74"/>
        <v>0</v>
      </c>
      <c r="R102" s="61">
        <f t="shared" si="66"/>
        <v>0</v>
      </c>
      <c r="S102" s="61">
        <f t="shared" si="67"/>
        <v>0</v>
      </c>
      <c r="T102" s="61">
        <f t="shared" si="68"/>
        <v>2</v>
      </c>
      <c r="U102" s="61">
        <f t="shared" si="69"/>
        <v>-7</v>
      </c>
      <c r="V102" s="6"/>
      <c r="W102" s="6"/>
    </row>
    <row r="103" spans="1:25" x14ac:dyDescent="0.25">
      <c r="A103" s="1">
        <v>8</v>
      </c>
      <c r="B103" s="1">
        <v>0</v>
      </c>
      <c r="C103" s="1">
        <v>0</v>
      </c>
      <c r="D103" s="1">
        <v>0</v>
      </c>
      <c r="E103" s="1">
        <v>1</v>
      </c>
      <c r="F103" s="1">
        <v>-1</v>
      </c>
      <c r="G103" s="61">
        <f t="shared" si="60"/>
        <v>0</v>
      </c>
      <c r="H103" s="61">
        <f t="shared" si="61"/>
        <v>0</v>
      </c>
      <c r="I103" s="61">
        <f t="shared" si="62"/>
        <v>2</v>
      </c>
      <c r="J103" s="61">
        <f t="shared" si="63"/>
        <v>-7</v>
      </c>
      <c r="K103" s="33">
        <f t="shared" si="70"/>
        <v>-7</v>
      </c>
      <c r="L103" s="33">
        <f t="shared" si="64"/>
        <v>-1</v>
      </c>
      <c r="M103" s="33" t="str">
        <f t="shared" si="65"/>
        <v>wbaru=wlama</v>
      </c>
      <c r="N103" s="33">
        <f t="shared" si="71"/>
        <v>0</v>
      </c>
      <c r="O103" s="33">
        <f t="shared" si="72"/>
        <v>0</v>
      </c>
      <c r="P103" s="33">
        <f t="shared" si="73"/>
        <v>0</v>
      </c>
      <c r="Q103" s="33">
        <f t="shared" si="74"/>
        <v>0</v>
      </c>
      <c r="R103" s="61">
        <f t="shared" si="66"/>
        <v>0</v>
      </c>
      <c r="S103" s="61">
        <f t="shared" si="67"/>
        <v>0</v>
      </c>
      <c r="T103" s="61">
        <f t="shared" si="68"/>
        <v>2</v>
      </c>
      <c r="U103" s="61">
        <f t="shared" si="69"/>
        <v>-7</v>
      </c>
      <c r="V103" s="6"/>
      <c r="W103" s="6"/>
    </row>
    <row r="104" spans="1:25" x14ac:dyDescent="0.25">
      <c r="A104" t="s">
        <v>303</v>
      </c>
      <c r="D104" s="6"/>
    </row>
    <row r="105" spans="1:25" x14ac:dyDescent="0.25">
      <c r="A105" s="2" t="s">
        <v>276</v>
      </c>
      <c r="E105" s="4"/>
      <c r="F105" s="4"/>
      <c r="H105" s="31"/>
      <c r="I105" s="31"/>
      <c r="J105" s="6"/>
      <c r="N105" s="31"/>
      <c r="O105" s="6"/>
      <c r="P105" s="6"/>
      <c r="S105" s="31"/>
      <c r="T105" s="31"/>
      <c r="U105" s="16"/>
    </row>
    <row r="106" spans="1:25" x14ac:dyDescent="0.25">
      <c r="A106" s="63" t="s">
        <v>22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2"/>
      <c r="Y106" s="62"/>
    </row>
    <row r="107" spans="1:25" x14ac:dyDescent="0.25">
      <c r="A107" s="173" t="s">
        <v>1</v>
      </c>
      <c r="B107" s="175" t="s">
        <v>25</v>
      </c>
      <c r="C107" s="176"/>
      <c r="D107" s="176"/>
      <c r="E107" s="177"/>
      <c r="F107" s="178" t="s">
        <v>36</v>
      </c>
      <c r="G107" s="180" t="s">
        <v>20</v>
      </c>
      <c r="H107" s="181"/>
      <c r="I107" s="181"/>
      <c r="J107" s="182"/>
      <c r="K107" s="60"/>
      <c r="L107" s="60"/>
      <c r="M107" s="55" t="s">
        <v>257</v>
      </c>
      <c r="N107" s="175" t="s">
        <v>256</v>
      </c>
      <c r="O107" s="176"/>
      <c r="P107" s="176"/>
      <c r="Q107" s="177"/>
      <c r="R107" s="183" t="s">
        <v>15</v>
      </c>
      <c r="S107" s="183"/>
      <c r="T107" s="183"/>
      <c r="U107" s="183"/>
      <c r="V107" s="172"/>
      <c r="W107" s="172"/>
      <c r="X107" s="6"/>
    </row>
    <row r="108" spans="1:25" x14ac:dyDescent="0.25">
      <c r="A108" s="174"/>
      <c r="B108" s="18" t="s">
        <v>2</v>
      </c>
      <c r="C108" s="18" t="s">
        <v>3</v>
      </c>
      <c r="D108" s="18" t="s">
        <v>59</v>
      </c>
      <c r="E108" s="18" t="s">
        <v>14</v>
      </c>
      <c r="F108" s="179"/>
      <c r="G108" s="19" t="s">
        <v>7</v>
      </c>
      <c r="H108" s="19" t="s">
        <v>8</v>
      </c>
      <c r="I108" s="19" t="s">
        <v>60</v>
      </c>
      <c r="J108" s="19" t="s">
        <v>254</v>
      </c>
      <c r="K108" s="56" t="s">
        <v>27</v>
      </c>
      <c r="L108" s="56" t="s">
        <v>19</v>
      </c>
      <c r="M108" s="56" t="s">
        <v>258</v>
      </c>
      <c r="N108" s="56" t="s">
        <v>252</v>
      </c>
      <c r="O108" s="56" t="s">
        <v>253</v>
      </c>
      <c r="P108" s="56" t="s">
        <v>282</v>
      </c>
      <c r="Q108" s="56" t="s">
        <v>255</v>
      </c>
      <c r="R108" s="18" t="s">
        <v>7</v>
      </c>
      <c r="S108" s="18" t="s">
        <v>8</v>
      </c>
      <c r="T108" s="18" t="s">
        <v>60</v>
      </c>
      <c r="U108" s="18" t="s">
        <v>254</v>
      </c>
      <c r="V108" s="172"/>
      <c r="W108" s="172"/>
    </row>
    <row r="109" spans="1:25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33">
        <f>R103</f>
        <v>0</v>
      </c>
      <c r="H109" s="33">
        <f>S103</f>
        <v>0</v>
      </c>
      <c r="I109" s="33">
        <f>T103</f>
        <v>2</v>
      </c>
      <c r="J109" s="33">
        <f>U103</f>
        <v>-7</v>
      </c>
      <c r="K109" s="33">
        <f>J109+(B109*G109)+(C109*H109)+(D109*I109)</f>
        <v>-5</v>
      </c>
      <c r="L109" s="33">
        <f>IF(K109&gt;$D$8,1,IF(K109&lt;-$D$8,-1,0))</f>
        <v>-1</v>
      </c>
      <c r="M109" s="33" t="str">
        <f>IF(L109=F109,"wbaru=wlama","perbaiki bobot dan bias")</f>
        <v>perbaiki bobot dan bias</v>
      </c>
      <c r="N109" s="33">
        <f>(F109-L109)*B109*$D$9</f>
        <v>2</v>
      </c>
      <c r="O109" s="33">
        <f>(F109-L109)*C109*$D$9</f>
        <v>2</v>
      </c>
      <c r="P109" s="33">
        <f>(F109-L109)*D109*$D$9</f>
        <v>2</v>
      </c>
      <c r="Q109" s="33">
        <f>(F109-L109)*E109*$D$9</f>
        <v>2</v>
      </c>
      <c r="R109" s="61">
        <f>G109+N109</f>
        <v>2</v>
      </c>
      <c r="S109" s="61">
        <f>H109+O109</f>
        <v>2</v>
      </c>
      <c r="T109" s="61">
        <f>I109+P109</f>
        <v>4</v>
      </c>
      <c r="U109" s="61">
        <f>J109+Q109</f>
        <v>-5</v>
      </c>
      <c r="V109" s="6"/>
      <c r="W109" s="6"/>
    </row>
    <row r="110" spans="1:25" x14ac:dyDescent="0.25">
      <c r="A110" s="1">
        <v>2</v>
      </c>
      <c r="B110" s="1">
        <v>1</v>
      </c>
      <c r="C110" s="1">
        <v>1</v>
      </c>
      <c r="D110" s="1">
        <v>0</v>
      </c>
      <c r="E110" s="1">
        <v>1</v>
      </c>
      <c r="F110" s="1">
        <v>-1</v>
      </c>
      <c r="G110" s="61">
        <f t="shared" ref="G110:G116" si="75">R109</f>
        <v>2</v>
      </c>
      <c r="H110" s="61">
        <f t="shared" ref="H110:H116" si="76">S109</f>
        <v>2</v>
      </c>
      <c r="I110" s="61">
        <f t="shared" ref="I110:I116" si="77">T109</f>
        <v>4</v>
      </c>
      <c r="J110" s="61">
        <f t="shared" ref="J110:J116" si="78">U109</f>
        <v>-5</v>
      </c>
      <c r="K110" s="33">
        <f>J110+(B110*G110)+(C110*H110)+(D110*I110)</f>
        <v>-1</v>
      </c>
      <c r="L110" s="33">
        <f t="shared" ref="L110:L116" si="79">IF(K110&gt;$D$8,1,IF(K110&lt;-$D$8,-1,0))</f>
        <v>-1</v>
      </c>
      <c r="M110" s="33" t="str">
        <f t="shared" ref="M110:M116" si="80">IF(L110=F110,"wbaru=wlama","perbaiki bobot dan bias")</f>
        <v>wbaru=wlama</v>
      </c>
      <c r="N110" s="33">
        <f>(F110-L110)*B110*$D$9</f>
        <v>0</v>
      </c>
      <c r="O110" s="33">
        <f>(F110-L110)*C110*$D$9</f>
        <v>0</v>
      </c>
      <c r="P110" s="33">
        <f>(F110-L110)*D110*$D$9</f>
        <v>0</v>
      </c>
      <c r="Q110" s="33">
        <f>(F110-L110)*E110*$D$9</f>
        <v>0</v>
      </c>
      <c r="R110" s="61">
        <f t="shared" ref="R110:R116" si="81">G110+N110</f>
        <v>2</v>
      </c>
      <c r="S110" s="61">
        <f t="shared" ref="S110:S116" si="82">H110+O110</f>
        <v>2</v>
      </c>
      <c r="T110" s="61">
        <f t="shared" ref="T110:T116" si="83">I110+P110</f>
        <v>4</v>
      </c>
      <c r="U110" s="61">
        <f t="shared" ref="U110:U116" si="84">J110+Q110</f>
        <v>-5</v>
      </c>
      <c r="V110" s="6"/>
      <c r="W110" s="6"/>
    </row>
    <row r="111" spans="1:25" x14ac:dyDescent="0.25">
      <c r="A111" s="1">
        <v>3</v>
      </c>
      <c r="B111" s="1">
        <v>1</v>
      </c>
      <c r="C111" s="1">
        <v>0</v>
      </c>
      <c r="D111" s="1">
        <v>1</v>
      </c>
      <c r="E111" s="1">
        <v>1</v>
      </c>
      <c r="F111" s="1">
        <v>-1</v>
      </c>
      <c r="G111" s="61">
        <f t="shared" si="75"/>
        <v>2</v>
      </c>
      <c r="H111" s="61">
        <f t="shared" si="76"/>
        <v>2</v>
      </c>
      <c r="I111" s="61">
        <f t="shared" si="77"/>
        <v>4</v>
      </c>
      <c r="J111" s="61">
        <f t="shared" si="78"/>
        <v>-5</v>
      </c>
      <c r="K111" s="33">
        <f t="shared" ref="K111:K116" si="85">J111+(B111*G111)+(C111*H111)+(D111*I111)</f>
        <v>1</v>
      </c>
      <c r="L111" s="33">
        <f t="shared" si="79"/>
        <v>1</v>
      </c>
      <c r="M111" s="33" t="str">
        <f t="shared" si="80"/>
        <v>perbaiki bobot dan bias</v>
      </c>
      <c r="N111" s="33">
        <f t="shared" ref="N111:N116" si="86">(F111-L111)*B111*$D$9</f>
        <v>-2</v>
      </c>
      <c r="O111" s="33">
        <f t="shared" ref="O111:O116" si="87">(F111-L111)*C111*$D$9</f>
        <v>0</v>
      </c>
      <c r="P111" s="33">
        <f t="shared" ref="P111:P116" si="88">(F111-L111)*D111*$D$9</f>
        <v>-2</v>
      </c>
      <c r="Q111" s="33">
        <f t="shared" ref="Q111:Q116" si="89">(F111-L111)*E111*$D$9</f>
        <v>-2</v>
      </c>
      <c r="R111" s="61">
        <f t="shared" si="81"/>
        <v>0</v>
      </c>
      <c r="S111" s="61">
        <f t="shared" si="82"/>
        <v>2</v>
      </c>
      <c r="T111" s="61">
        <f t="shared" si="83"/>
        <v>2</v>
      </c>
      <c r="U111" s="61">
        <f t="shared" si="84"/>
        <v>-7</v>
      </c>
      <c r="V111" s="6"/>
      <c r="W111" s="6"/>
    </row>
    <row r="112" spans="1:25" x14ac:dyDescent="0.25">
      <c r="A112" s="1">
        <v>4</v>
      </c>
      <c r="B112" s="1">
        <v>1</v>
      </c>
      <c r="C112" s="1">
        <v>0</v>
      </c>
      <c r="D112" s="1">
        <v>0</v>
      </c>
      <c r="E112" s="1">
        <v>1</v>
      </c>
      <c r="F112" s="1">
        <v>-1</v>
      </c>
      <c r="G112" s="61">
        <f t="shared" si="75"/>
        <v>0</v>
      </c>
      <c r="H112" s="61">
        <f t="shared" si="76"/>
        <v>2</v>
      </c>
      <c r="I112" s="61">
        <f t="shared" si="77"/>
        <v>2</v>
      </c>
      <c r="J112" s="61">
        <f t="shared" si="78"/>
        <v>-7</v>
      </c>
      <c r="K112" s="33">
        <f t="shared" si="85"/>
        <v>-7</v>
      </c>
      <c r="L112" s="33">
        <f t="shared" si="79"/>
        <v>-1</v>
      </c>
      <c r="M112" s="33" t="str">
        <f t="shared" si="80"/>
        <v>wbaru=wlama</v>
      </c>
      <c r="N112" s="33">
        <f t="shared" si="86"/>
        <v>0</v>
      </c>
      <c r="O112" s="33">
        <f t="shared" si="87"/>
        <v>0</v>
      </c>
      <c r="P112" s="33">
        <f t="shared" si="88"/>
        <v>0</v>
      </c>
      <c r="Q112" s="33">
        <f t="shared" si="89"/>
        <v>0</v>
      </c>
      <c r="R112" s="61">
        <f t="shared" si="81"/>
        <v>0</v>
      </c>
      <c r="S112" s="61">
        <f t="shared" si="82"/>
        <v>2</v>
      </c>
      <c r="T112" s="61">
        <f t="shared" si="83"/>
        <v>2</v>
      </c>
      <c r="U112" s="61">
        <f t="shared" si="84"/>
        <v>-7</v>
      </c>
      <c r="V112" s="6"/>
      <c r="W112" s="6"/>
    </row>
    <row r="113" spans="1:25" x14ac:dyDescent="0.25">
      <c r="A113" s="1">
        <v>5</v>
      </c>
      <c r="B113" s="1">
        <v>0</v>
      </c>
      <c r="C113" s="1">
        <v>1</v>
      </c>
      <c r="D113" s="1">
        <v>1</v>
      </c>
      <c r="E113" s="1">
        <v>1</v>
      </c>
      <c r="F113" s="1">
        <v>-1</v>
      </c>
      <c r="G113" s="61">
        <f t="shared" si="75"/>
        <v>0</v>
      </c>
      <c r="H113" s="61">
        <f t="shared" si="76"/>
        <v>2</v>
      </c>
      <c r="I113" s="61">
        <f t="shared" si="77"/>
        <v>2</v>
      </c>
      <c r="J113" s="61">
        <f t="shared" si="78"/>
        <v>-7</v>
      </c>
      <c r="K113" s="33">
        <f t="shared" si="85"/>
        <v>-3</v>
      </c>
      <c r="L113" s="33">
        <f t="shared" si="79"/>
        <v>-1</v>
      </c>
      <c r="M113" s="33" t="str">
        <f t="shared" si="80"/>
        <v>wbaru=wlama</v>
      </c>
      <c r="N113" s="33">
        <f t="shared" si="86"/>
        <v>0</v>
      </c>
      <c r="O113" s="33">
        <f t="shared" si="87"/>
        <v>0</v>
      </c>
      <c r="P113" s="33">
        <f t="shared" si="88"/>
        <v>0</v>
      </c>
      <c r="Q113" s="33">
        <f t="shared" si="89"/>
        <v>0</v>
      </c>
      <c r="R113" s="61">
        <f t="shared" si="81"/>
        <v>0</v>
      </c>
      <c r="S113" s="61">
        <f t="shared" si="82"/>
        <v>2</v>
      </c>
      <c r="T113" s="61">
        <f t="shared" si="83"/>
        <v>2</v>
      </c>
      <c r="U113" s="61">
        <f t="shared" si="84"/>
        <v>-7</v>
      </c>
      <c r="V113" s="6"/>
      <c r="W113" s="6"/>
    </row>
    <row r="114" spans="1:25" x14ac:dyDescent="0.25">
      <c r="A114" s="1">
        <v>6</v>
      </c>
      <c r="B114" s="1">
        <v>0</v>
      </c>
      <c r="C114" s="1">
        <v>1</v>
      </c>
      <c r="D114" s="1">
        <v>0</v>
      </c>
      <c r="E114" s="1">
        <v>1</v>
      </c>
      <c r="F114" s="1">
        <v>-1</v>
      </c>
      <c r="G114" s="61">
        <f t="shared" si="75"/>
        <v>0</v>
      </c>
      <c r="H114" s="61">
        <f t="shared" si="76"/>
        <v>2</v>
      </c>
      <c r="I114" s="61">
        <f t="shared" si="77"/>
        <v>2</v>
      </c>
      <c r="J114" s="61">
        <f t="shared" si="78"/>
        <v>-7</v>
      </c>
      <c r="K114" s="33">
        <f t="shared" si="85"/>
        <v>-5</v>
      </c>
      <c r="L114" s="33">
        <f t="shared" si="79"/>
        <v>-1</v>
      </c>
      <c r="M114" s="33" t="str">
        <f t="shared" si="80"/>
        <v>wbaru=wlama</v>
      </c>
      <c r="N114" s="33">
        <f t="shared" si="86"/>
        <v>0</v>
      </c>
      <c r="O114" s="33">
        <f t="shared" si="87"/>
        <v>0</v>
      </c>
      <c r="P114" s="33">
        <f t="shared" si="88"/>
        <v>0</v>
      </c>
      <c r="Q114" s="33">
        <f t="shared" si="89"/>
        <v>0</v>
      </c>
      <c r="R114" s="61">
        <f t="shared" si="81"/>
        <v>0</v>
      </c>
      <c r="S114" s="61">
        <f t="shared" si="82"/>
        <v>2</v>
      </c>
      <c r="T114" s="61">
        <f t="shared" si="83"/>
        <v>2</v>
      </c>
      <c r="U114" s="61">
        <f t="shared" si="84"/>
        <v>-7</v>
      </c>
      <c r="V114" s="6"/>
      <c r="W114" s="6"/>
    </row>
    <row r="115" spans="1:25" x14ac:dyDescent="0.25">
      <c r="A115" s="1">
        <v>7</v>
      </c>
      <c r="B115" s="1">
        <v>0</v>
      </c>
      <c r="C115" s="1">
        <v>0</v>
      </c>
      <c r="D115" s="1">
        <v>1</v>
      </c>
      <c r="E115" s="1">
        <v>1</v>
      </c>
      <c r="F115" s="1">
        <v>-1</v>
      </c>
      <c r="G115" s="61">
        <f t="shared" si="75"/>
        <v>0</v>
      </c>
      <c r="H115" s="61">
        <f t="shared" si="76"/>
        <v>2</v>
      </c>
      <c r="I115" s="61">
        <f t="shared" si="77"/>
        <v>2</v>
      </c>
      <c r="J115" s="61">
        <f t="shared" si="78"/>
        <v>-7</v>
      </c>
      <c r="K115" s="33">
        <f t="shared" si="85"/>
        <v>-5</v>
      </c>
      <c r="L115" s="33">
        <f t="shared" si="79"/>
        <v>-1</v>
      </c>
      <c r="M115" s="33" t="str">
        <f t="shared" si="80"/>
        <v>wbaru=wlama</v>
      </c>
      <c r="N115" s="33">
        <f t="shared" si="86"/>
        <v>0</v>
      </c>
      <c r="O115" s="33">
        <f t="shared" si="87"/>
        <v>0</v>
      </c>
      <c r="P115" s="33">
        <f t="shared" si="88"/>
        <v>0</v>
      </c>
      <c r="Q115" s="33">
        <f t="shared" si="89"/>
        <v>0</v>
      </c>
      <c r="R115" s="61">
        <f t="shared" si="81"/>
        <v>0</v>
      </c>
      <c r="S115" s="61">
        <f t="shared" si="82"/>
        <v>2</v>
      </c>
      <c r="T115" s="61">
        <f t="shared" si="83"/>
        <v>2</v>
      </c>
      <c r="U115" s="61">
        <f t="shared" si="84"/>
        <v>-7</v>
      </c>
      <c r="V115" s="6"/>
      <c r="W115" s="6"/>
    </row>
    <row r="116" spans="1:25" x14ac:dyDescent="0.25">
      <c r="A116" s="1">
        <v>8</v>
      </c>
      <c r="B116" s="1">
        <v>0</v>
      </c>
      <c r="C116" s="1">
        <v>0</v>
      </c>
      <c r="D116" s="1">
        <v>0</v>
      </c>
      <c r="E116" s="1">
        <v>1</v>
      </c>
      <c r="F116" s="1">
        <v>-1</v>
      </c>
      <c r="G116" s="61">
        <f t="shared" si="75"/>
        <v>0</v>
      </c>
      <c r="H116" s="61">
        <f t="shared" si="76"/>
        <v>2</v>
      </c>
      <c r="I116" s="61">
        <f t="shared" si="77"/>
        <v>2</v>
      </c>
      <c r="J116" s="61">
        <f t="shared" si="78"/>
        <v>-7</v>
      </c>
      <c r="K116" s="33">
        <f t="shared" si="85"/>
        <v>-7</v>
      </c>
      <c r="L116" s="33">
        <f t="shared" si="79"/>
        <v>-1</v>
      </c>
      <c r="M116" s="33" t="str">
        <f t="shared" si="80"/>
        <v>wbaru=wlama</v>
      </c>
      <c r="N116" s="33">
        <f t="shared" si="86"/>
        <v>0</v>
      </c>
      <c r="O116" s="33">
        <f t="shared" si="87"/>
        <v>0</v>
      </c>
      <c r="P116" s="33">
        <f t="shared" si="88"/>
        <v>0</v>
      </c>
      <c r="Q116" s="33">
        <f t="shared" si="89"/>
        <v>0</v>
      </c>
      <c r="R116" s="61">
        <f t="shared" si="81"/>
        <v>0</v>
      </c>
      <c r="S116" s="61">
        <f t="shared" si="82"/>
        <v>2</v>
      </c>
      <c r="T116" s="61">
        <f t="shared" si="83"/>
        <v>2</v>
      </c>
      <c r="U116" s="61">
        <f t="shared" si="84"/>
        <v>-7</v>
      </c>
      <c r="V116" s="6"/>
      <c r="W116" s="6"/>
    </row>
    <row r="117" spans="1:25" x14ac:dyDescent="0.25">
      <c r="A117" t="s">
        <v>304</v>
      </c>
      <c r="D117" s="6"/>
    </row>
    <row r="118" spans="1:25" x14ac:dyDescent="0.25">
      <c r="A118" s="2" t="s">
        <v>291</v>
      </c>
      <c r="E118" s="4"/>
      <c r="F118" s="4"/>
      <c r="H118" s="31"/>
      <c r="I118" s="31"/>
      <c r="J118" s="6"/>
      <c r="N118" s="31"/>
      <c r="O118" s="6"/>
      <c r="P118" s="6"/>
      <c r="S118" s="31"/>
      <c r="T118" s="31"/>
      <c r="U118" s="16"/>
    </row>
    <row r="119" spans="1:25" x14ac:dyDescent="0.25">
      <c r="A119" s="63" t="s">
        <v>22</v>
      </c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2"/>
      <c r="Y119" s="62"/>
    </row>
    <row r="120" spans="1:25" x14ac:dyDescent="0.25">
      <c r="A120" s="173" t="s">
        <v>1</v>
      </c>
      <c r="B120" s="175" t="s">
        <v>25</v>
      </c>
      <c r="C120" s="176"/>
      <c r="D120" s="176"/>
      <c r="E120" s="177"/>
      <c r="F120" s="178" t="s">
        <v>36</v>
      </c>
      <c r="G120" s="180" t="s">
        <v>20</v>
      </c>
      <c r="H120" s="181"/>
      <c r="I120" s="181"/>
      <c r="J120" s="182"/>
      <c r="K120" s="60"/>
      <c r="L120" s="60"/>
      <c r="M120" s="55" t="s">
        <v>257</v>
      </c>
      <c r="N120" s="175" t="s">
        <v>256</v>
      </c>
      <c r="O120" s="176"/>
      <c r="P120" s="176"/>
      <c r="Q120" s="177"/>
      <c r="R120" s="183" t="s">
        <v>15</v>
      </c>
      <c r="S120" s="183"/>
      <c r="T120" s="183"/>
      <c r="U120" s="183"/>
      <c r="V120" s="172"/>
      <c r="W120" s="172"/>
      <c r="X120" s="6"/>
    </row>
    <row r="121" spans="1:25" x14ac:dyDescent="0.25">
      <c r="A121" s="174"/>
      <c r="B121" s="18" t="s">
        <v>2</v>
      </c>
      <c r="C121" s="18" t="s">
        <v>3</v>
      </c>
      <c r="D121" s="18" t="s">
        <v>59</v>
      </c>
      <c r="E121" s="18" t="s">
        <v>14</v>
      </c>
      <c r="F121" s="179"/>
      <c r="G121" s="19" t="s">
        <v>7</v>
      </c>
      <c r="H121" s="19" t="s">
        <v>8</v>
      </c>
      <c r="I121" s="19" t="s">
        <v>60</v>
      </c>
      <c r="J121" s="19" t="s">
        <v>254</v>
      </c>
      <c r="K121" s="56" t="s">
        <v>27</v>
      </c>
      <c r="L121" s="56" t="s">
        <v>19</v>
      </c>
      <c r="M121" s="56" t="s">
        <v>258</v>
      </c>
      <c r="N121" s="56" t="s">
        <v>252</v>
      </c>
      <c r="O121" s="56" t="s">
        <v>253</v>
      </c>
      <c r="P121" s="56" t="s">
        <v>282</v>
      </c>
      <c r="Q121" s="56" t="s">
        <v>255</v>
      </c>
      <c r="R121" s="18" t="s">
        <v>7</v>
      </c>
      <c r="S121" s="18" t="s">
        <v>8</v>
      </c>
      <c r="T121" s="18" t="s">
        <v>60</v>
      </c>
      <c r="U121" s="18" t="s">
        <v>254</v>
      </c>
      <c r="V121" s="172"/>
      <c r="W121" s="172"/>
    </row>
    <row r="122" spans="1:25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33">
        <f>R116</f>
        <v>0</v>
      </c>
      <c r="H122" s="33">
        <f>S116</f>
        <v>2</v>
      </c>
      <c r="I122" s="33">
        <f>T116</f>
        <v>2</v>
      </c>
      <c r="J122" s="33">
        <f>U116</f>
        <v>-7</v>
      </c>
      <c r="K122" s="33">
        <f>J122+(B122*G122)+(C122*H122)+(D122*I122)</f>
        <v>-3</v>
      </c>
      <c r="L122" s="33">
        <f>IF(K122&gt;$D$8,1,IF(K122&lt;-$D$8,-1,0))</f>
        <v>-1</v>
      </c>
      <c r="M122" s="33" t="str">
        <f>IF(L122=F122,"wbaru=wlama","perbaiki bobot dan bias")</f>
        <v>perbaiki bobot dan bias</v>
      </c>
      <c r="N122" s="33">
        <f>(F122-L122)*B122*$D$9</f>
        <v>2</v>
      </c>
      <c r="O122" s="33">
        <f>(F122-L122)*C122*$D$9</f>
        <v>2</v>
      </c>
      <c r="P122" s="33">
        <f>(F122-L122)*D122*$D$9</f>
        <v>2</v>
      </c>
      <c r="Q122" s="33">
        <f>(F122-L122)*E122*$D$9</f>
        <v>2</v>
      </c>
      <c r="R122" s="61">
        <f>G122+N122</f>
        <v>2</v>
      </c>
      <c r="S122" s="61">
        <f>H122+O122</f>
        <v>4</v>
      </c>
      <c r="T122" s="61">
        <f>I122+P122</f>
        <v>4</v>
      </c>
      <c r="U122" s="61">
        <f>J122+Q122</f>
        <v>-5</v>
      </c>
      <c r="V122" s="6"/>
      <c r="W122" s="6"/>
    </row>
    <row r="123" spans="1:25" x14ac:dyDescent="0.25">
      <c r="A123" s="1">
        <v>2</v>
      </c>
      <c r="B123" s="1">
        <v>1</v>
      </c>
      <c r="C123" s="1">
        <v>1</v>
      </c>
      <c r="D123" s="1">
        <v>0</v>
      </c>
      <c r="E123" s="1">
        <v>1</v>
      </c>
      <c r="F123" s="1">
        <v>-1</v>
      </c>
      <c r="G123" s="61">
        <f>R122</f>
        <v>2</v>
      </c>
      <c r="H123" s="61">
        <f t="shared" ref="H123:H129" si="90">S122</f>
        <v>4</v>
      </c>
      <c r="I123" s="61">
        <f t="shared" ref="I123:I129" si="91">T122</f>
        <v>4</v>
      </c>
      <c r="J123" s="61">
        <f t="shared" ref="J123:J129" si="92">U122</f>
        <v>-5</v>
      </c>
      <c r="K123" s="33">
        <f>J123+(B123*G123)+(C123*H123)+(D123*I123)</f>
        <v>1</v>
      </c>
      <c r="L123" s="33">
        <f t="shared" ref="L123:L129" si="93">IF(K123&gt;$D$8,1,IF(K123&lt;-$D$8,-1,0))</f>
        <v>1</v>
      </c>
      <c r="M123" s="33" t="str">
        <f t="shared" ref="M123:M129" si="94">IF(L123=F123,"wbaru=wlama","perbaiki bobot dan bias")</f>
        <v>perbaiki bobot dan bias</v>
      </c>
      <c r="N123" s="33">
        <f>(F123-L123)*B123*$D$9</f>
        <v>-2</v>
      </c>
      <c r="O123" s="33">
        <f>(F123-L123)*C123*$D$9</f>
        <v>-2</v>
      </c>
      <c r="P123" s="33">
        <f>(F123-L123)*D123*$D$9</f>
        <v>0</v>
      </c>
      <c r="Q123" s="33">
        <f>(F123-L123)*E123*$D$9</f>
        <v>-2</v>
      </c>
      <c r="R123" s="61">
        <f t="shared" ref="R123:R129" si="95">G123+N123</f>
        <v>0</v>
      </c>
      <c r="S123" s="61">
        <f t="shared" ref="S123:S129" si="96">H123+O123</f>
        <v>2</v>
      </c>
      <c r="T123" s="61">
        <f t="shared" ref="T123:T129" si="97">I123+P123</f>
        <v>4</v>
      </c>
      <c r="U123" s="61">
        <f t="shared" ref="U123:U129" si="98">J123+Q123</f>
        <v>-7</v>
      </c>
      <c r="V123" s="6"/>
      <c r="W123" s="6"/>
    </row>
    <row r="124" spans="1:25" x14ac:dyDescent="0.25">
      <c r="A124" s="1">
        <v>3</v>
      </c>
      <c r="B124" s="1">
        <v>1</v>
      </c>
      <c r="C124" s="1">
        <v>0</v>
      </c>
      <c r="D124" s="1">
        <v>1</v>
      </c>
      <c r="E124" s="1">
        <v>1</v>
      </c>
      <c r="F124" s="1">
        <v>-1</v>
      </c>
      <c r="G124" s="61">
        <f t="shared" ref="G124:G129" si="99">R123</f>
        <v>0</v>
      </c>
      <c r="H124" s="61">
        <f t="shared" si="90"/>
        <v>2</v>
      </c>
      <c r="I124" s="61">
        <f t="shared" si="91"/>
        <v>4</v>
      </c>
      <c r="J124" s="61">
        <f t="shared" si="92"/>
        <v>-7</v>
      </c>
      <c r="K124" s="33">
        <f t="shared" ref="K124:K129" si="100">J124+(B124*G124)+(C124*H124)+(D124*I124)</f>
        <v>-3</v>
      </c>
      <c r="L124" s="33">
        <f t="shared" si="93"/>
        <v>-1</v>
      </c>
      <c r="M124" s="33" t="str">
        <f t="shared" si="94"/>
        <v>wbaru=wlama</v>
      </c>
      <c r="N124" s="33">
        <f t="shared" ref="N124:N129" si="101">(F124-L124)*B124*$D$9</f>
        <v>0</v>
      </c>
      <c r="O124" s="33">
        <f t="shared" ref="O124:O129" si="102">(F124-L124)*C124*$D$9</f>
        <v>0</v>
      </c>
      <c r="P124" s="33">
        <f t="shared" ref="P124:P129" si="103">(F124-L124)*D124*$D$9</f>
        <v>0</v>
      </c>
      <c r="Q124" s="33">
        <f t="shared" ref="Q124:Q129" si="104">(F124-L124)*E124*$D$9</f>
        <v>0</v>
      </c>
      <c r="R124" s="61">
        <f t="shared" si="95"/>
        <v>0</v>
      </c>
      <c r="S124" s="61">
        <f t="shared" si="96"/>
        <v>2</v>
      </c>
      <c r="T124" s="61">
        <f t="shared" si="97"/>
        <v>4</v>
      </c>
      <c r="U124" s="61">
        <f t="shared" si="98"/>
        <v>-7</v>
      </c>
      <c r="V124" s="6"/>
      <c r="W124" s="6"/>
    </row>
    <row r="125" spans="1:25" x14ac:dyDescent="0.25">
      <c r="A125" s="1">
        <v>4</v>
      </c>
      <c r="B125" s="1">
        <v>1</v>
      </c>
      <c r="C125" s="1">
        <v>0</v>
      </c>
      <c r="D125" s="1">
        <v>0</v>
      </c>
      <c r="E125" s="1">
        <v>1</v>
      </c>
      <c r="F125" s="1">
        <v>-1</v>
      </c>
      <c r="G125" s="61">
        <f t="shared" si="99"/>
        <v>0</v>
      </c>
      <c r="H125" s="61">
        <f t="shared" si="90"/>
        <v>2</v>
      </c>
      <c r="I125" s="61">
        <f t="shared" si="91"/>
        <v>4</v>
      </c>
      <c r="J125" s="61">
        <f t="shared" si="92"/>
        <v>-7</v>
      </c>
      <c r="K125" s="33">
        <f t="shared" si="100"/>
        <v>-7</v>
      </c>
      <c r="L125" s="33">
        <f t="shared" si="93"/>
        <v>-1</v>
      </c>
      <c r="M125" s="33" t="str">
        <f t="shared" si="94"/>
        <v>wbaru=wlama</v>
      </c>
      <c r="N125" s="33">
        <f t="shared" si="101"/>
        <v>0</v>
      </c>
      <c r="O125" s="33">
        <f t="shared" si="102"/>
        <v>0</v>
      </c>
      <c r="P125" s="33">
        <f t="shared" si="103"/>
        <v>0</v>
      </c>
      <c r="Q125" s="33">
        <f t="shared" si="104"/>
        <v>0</v>
      </c>
      <c r="R125" s="61">
        <f t="shared" si="95"/>
        <v>0</v>
      </c>
      <c r="S125" s="61">
        <f t="shared" si="96"/>
        <v>2</v>
      </c>
      <c r="T125" s="61">
        <f t="shared" si="97"/>
        <v>4</v>
      </c>
      <c r="U125" s="61">
        <f t="shared" si="98"/>
        <v>-7</v>
      </c>
      <c r="V125" s="6"/>
      <c r="W125" s="6"/>
    </row>
    <row r="126" spans="1:25" x14ac:dyDescent="0.25">
      <c r="A126" s="1">
        <v>5</v>
      </c>
      <c r="B126" s="1">
        <v>0</v>
      </c>
      <c r="C126" s="1">
        <v>1</v>
      </c>
      <c r="D126" s="1">
        <v>1</v>
      </c>
      <c r="E126" s="1">
        <v>1</v>
      </c>
      <c r="F126" s="1">
        <v>-1</v>
      </c>
      <c r="G126" s="61">
        <f t="shared" si="99"/>
        <v>0</v>
      </c>
      <c r="H126" s="61">
        <f t="shared" si="90"/>
        <v>2</v>
      </c>
      <c r="I126" s="61">
        <f t="shared" si="91"/>
        <v>4</v>
      </c>
      <c r="J126" s="61">
        <f t="shared" si="92"/>
        <v>-7</v>
      </c>
      <c r="K126" s="33">
        <f t="shared" si="100"/>
        <v>-1</v>
      </c>
      <c r="L126" s="33">
        <f t="shared" si="93"/>
        <v>-1</v>
      </c>
      <c r="M126" s="33" t="str">
        <f t="shared" si="94"/>
        <v>wbaru=wlama</v>
      </c>
      <c r="N126" s="33">
        <f t="shared" si="101"/>
        <v>0</v>
      </c>
      <c r="O126" s="33">
        <f t="shared" si="102"/>
        <v>0</v>
      </c>
      <c r="P126" s="33">
        <f t="shared" si="103"/>
        <v>0</v>
      </c>
      <c r="Q126" s="33">
        <f t="shared" si="104"/>
        <v>0</v>
      </c>
      <c r="R126" s="61">
        <f t="shared" si="95"/>
        <v>0</v>
      </c>
      <c r="S126" s="61">
        <f t="shared" si="96"/>
        <v>2</v>
      </c>
      <c r="T126" s="61">
        <f t="shared" si="97"/>
        <v>4</v>
      </c>
      <c r="U126" s="61">
        <f t="shared" si="98"/>
        <v>-7</v>
      </c>
      <c r="V126" s="6"/>
      <c r="W126" s="6"/>
    </row>
    <row r="127" spans="1:25" x14ac:dyDescent="0.25">
      <c r="A127" s="1">
        <v>6</v>
      </c>
      <c r="B127" s="1">
        <v>0</v>
      </c>
      <c r="C127" s="1">
        <v>1</v>
      </c>
      <c r="D127" s="1">
        <v>0</v>
      </c>
      <c r="E127" s="1">
        <v>1</v>
      </c>
      <c r="F127" s="1">
        <v>-1</v>
      </c>
      <c r="G127" s="61">
        <f t="shared" si="99"/>
        <v>0</v>
      </c>
      <c r="H127" s="61">
        <f t="shared" si="90"/>
        <v>2</v>
      </c>
      <c r="I127" s="61">
        <f t="shared" si="91"/>
        <v>4</v>
      </c>
      <c r="J127" s="61">
        <f t="shared" si="92"/>
        <v>-7</v>
      </c>
      <c r="K127" s="33">
        <f t="shared" si="100"/>
        <v>-5</v>
      </c>
      <c r="L127" s="33">
        <f t="shared" si="93"/>
        <v>-1</v>
      </c>
      <c r="M127" s="33" t="str">
        <f t="shared" si="94"/>
        <v>wbaru=wlama</v>
      </c>
      <c r="N127" s="33">
        <f t="shared" si="101"/>
        <v>0</v>
      </c>
      <c r="O127" s="33">
        <f t="shared" si="102"/>
        <v>0</v>
      </c>
      <c r="P127" s="33">
        <f t="shared" si="103"/>
        <v>0</v>
      </c>
      <c r="Q127" s="33">
        <f t="shared" si="104"/>
        <v>0</v>
      </c>
      <c r="R127" s="61">
        <f t="shared" si="95"/>
        <v>0</v>
      </c>
      <c r="S127" s="61">
        <f t="shared" si="96"/>
        <v>2</v>
      </c>
      <c r="T127" s="61">
        <f t="shared" si="97"/>
        <v>4</v>
      </c>
      <c r="U127" s="61">
        <f t="shared" si="98"/>
        <v>-7</v>
      </c>
      <c r="V127" s="6"/>
      <c r="W127" s="6"/>
    </row>
    <row r="128" spans="1:25" x14ac:dyDescent="0.25">
      <c r="A128" s="1">
        <v>7</v>
      </c>
      <c r="B128" s="1">
        <v>0</v>
      </c>
      <c r="C128" s="1">
        <v>0</v>
      </c>
      <c r="D128" s="1">
        <v>1</v>
      </c>
      <c r="E128" s="1">
        <v>1</v>
      </c>
      <c r="F128" s="1">
        <v>-1</v>
      </c>
      <c r="G128" s="61">
        <f t="shared" si="99"/>
        <v>0</v>
      </c>
      <c r="H128" s="61">
        <f t="shared" si="90"/>
        <v>2</v>
      </c>
      <c r="I128" s="61">
        <f t="shared" si="91"/>
        <v>4</v>
      </c>
      <c r="J128" s="61">
        <f t="shared" si="92"/>
        <v>-7</v>
      </c>
      <c r="K128" s="33">
        <f t="shared" si="100"/>
        <v>-3</v>
      </c>
      <c r="L128" s="33">
        <f t="shared" si="93"/>
        <v>-1</v>
      </c>
      <c r="M128" s="33" t="str">
        <f t="shared" si="94"/>
        <v>wbaru=wlama</v>
      </c>
      <c r="N128" s="33">
        <f t="shared" si="101"/>
        <v>0</v>
      </c>
      <c r="O128" s="33">
        <f t="shared" si="102"/>
        <v>0</v>
      </c>
      <c r="P128" s="33">
        <f t="shared" si="103"/>
        <v>0</v>
      </c>
      <c r="Q128" s="33">
        <f t="shared" si="104"/>
        <v>0</v>
      </c>
      <c r="R128" s="61">
        <f t="shared" si="95"/>
        <v>0</v>
      </c>
      <c r="S128" s="61">
        <f t="shared" si="96"/>
        <v>2</v>
      </c>
      <c r="T128" s="61">
        <f t="shared" si="97"/>
        <v>4</v>
      </c>
      <c r="U128" s="61">
        <f t="shared" si="98"/>
        <v>-7</v>
      </c>
      <c r="V128" s="6"/>
      <c r="W128" s="6"/>
    </row>
    <row r="129" spans="1:25" x14ac:dyDescent="0.25">
      <c r="A129" s="1">
        <v>8</v>
      </c>
      <c r="B129" s="1">
        <v>0</v>
      </c>
      <c r="C129" s="1">
        <v>0</v>
      </c>
      <c r="D129" s="1">
        <v>0</v>
      </c>
      <c r="E129" s="1">
        <v>1</v>
      </c>
      <c r="F129" s="1">
        <v>-1</v>
      </c>
      <c r="G129" s="61">
        <f t="shared" si="99"/>
        <v>0</v>
      </c>
      <c r="H129" s="61">
        <f t="shared" si="90"/>
        <v>2</v>
      </c>
      <c r="I129" s="61">
        <f t="shared" si="91"/>
        <v>4</v>
      </c>
      <c r="J129" s="61">
        <f t="shared" si="92"/>
        <v>-7</v>
      </c>
      <c r="K129" s="33">
        <f t="shared" si="100"/>
        <v>-7</v>
      </c>
      <c r="L129" s="33">
        <f t="shared" si="93"/>
        <v>-1</v>
      </c>
      <c r="M129" s="33" t="str">
        <f t="shared" si="94"/>
        <v>wbaru=wlama</v>
      </c>
      <c r="N129" s="33">
        <f t="shared" si="101"/>
        <v>0</v>
      </c>
      <c r="O129" s="33">
        <f t="shared" si="102"/>
        <v>0</v>
      </c>
      <c r="P129" s="33">
        <f t="shared" si="103"/>
        <v>0</v>
      </c>
      <c r="Q129" s="33">
        <f t="shared" si="104"/>
        <v>0</v>
      </c>
      <c r="R129" s="61">
        <f t="shared" si="95"/>
        <v>0</v>
      </c>
      <c r="S129" s="61">
        <f t="shared" si="96"/>
        <v>2</v>
      </c>
      <c r="T129" s="61">
        <f t="shared" si="97"/>
        <v>4</v>
      </c>
      <c r="U129" s="61">
        <f t="shared" si="98"/>
        <v>-7</v>
      </c>
      <c r="V129" s="6"/>
      <c r="W129" s="6"/>
    </row>
    <row r="130" spans="1:25" x14ac:dyDescent="0.25">
      <c r="A130" t="s">
        <v>305</v>
      </c>
      <c r="D130" s="6"/>
    </row>
    <row r="131" spans="1:25" x14ac:dyDescent="0.25">
      <c r="A131" s="2" t="s">
        <v>292</v>
      </c>
      <c r="E131" s="4"/>
      <c r="F131" s="4"/>
      <c r="H131" s="31"/>
      <c r="I131" s="31"/>
      <c r="J131" s="6"/>
      <c r="N131" s="31"/>
      <c r="O131" s="6"/>
      <c r="P131" s="6"/>
      <c r="S131" s="31"/>
      <c r="T131" s="31"/>
      <c r="U131" s="16"/>
    </row>
    <row r="132" spans="1:25" x14ac:dyDescent="0.25">
      <c r="A132" s="63" t="s">
        <v>22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2"/>
      <c r="Y132" s="62"/>
    </row>
    <row r="133" spans="1:25" x14ac:dyDescent="0.25">
      <c r="A133" s="173" t="s">
        <v>1</v>
      </c>
      <c r="B133" s="175" t="s">
        <v>25</v>
      </c>
      <c r="C133" s="176"/>
      <c r="D133" s="176"/>
      <c r="E133" s="177"/>
      <c r="F133" s="178" t="s">
        <v>36</v>
      </c>
      <c r="G133" s="180" t="s">
        <v>20</v>
      </c>
      <c r="H133" s="181"/>
      <c r="I133" s="181"/>
      <c r="J133" s="182"/>
      <c r="K133" s="60"/>
      <c r="L133" s="60"/>
      <c r="M133" s="55" t="s">
        <v>257</v>
      </c>
      <c r="N133" s="175" t="s">
        <v>256</v>
      </c>
      <c r="O133" s="176"/>
      <c r="P133" s="176"/>
      <c r="Q133" s="177"/>
      <c r="R133" s="183" t="s">
        <v>15</v>
      </c>
      <c r="S133" s="183"/>
      <c r="T133" s="183"/>
      <c r="U133" s="183"/>
      <c r="V133" s="172"/>
      <c r="W133" s="172"/>
      <c r="X133" s="6"/>
    </row>
    <row r="134" spans="1:25" x14ac:dyDescent="0.25">
      <c r="A134" s="174"/>
      <c r="B134" s="18" t="s">
        <v>2</v>
      </c>
      <c r="C134" s="18" t="s">
        <v>3</v>
      </c>
      <c r="D134" s="18" t="s">
        <v>59</v>
      </c>
      <c r="E134" s="18" t="s">
        <v>14</v>
      </c>
      <c r="F134" s="179"/>
      <c r="G134" s="19" t="s">
        <v>7</v>
      </c>
      <c r="H134" s="19" t="s">
        <v>8</v>
      </c>
      <c r="I134" s="19" t="s">
        <v>60</v>
      </c>
      <c r="J134" s="19" t="s">
        <v>254</v>
      </c>
      <c r="K134" s="56" t="s">
        <v>27</v>
      </c>
      <c r="L134" s="56" t="s">
        <v>19</v>
      </c>
      <c r="M134" s="56" t="s">
        <v>258</v>
      </c>
      <c r="N134" s="56" t="s">
        <v>252</v>
      </c>
      <c r="O134" s="56" t="s">
        <v>253</v>
      </c>
      <c r="P134" s="56" t="s">
        <v>282</v>
      </c>
      <c r="Q134" s="56" t="s">
        <v>255</v>
      </c>
      <c r="R134" s="18" t="s">
        <v>7</v>
      </c>
      <c r="S134" s="18" t="s">
        <v>8</v>
      </c>
      <c r="T134" s="18" t="s">
        <v>60</v>
      </c>
      <c r="U134" s="18" t="s">
        <v>254</v>
      </c>
      <c r="V134" s="172"/>
      <c r="W134" s="172"/>
    </row>
    <row r="135" spans="1:25" x14ac:dyDescent="0.25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33">
        <f>R129</f>
        <v>0</v>
      </c>
      <c r="H135" s="33">
        <f>S129</f>
        <v>2</v>
      </c>
      <c r="I135" s="33">
        <f>T129</f>
        <v>4</v>
      </c>
      <c r="J135" s="33">
        <f>U129</f>
        <v>-7</v>
      </c>
      <c r="K135" s="33">
        <f>J135+(B135*G135)+(C135*H135)+(D135*I135)</f>
        <v>-1</v>
      </c>
      <c r="L135" s="33">
        <f>IF(K135&gt;$D$8,1,IF(K135&lt;-$D$8,-1,0))</f>
        <v>-1</v>
      </c>
      <c r="M135" s="33" t="str">
        <f>IF(L135=F135,"wbaru=wlama","perbaiki bobot dan bias")</f>
        <v>perbaiki bobot dan bias</v>
      </c>
      <c r="N135" s="33">
        <f>(F135-L135)*B135*$D$9</f>
        <v>2</v>
      </c>
      <c r="O135" s="33">
        <f>(F135-L135)*C135*$D$9</f>
        <v>2</v>
      </c>
      <c r="P135" s="33">
        <f>(F135-L135)*D135*$D$9</f>
        <v>2</v>
      </c>
      <c r="Q135" s="33">
        <f>(F135-L135)*E135*$D$9</f>
        <v>2</v>
      </c>
      <c r="R135" s="61">
        <f>G135+N135</f>
        <v>2</v>
      </c>
      <c r="S135" s="61">
        <f>H135+O135</f>
        <v>4</v>
      </c>
      <c r="T135" s="61">
        <f>I135+P135</f>
        <v>6</v>
      </c>
      <c r="U135" s="61">
        <f>J135+Q135</f>
        <v>-5</v>
      </c>
      <c r="V135" s="6"/>
      <c r="W135" s="6"/>
    </row>
    <row r="136" spans="1:25" x14ac:dyDescent="0.25">
      <c r="A136" s="1">
        <v>2</v>
      </c>
      <c r="B136" s="1">
        <v>1</v>
      </c>
      <c r="C136" s="1">
        <v>1</v>
      </c>
      <c r="D136" s="1">
        <v>0</v>
      </c>
      <c r="E136" s="1">
        <v>1</v>
      </c>
      <c r="F136" s="1">
        <v>-1</v>
      </c>
      <c r="G136" s="61">
        <f>R135</f>
        <v>2</v>
      </c>
      <c r="H136" s="61">
        <f t="shared" ref="H136:H142" si="105">S135</f>
        <v>4</v>
      </c>
      <c r="I136" s="61">
        <f t="shared" ref="I136:I142" si="106">T135</f>
        <v>6</v>
      </c>
      <c r="J136" s="61">
        <f t="shared" ref="J136:J142" si="107">U135</f>
        <v>-5</v>
      </c>
      <c r="K136" s="33">
        <f>J136+(B136*G136)+(C136*H136)+(D136*I136)</f>
        <v>1</v>
      </c>
      <c r="L136" s="33">
        <f t="shared" ref="L136:L142" si="108">IF(K136&gt;$D$8,1,IF(K136&lt;-$D$8,-1,0))</f>
        <v>1</v>
      </c>
      <c r="M136" s="33" t="str">
        <f t="shared" ref="M136:M142" si="109">IF(L136=F136,"wbaru=wlama","perbaiki bobot dan bias")</f>
        <v>perbaiki bobot dan bias</v>
      </c>
      <c r="N136" s="33">
        <f>(F136-L136)*B136*$D$9</f>
        <v>-2</v>
      </c>
      <c r="O136" s="33">
        <f>(F136-L136)*C136*$D$9</f>
        <v>-2</v>
      </c>
      <c r="P136" s="33">
        <f>(F136-L136)*D136*$D$9</f>
        <v>0</v>
      </c>
      <c r="Q136" s="33">
        <f>(F136-L136)*E136*$D$9</f>
        <v>-2</v>
      </c>
      <c r="R136" s="61">
        <f t="shared" ref="R136:R142" si="110">G136+N136</f>
        <v>0</v>
      </c>
      <c r="S136" s="61">
        <f t="shared" ref="S136:S142" si="111">H136+O136</f>
        <v>2</v>
      </c>
      <c r="T136" s="61">
        <f t="shared" ref="T136:T142" si="112">I136+P136</f>
        <v>6</v>
      </c>
      <c r="U136" s="61">
        <f t="shared" ref="U136:U142" si="113">J136+Q136</f>
        <v>-7</v>
      </c>
      <c r="V136" s="6"/>
      <c r="W136" s="6"/>
    </row>
    <row r="137" spans="1:25" x14ac:dyDescent="0.25">
      <c r="A137" s="1">
        <v>3</v>
      </c>
      <c r="B137" s="1">
        <v>1</v>
      </c>
      <c r="C137" s="1">
        <v>0</v>
      </c>
      <c r="D137" s="1">
        <v>1</v>
      </c>
      <c r="E137" s="1">
        <v>1</v>
      </c>
      <c r="F137" s="1">
        <v>-1</v>
      </c>
      <c r="G137" s="61">
        <f t="shared" ref="G137:G142" si="114">R136</f>
        <v>0</v>
      </c>
      <c r="H137" s="61">
        <f t="shared" si="105"/>
        <v>2</v>
      </c>
      <c r="I137" s="61">
        <f t="shared" si="106"/>
        <v>6</v>
      </c>
      <c r="J137" s="61">
        <f t="shared" si="107"/>
        <v>-7</v>
      </c>
      <c r="K137" s="33">
        <f t="shared" ref="K137:K142" si="115">J137+(B137*G137)+(C137*H137)+(D137*I137)</f>
        <v>-1</v>
      </c>
      <c r="L137" s="33">
        <f t="shared" si="108"/>
        <v>-1</v>
      </c>
      <c r="M137" s="33" t="str">
        <f t="shared" si="109"/>
        <v>wbaru=wlama</v>
      </c>
      <c r="N137" s="33">
        <f t="shared" ref="N137:N142" si="116">(F137-L137)*B137*$D$9</f>
        <v>0</v>
      </c>
      <c r="O137" s="33">
        <f t="shared" ref="O137:O142" si="117">(F137-L137)*C137*$D$9</f>
        <v>0</v>
      </c>
      <c r="P137" s="33">
        <f t="shared" ref="P137:P142" si="118">(F137-L137)*D137*$D$9</f>
        <v>0</v>
      </c>
      <c r="Q137" s="33">
        <f t="shared" ref="Q137:Q142" si="119">(F137-L137)*E137*$D$9</f>
        <v>0</v>
      </c>
      <c r="R137" s="61">
        <f t="shared" si="110"/>
        <v>0</v>
      </c>
      <c r="S137" s="61">
        <f t="shared" si="111"/>
        <v>2</v>
      </c>
      <c r="T137" s="61">
        <f t="shared" si="112"/>
        <v>6</v>
      </c>
      <c r="U137" s="61">
        <f t="shared" si="113"/>
        <v>-7</v>
      </c>
      <c r="V137" s="6"/>
      <c r="W137" s="6"/>
    </row>
    <row r="138" spans="1:25" x14ac:dyDescent="0.25">
      <c r="A138" s="1">
        <v>4</v>
      </c>
      <c r="B138" s="1">
        <v>1</v>
      </c>
      <c r="C138" s="1">
        <v>0</v>
      </c>
      <c r="D138" s="1">
        <v>0</v>
      </c>
      <c r="E138" s="1">
        <v>1</v>
      </c>
      <c r="F138" s="1">
        <v>-1</v>
      </c>
      <c r="G138" s="61">
        <f t="shared" si="114"/>
        <v>0</v>
      </c>
      <c r="H138" s="61">
        <f t="shared" si="105"/>
        <v>2</v>
      </c>
      <c r="I138" s="61">
        <f t="shared" si="106"/>
        <v>6</v>
      </c>
      <c r="J138" s="61">
        <f t="shared" si="107"/>
        <v>-7</v>
      </c>
      <c r="K138" s="33">
        <f t="shared" si="115"/>
        <v>-7</v>
      </c>
      <c r="L138" s="33">
        <f t="shared" si="108"/>
        <v>-1</v>
      </c>
      <c r="M138" s="33" t="str">
        <f t="shared" si="109"/>
        <v>wbaru=wlama</v>
      </c>
      <c r="N138" s="33">
        <f t="shared" si="116"/>
        <v>0</v>
      </c>
      <c r="O138" s="33">
        <f t="shared" si="117"/>
        <v>0</v>
      </c>
      <c r="P138" s="33">
        <f t="shared" si="118"/>
        <v>0</v>
      </c>
      <c r="Q138" s="33">
        <f t="shared" si="119"/>
        <v>0</v>
      </c>
      <c r="R138" s="61">
        <f t="shared" si="110"/>
        <v>0</v>
      </c>
      <c r="S138" s="61">
        <f t="shared" si="111"/>
        <v>2</v>
      </c>
      <c r="T138" s="61">
        <f t="shared" si="112"/>
        <v>6</v>
      </c>
      <c r="U138" s="61">
        <f t="shared" si="113"/>
        <v>-7</v>
      </c>
      <c r="V138" s="6"/>
      <c r="W138" s="6"/>
    </row>
    <row r="139" spans="1:25" x14ac:dyDescent="0.25">
      <c r="A139" s="1">
        <v>5</v>
      </c>
      <c r="B139" s="1">
        <v>0</v>
      </c>
      <c r="C139" s="1">
        <v>1</v>
      </c>
      <c r="D139" s="1">
        <v>1</v>
      </c>
      <c r="E139" s="1">
        <v>1</v>
      </c>
      <c r="F139" s="1">
        <v>-1</v>
      </c>
      <c r="G139" s="61">
        <f t="shared" si="114"/>
        <v>0</v>
      </c>
      <c r="H139" s="61">
        <f t="shared" si="105"/>
        <v>2</v>
      </c>
      <c r="I139" s="61">
        <f t="shared" si="106"/>
        <v>6</v>
      </c>
      <c r="J139" s="61">
        <f t="shared" si="107"/>
        <v>-7</v>
      </c>
      <c r="K139" s="33">
        <f t="shared" si="115"/>
        <v>1</v>
      </c>
      <c r="L139" s="33">
        <f t="shared" si="108"/>
        <v>1</v>
      </c>
      <c r="M139" s="33" t="str">
        <f t="shared" si="109"/>
        <v>perbaiki bobot dan bias</v>
      </c>
      <c r="N139" s="33">
        <f t="shared" si="116"/>
        <v>0</v>
      </c>
      <c r="O139" s="33">
        <f t="shared" si="117"/>
        <v>-2</v>
      </c>
      <c r="P139" s="33">
        <f t="shared" si="118"/>
        <v>-2</v>
      </c>
      <c r="Q139" s="33">
        <f t="shared" si="119"/>
        <v>-2</v>
      </c>
      <c r="R139" s="61">
        <f t="shared" si="110"/>
        <v>0</v>
      </c>
      <c r="S139" s="61">
        <f t="shared" si="111"/>
        <v>0</v>
      </c>
      <c r="T139" s="61">
        <f t="shared" si="112"/>
        <v>4</v>
      </c>
      <c r="U139" s="61">
        <f t="shared" si="113"/>
        <v>-9</v>
      </c>
      <c r="V139" s="6"/>
      <c r="W139" s="6"/>
    </row>
    <row r="140" spans="1:25" x14ac:dyDescent="0.25">
      <c r="A140" s="1">
        <v>6</v>
      </c>
      <c r="B140" s="1">
        <v>0</v>
      </c>
      <c r="C140" s="1">
        <v>1</v>
      </c>
      <c r="D140" s="1">
        <v>0</v>
      </c>
      <c r="E140" s="1">
        <v>1</v>
      </c>
      <c r="F140" s="1">
        <v>-1</v>
      </c>
      <c r="G140" s="61">
        <f t="shared" si="114"/>
        <v>0</v>
      </c>
      <c r="H140" s="61">
        <f t="shared" si="105"/>
        <v>0</v>
      </c>
      <c r="I140" s="61">
        <f t="shared" si="106"/>
        <v>4</v>
      </c>
      <c r="J140" s="61">
        <f t="shared" si="107"/>
        <v>-9</v>
      </c>
      <c r="K140" s="33">
        <f t="shared" si="115"/>
        <v>-9</v>
      </c>
      <c r="L140" s="33">
        <f t="shared" si="108"/>
        <v>-1</v>
      </c>
      <c r="M140" s="33" t="str">
        <f t="shared" si="109"/>
        <v>wbaru=wlama</v>
      </c>
      <c r="N140" s="33">
        <f t="shared" si="116"/>
        <v>0</v>
      </c>
      <c r="O140" s="33">
        <f t="shared" si="117"/>
        <v>0</v>
      </c>
      <c r="P140" s="33">
        <f t="shared" si="118"/>
        <v>0</v>
      </c>
      <c r="Q140" s="33">
        <f t="shared" si="119"/>
        <v>0</v>
      </c>
      <c r="R140" s="61">
        <f t="shared" si="110"/>
        <v>0</v>
      </c>
      <c r="S140" s="61">
        <f t="shared" si="111"/>
        <v>0</v>
      </c>
      <c r="T140" s="61">
        <f t="shared" si="112"/>
        <v>4</v>
      </c>
      <c r="U140" s="61">
        <f t="shared" si="113"/>
        <v>-9</v>
      </c>
      <c r="V140" s="6"/>
      <c r="W140" s="6"/>
    </row>
    <row r="141" spans="1:25" x14ac:dyDescent="0.25">
      <c r="A141" s="1">
        <v>7</v>
      </c>
      <c r="B141" s="1">
        <v>0</v>
      </c>
      <c r="C141" s="1">
        <v>0</v>
      </c>
      <c r="D141" s="1">
        <v>1</v>
      </c>
      <c r="E141" s="1">
        <v>1</v>
      </c>
      <c r="F141" s="1">
        <v>-1</v>
      </c>
      <c r="G141" s="61">
        <f t="shared" si="114"/>
        <v>0</v>
      </c>
      <c r="H141" s="61">
        <f t="shared" si="105"/>
        <v>0</v>
      </c>
      <c r="I141" s="61">
        <f t="shared" si="106"/>
        <v>4</v>
      </c>
      <c r="J141" s="61">
        <f t="shared" si="107"/>
        <v>-9</v>
      </c>
      <c r="K141" s="33">
        <f t="shared" si="115"/>
        <v>-5</v>
      </c>
      <c r="L141" s="33">
        <f t="shared" si="108"/>
        <v>-1</v>
      </c>
      <c r="M141" s="33" t="str">
        <f t="shared" si="109"/>
        <v>wbaru=wlama</v>
      </c>
      <c r="N141" s="33">
        <f t="shared" si="116"/>
        <v>0</v>
      </c>
      <c r="O141" s="33">
        <f t="shared" si="117"/>
        <v>0</v>
      </c>
      <c r="P141" s="33">
        <f t="shared" si="118"/>
        <v>0</v>
      </c>
      <c r="Q141" s="33">
        <f t="shared" si="119"/>
        <v>0</v>
      </c>
      <c r="R141" s="61">
        <f t="shared" si="110"/>
        <v>0</v>
      </c>
      <c r="S141" s="61">
        <f t="shared" si="111"/>
        <v>0</v>
      </c>
      <c r="T141" s="61">
        <f t="shared" si="112"/>
        <v>4</v>
      </c>
      <c r="U141" s="61">
        <f t="shared" si="113"/>
        <v>-9</v>
      </c>
      <c r="V141" s="6"/>
      <c r="W141" s="6"/>
    </row>
    <row r="142" spans="1:25" x14ac:dyDescent="0.25">
      <c r="A142" s="1">
        <v>8</v>
      </c>
      <c r="B142" s="1">
        <v>0</v>
      </c>
      <c r="C142" s="1">
        <v>0</v>
      </c>
      <c r="D142" s="1">
        <v>0</v>
      </c>
      <c r="E142" s="1">
        <v>1</v>
      </c>
      <c r="F142" s="1">
        <v>-1</v>
      </c>
      <c r="G142" s="61">
        <f t="shared" si="114"/>
        <v>0</v>
      </c>
      <c r="H142" s="61">
        <f t="shared" si="105"/>
        <v>0</v>
      </c>
      <c r="I142" s="61">
        <f t="shared" si="106"/>
        <v>4</v>
      </c>
      <c r="J142" s="61">
        <f t="shared" si="107"/>
        <v>-9</v>
      </c>
      <c r="K142" s="33">
        <f t="shared" si="115"/>
        <v>-9</v>
      </c>
      <c r="L142" s="33">
        <f t="shared" si="108"/>
        <v>-1</v>
      </c>
      <c r="M142" s="33" t="str">
        <f t="shared" si="109"/>
        <v>wbaru=wlama</v>
      </c>
      <c r="N142" s="33">
        <f t="shared" si="116"/>
        <v>0</v>
      </c>
      <c r="O142" s="33">
        <f t="shared" si="117"/>
        <v>0</v>
      </c>
      <c r="P142" s="33">
        <f t="shared" si="118"/>
        <v>0</v>
      </c>
      <c r="Q142" s="33">
        <f t="shared" si="119"/>
        <v>0</v>
      </c>
      <c r="R142" s="61">
        <f t="shared" si="110"/>
        <v>0</v>
      </c>
      <c r="S142" s="61">
        <f t="shared" si="111"/>
        <v>0</v>
      </c>
      <c r="T142" s="61">
        <f t="shared" si="112"/>
        <v>4</v>
      </c>
      <c r="U142" s="61">
        <f t="shared" si="113"/>
        <v>-9</v>
      </c>
      <c r="V142" s="6"/>
      <c r="W142" s="6"/>
    </row>
    <row r="143" spans="1:25" x14ac:dyDescent="0.25">
      <c r="A143" t="s">
        <v>306</v>
      </c>
      <c r="D143" s="6"/>
    </row>
    <row r="144" spans="1:25" x14ac:dyDescent="0.25">
      <c r="A144" s="2" t="s">
        <v>293</v>
      </c>
      <c r="E144" s="4"/>
      <c r="F144" s="4"/>
      <c r="H144" s="31"/>
      <c r="I144" s="31"/>
      <c r="J144" s="6"/>
      <c r="N144" s="31"/>
      <c r="O144" s="6"/>
      <c r="P144" s="6"/>
      <c r="S144" s="31"/>
      <c r="T144" s="31"/>
      <c r="U144" s="16"/>
    </row>
    <row r="145" spans="1:25" x14ac:dyDescent="0.25">
      <c r="A145" s="63" t="s">
        <v>22</v>
      </c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2"/>
      <c r="Y145" s="62"/>
    </row>
    <row r="146" spans="1:25" x14ac:dyDescent="0.25">
      <c r="A146" s="173" t="s">
        <v>1</v>
      </c>
      <c r="B146" s="175" t="s">
        <v>25</v>
      </c>
      <c r="C146" s="176"/>
      <c r="D146" s="176"/>
      <c r="E146" s="177"/>
      <c r="F146" s="178" t="s">
        <v>36</v>
      </c>
      <c r="G146" s="180" t="s">
        <v>20</v>
      </c>
      <c r="H146" s="181"/>
      <c r="I146" s="181"/>
      <c r="J146" s="182"/>
      <c r="K146" s="60"/>
      <c r="L146" s="60"/>
      <c r="M146" s="55" t="s">
        <v>257</v>
      </c>
      <c r="N146" s="175" t="s">
        <v>256</v>
      </c>
      <c r="O146" s="176"/>
      <c r="P146" s="176"/>
      <c r="Q146" s="177"/>
      <c r="R146" s="183" t="s">
        <v>15</v>
      </c>
      <c r="S146" s="183"/>
      <c r="T146" s="183"/>
      <c r="U146" s="183"/>
      <c r="V146" s="172"/>
      <c r="W146" s="172"/>
      <c r="X146" s="6"/>
    </row>
    <row r="147" spans="1:25" x14ac:dyDescent="0.25">
      <c r="A147" s="174"/>
      <c r="B147" s="18" t="s">
        <v>2</v>
      </c>
      <c r="C147" s="18" t="s">
        <v>3</v>
      </c>
      <c r="D147" s="18" t="s">
        <v>59</v>
      </c>
      <c r="E147" s="18" t="s">
        <v>14</v>
      </c>
      <c r="F147" s="179"/>
      <c r="G147" s="19" t="s">
        <v>7</v>
      </c>
      <c r="H147" s="19" t="s">
        <v>8</v>
      </c>
      <c r="I147" s="19" t="s">
        <v>60</v>
      </c>
      <c r="J147" s="19" t="s">
        <v>254</v>
      </c>
      <c r="K147" s="56" t="s">
        <v>27</v>
      </c>
      <c r="L147" s="56" t="s">
        <v>19</v>
      </c>
      <c r="M147" s="56" t="s">
        <v>258</v>
      </c>
      <c r="N147" s="56" t="s">
        <v>252</v>
      </c>
      <c r="O147" s="56" t="s">
        <v>253</v>
      </c>
      <c r="P147" s="56" t="s">
        <v>282</v>
      </c>
      <c r="Q147" s="56" t="s">
        <v>255</v>
      </c>
      <c r="R147" s="18" t="s">
        <v>7</v>
      </c>
      <c r="S147" s="18" t="s">
        <v>8</v>
      </c>
      <c r="T147" s="18" t="s">
        <v>60</v>
      </c>
      <c r="U147" s="18" t="s">
        <v>254</v>
      </c>
      <c r="V147" s="172"/>
      <c r="W147" s="172"/>
    </row>
    <row r="148" spans="1:25" x14ac:dyDescent="0.25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33">
        <f>R142</f>
        <v>0</v>
      </c>
      <c r="H148" s="33">
        <f>S142</f>
        <v>0</v>
      </c>
      <c r="I148" s="33">
        <f>T142</f>
        <v>4</v>
      </c>
      <c r="J148" s="33">
        <f>U142</f>
        <v>-9</v>
      </c>
      <c r="K148" s="33">
        <f>J148+(B148*G148)+(C148*H148)+(D148*I148)</f>
        <v>-5</v>
      </c>
      <c r="L148" s="33">
        <f>IF(K148&gt;$D$8,1,IF(K148&lt;-$D$8,-1,0))</f>
        <v>-1</v>
      </c>
      <c r="M148" s="33" t="str">
        <f>IF(L148=F148,"wbaru=wlama","perbaiki bobot dan bias")</f>
        <v>perbaiki bobot dan bias</v>
      </c>
      <c r="N148" s="33">
        <f>(F148-L148)*B148*$D$9</f>
        <v>2</v>
      </c>
      <c r="O148" s="33">
        <f>(F148-L148)*C148*$D$9</f>
        <v>2</v>
      </c>
      <c r="P148" s="33">
        <f>(F148-L148)*D148*$D$9</f>
        <v>2</v>
      </c>
      <c r="Q148" s="33">
        <f>(F148-L148)*E148*$D$9</f>
        <v>2</v>
      </c>
      <c r="R148" s="61">
        <f>G148+N148</f>
        <v>2</v>
      </c>
      <c r="S148" s="61">
        <f>H148+O148</f>
        <v>2</v>
      </c>
      <c r="T148" s="61">
        <f>I148+P148</f>
        <v>6</v>
      </c>
      <c r="U148" s="61">
        <f>J148+Q148</f>
        <v>-7</v>
      </c>
      <c r="V148" s="6"/>
      <c r="W148" s="6"/>
    </row>
    <row r="149" spans="1:25" x14ac:dyDescent="0.25">
      <c r="A149" s="1">
        <v>2</v>
      </c>
      <c r="B149" s="1">
        <v>1</v>
      </c>
      <c r="C149" s="1">
        <v>1</v>
      </c>
      <c r="D149" s="1">
        <v>0</v>
      </c>
      <c r="E149" s="1">
        <v>1</v>
      </c>
      <c r="F149" s="1">
        <v>-1</v>
      </c>
      <c r="G149" s="61">
        <f>R148</f>
        <v>2</v>
      </c>
      <c r="H149" s="61">
        <f t="shared" ref="H149:H155" si="120">S148</f>
        <v>2</v>
      </c>
      <c r="I149" s="61">
        <f t="shared" ref="I149:I155" si="121">T148</f>
        <v>6</v>
      </c>
      <c r="J149" s="61">
        <f t="shared" ref="J149:J155" si="122">U148</f>
        <v>-7</v>
      </c>
      <c r="K149" s="33">
        <f>J149+(B149*G149)+(C149*H149)+(D149*I149)</f>
        <v>-3</v>
      </c>
      <c r="L149" s="33">
        <f t="shared" ref="L149:L155" si="123">IF(K149&gt;$D$8,1,IF(K149&lt;-$D$8,-1,0))</f>
        <v>-1</v>
      </c>
      <c r="M149" s="33" t="str">
        <f t="shared" ref="M149:M155" si="124">IF(L149=F149,"wbaru=wlama","perbaiki bobot dan bias")</f>
        <v>wbaru=wlama</v>
      </c>
      <c r="N149" s="33">
        <f>(F149-L149)*B149*$D$9</f>
        <v>0</v>
      </c>
      <c r="O149" s="33">
        <f>(F149-L149)*C149*$D$9</f>
        <v>0</v>
      </c>
      <c r="P149" s="33">
        <f>(F149-L149)*D149*$D$9</f>
        <v>0</v>
      </c>
      <c r="Q149" s="33">
        <f>(F149-L149)*E149*$D$9</f>
        <v>0</v>
      </c>
      <c r="R149" s="61">
        <f t="shared" ref="R149:R155" si="125">G149+N149</f>
        <v>2</v>
      </c>
      <c r="S149" s="61">
        <f t="shared" ref="S149:S155" si="126">H149+O149</f>
        <v>2</v>
      </c>
      <c r="T149" s="61">
        <f t="shared" ref="T149:T155" si="127">I149+P149</f>
        <v>6</v>
      </c>
      <c r="U149" s="61">
        <f t="shared" ref="U149:U155" si="128">J149+Q149</f>
        <v>-7</v>
      </c>
      <c r="V149" s="6"/>
      <c r="W149" s="6"/>
    </row>
    <row r="150" spans="1:25" x14ac:dyDescent="0.25">
      <c r="A150" s="1">
        <v>3</v>
      </c>
      <c r="B150" s="1">
        <v>1</v>
      </c>
      <c r="C150" s="1">
        <v>0</v>
      </c>
      <c r="D150" s="1">
        <v>1</v>
      </c>
      <c r="E150" s="1">
        <v>1</v>
      </c>
      <c r="F150" s="1">
        <v>-1</v>
      </c>
      <c r="G150" s="61">
        <f t="shared" ref="G150:G155" si="129">R149</f>
        <v>2</v>
      </c>
      <c r="H150" s="61">
        <f t="shared" si="120"/>
        <v>2</v>
      </c>
      <c r="I150" s="61">
        <f t="shared" si="121"/>
        <v>6</v>
      </c>
      <c r="J150" s="61">
        <f t="shared" si="122"/>
        <v>-7</v>
      </c>
      <c r="K150" s="33">
        <f t="shared" ref="K150:K155" si="130">J150+(B150*G150)+(C150*H150)+(D150*I150)</f>
        <v>1</v>
      </c>
      <c r="L150" s="33">
        <f t="shared" si="123"/>
        <v>1</v>
      </c>
      <c r="M150" s="33" t="str">
        <f t="shared" si="124"/>
        <v>perbaiki bobot dan bias</v>
      </c>
      <c r="N150" s="33">
        <f t="shared" ref="N150:N155" si="131">(F150-L150)*B150*$D$9</f>
        <v>-2</v>
      </c>
      <c r="O150" s="33">
        <f t="shared" ref="O150:O155" si="132">(F150-L150)*C150*$D$9</f>
        <v>0</v>
      </c>
      <c r="P150" s="33">
        <f t="shared" ref="P150:P155" si="133">(F150-L150)*D150*$D$9</f>
        <v>-2</v>
      </c>
      <c r="Q150" s="33">
        <f t="shared" ref="Q150:Q155" si="134">(F150-L150)*E150*$D$9</f>
        <v>-2</v>
      </c>
      <c r="R150" s="61">
        <f t="shared" si="125"/>
        <v>0</v>
      </c>
      <c r="S150" s="61">
        <f t="shared" si="126"/>
        <v>2</v>
      </c>
      <c r="T150" s="61">
        <f t="shared" si="127"/>
        <v>4</v>
      </c>
      <c r="U150" s="61">
        <f t="shared" si="128"/>
        <v>-9</v>
      </c>
      <c r="V150" s="6"/>
      <c r="W150" s="6"/>
    </row>
    <row r="151" spans="1:25" x14ac:dyDescent="0.25">
      <c r="A151" s="1">
        <v>4</v>
      </c>
      <c r="B151" s="1">
        <v>1</v>
      </c>
      <c r="C151" s="1">
        <v>0</v>
      </c>
      <c r="D151" s="1">
        <v>0</v>
      </c>
      <c r="E151" s="1">
        <v>1</v>
      </c>
      <c r="F151" s="1">
        <v>-1</v>
      </c>
      <c r="G151" s="61">
        <f t="shared" si="129"/>
        <v>0</v>
      </c>
      <c r="H151" s="61">
        <f t="shared" si="120"/>
        <v>2</v>
      </c>
      <c r="I151" s="61">
        <f t="shared" si="121"/>
        <v>4</v>
      </c>
      <c r="J151" s="61">
        <f t="shared" si="122"/>
        <v>-9</v>
      </c>
      <c r="K151" s="33">
        <f t="shared" si="130"/>
        <v>-9</v>
      </c>
      <c r="L151" s="33">
        <f t="shared" si="123"/>
        <v>-1</v>
      </c>
      <c r="M151" s="33" t="str">
        <f t="shared" si="124"/>
        <v>wbaru=wlama</v>
      </c>
      <c r="N151" s="33">
        <f t="shared" si="131"/>
        <v>0</v>
      </c>
      <c r="O151" s="33">
        <f t="shared" si="132"/>
        <v>0</v>
      </c>
      <c r="P151" s="33">
        <f t="shared" si="133"/>
        <v>0</v>
      </c>
      <c r="Q151" s="33">
        <f t="shared" si="134"/>
        <v>0</v>
      </c>
      <c r="R151" s="61">
        <f t="shared" si="125"/>
        <v>0</v>
      </c>
      <c r="S151" s="61">
        <f t="shared" si="126"/>
        <v>2</v>
      </c>
      <c r="T151" s="61">
        <f t="shared" si="127"/>
        <v>4</v>
      </c>
      <c r="U151" s="61">
        <f t="shared" si="128"/>
        <v>-9</v>
      </c>
      <c r="V151" s="6"/>
      <c r="W151" s="6"/>
    </row>
    <row r="152" spans="1:25" x14ac:dyDescent="0.25">
      <c r="A152" s="1">
        <v>5</v>
      </c>
      <c r="B152" s="1">
        <v>0</v>
      </c>
      <c r="C152" s="1">
        <v>1</v>
      </c>
      <c r="D152" s="1">
        <v>1</v>
      </c>
      <c r="E152" s="1">
        <v>1</v>
      </c>
      <c r="F152" s="1">
        <v>-1</v>
      </c>
      <c r="G152" s="61">
        <f t="shared" si="129"/>
        <v>0</v>
      </c>
      <c r="H152" s="61">
        <f t="shared" si="120"/>
        <v>2</v>
      </c>
      <c r="I152" s="61">
        <f t="shared" si="121"/>
        <v>4</v>
      </c>
      <c r="J152" s="61">
        <f t="shared" si="122"/>
        <v>-9</v>
      </c>
      <c r="K152" s="33">
        <f t="shared" si="130"/>
        <v>-3</v>
      </c>
      <c r="L152" s="33">
        <f t="shared" si="123"/>
        <v>-1</v>
      </c>
      <c r="M152" s="33" t="str">
        <f t="shared" si="124"/>
        <v>wbaru=wlama</v>
      </c>
      <c r="N152" s="33">
        <f t="shared" si="131"/>
        <v>0</v>
      </c>
      <c r="O152" s="33">
        <f t="shared" si="132"/>
        <v>0</v>
      </c>
      <c r="P152" s="33">
        <f t="shared" si="133"/>
        <v>0</v>
      </c>
      <c r="Q152" s="33">
        <f t="shared" si="134"/>
        <v>0</v>
      </c>
      <c r="R152" s="61">
        <f t="shared" si="125"/>
        <v>0</v>
      </c>
      <c r="S152" s="61">
        <f t="shared" si="126"/>
        <v>2</v>
      </c>
      <c r="T152" s="61">
        <f t="shared" si="127"/>
        <v>4</v>
      </c>
      <c r="U152" s="61">
        <f t="shared" si="128"/>
        <v>-9</v>
      </c>
      <c r="V152" s="6"/>
      <c r="W152" s="6"/>
    </row>
    <row r="153" spans="1:25" x14ac:dyDescent="0.25">
      <c r="A153" s="1">
        <v>6</v>
      </c>
      <c r="B153" s="1">
        <v>0</v>
      </c>
      <c r="C153" s="1">
        <v>1</v>
      </c>
      <c r="D153" s="1">
        <v>0</v>
      </c>
      <c r="E153" s="1">
        <v>1</v>
      </c>
      <c r="F153" s="1">
        <v>-1</v>
      </c>
      <c r="G153" s="61">
        <f t="shared" si="129"/>
        <v>0</v>
      </c>
      <c r="H153" s="61">
        <f t="shared" si="120"/>
        <v>2</v>
      </c>
      <c r="I153" s="61">
        <f t="shared" si="121"/>
        <v>4</v>
      </c>
      <c r="J153" s="61">
        <f t="shared" si="122"/>
        <v>-9</v>
      </c>
      <c r="K153" s="33">
        <f t="shared" si="130"/>
        <v>-7</v>
      </c>
      <c r="L153" s="33">
        <f t="shared" si="123"/>
        <v>-1</v>
      </c>
      <c r="M153" s="33" t="str">
        <f t="shared" si="124"/>
        <v>wbaru=wlama</v>
      </c>
      <c r="N153" s="33">
        <f t="shared" si="131"/>
        <v>0</v>
      </c>
      <c r="O153" s="33">
        <f t="shared" si="132"/>
        <v>0</v>
      </c>
      <c r="P153" s="33">
        <f t="shared" si="133"/>
        <v>0</v>
      </c>
      <c r="Q153" s="33">
        <f t="shared" si="134"/>
        <v>0</v>
      </c>
      <c r="R153" s="61">
        <f t="shared" si="125"/>
        <v>0</v>
      </c>
      <c r="S153" s="61">
        <f t="shared" si="126"/>
        <v>2</v>
      </c>
      <c r="T153" s="61">
        <f t="shared" si="127"/>
        <v>4</v>
      </c>
      <c r="U153" s="61">
        <f t="shared" si="128"/>
        <v>-9</v>
      </c>
      <c r="V153" s="6"/>
      <c r="W153" s="6"/>
    </row>
    <row r="154" spans="1:25" x14ac:dyDescent="0.25">
      <c r="A154" s="1">
        <v>7</v>
      </c>
      <c r="B154" s="1">
        <v>0</v>
      </c>
      <c r="C154" s="1">
        <v>0</v>
      </c>
      <c r="D154" s="1">
        <v>1</v>
      </c>
      <c r="E154" s="1">
        <v>1</v>
      </c>
      <c r="F154" s="1">
        <v>-1</v>
      </c>
      <c r="G154" s="61">
        <f t="shared" si="129"/>
        <v>0</v>
      </c>
      <c r="H154" s="61">
        <f t="shared" si="120"/>
        <v>2</v>
      </c>
      <c r="I154" s="61">
        <f t="shared" si="121"/>
        <v>4</v>
      </c>
      <c r="J154" s="61">
        <f t="shared" si="122"/>
        <v>-9</v>
      </c>
      <c r="K154" s="33">
        <f t="shared" si="130"/>
        <v>-5</v>
      </c>
      <c r="L154" s="33">
        <f t="shared" si="123"/>
        <v>-1</v>
      </c>
      <c r="M154" s="33" t="str">
        <f t="shared" si="124"/>
        <v>wbaru=wlama</v>
      </c>
      <c r="N154" s="33">
        <f t="shared" si="131"/>
        <v>0</v>
      </c>
      <c r="O154" s="33">
        <f t="shared" si="132"/>
        <v>0</v>
      </c>
      <c r="P154" s="33">
        <f t="shared" si="133"/>
        <v>0</v>
      </c>
      <c r="Q154" s="33">
        <f t="shared" si="134"/>
        <v>0</v>
      </c>
      <c r="R154" s="61">
        <f t="shared" si="125"/>
        <v>0</v>
      </c>
      <c r="S154" s="61">
        <f t="shared" si="126"/>
        <v>2</v>
      </c>
      <c r="T154" s="61">
        <f t="shared" si="127"/>
        <v>4</v>
      </c>
      <c r="U154" s="61">
        <f t="shared" si="128"/>
        <v>-9</v>
      </c>
      <c r="V154" s="6"/>
      <c r="W154" s="6"/>
    </row>
    <row r="155" spans="1:25" x14ac:dyDescent="0.25">
      <c r="A155" s="1">
        <v>8</v>
      </c>
      <c r="B155" s="1">
        <v>0</v>
      </c>
      <c r="C155" s="1">
        <v>0</v>
      </c>
      <c r="D155" s="1">
        <v>0</v>
      </c>
      <c r="E155" s="1">
        <v>1</v>
      </c>
      <c r="F155" s="1">
        <v>-1</v>
      </c>
      <c r="G155" s="61">
        <f t="shared" si="129"/>
        <v>0</v>
      </c>
      <c r="H155" s="61">
        <f t="shared" si="120"/>
        <v>2</v>
      </c>
      <c r="I155" s="61">
        <f t="shared" si="121"/>
        <v>4</v>
      </c>
      <c r="J155" s="61">
        <f t="shared" si="122"/>
        <v>-9</v>
      </c>
      <c r="K155" s="33">
        <f t="shared" si="130"/>
        <v>-9</v>
      </c>
      <c r="L155" s="33">
        <f t="shared" si="123"/>
        <v>-1</v>
      </c>
      <c r="M155" s="33" t="str">
        <f t="shared" si="124"/>
        <v>wbaru=wlama</v>
      </c>
      <c r="N155" s="33">
        <f t="shared" si="131"/>
        <v>0</v>
      </c>
      <c r="O155" s="33">
        <f t="shared" si="132"/>
        <v>0</v>
      </c>
      <c r="P155" s="33">
        <f t="shared" si="133"/>
        <v>0</v>
      </c>
      <c r="Q155" s="33">
        <f t="shared" si="134"/>
        <v>0</v>
      </c>
      <c r="R155" s="61">
        <f t="shared" si="125"/>
        <v>0</v>
      </c>
      <c r="S155" s="61">
        <f t="shared" si="126"/>
        <v>2</v>
      </c>
      <c r="T155" s="61">
        <f t="shared" si="127"/>
        <v>4</v>
      </c>
      <c r="U155" s="61">
        <f t="shared" si="128"/>
        <v>-9</v>
      </c>
      <c r="V155" s="6"/>
      <c r="W155" s="6"/>
    </row>
    <row r="156" spans="1:25" x14ac:dyDescent="0.25">
      <c r="A156" t="s">
        <v>307</v>
      </c>
      <c r="D156" s="6"/>
    </row>
    <row r="157" spans="1:25" x14ac:dyDescent="0.25">
      <c r="A157" s="2" t="s">
        <v>294</v>
      </c>
      <c r="E157" s="4"/>
      <c r="F157" s="4"/>
      <c r="H157" s="31"/>
      <c r="I157" s="31"/>
      <c r="J157" s="6"/>
      <c r="N157" s="31"/>
      <c r="O157" s="6"/>
      <c r="P157" s="6"/>
      <c r="S157" s="31"/>
      <c r="T157" s="31"/>
      <c r="U157" s="16"/>
    </row>
    <row r="158" spans="1:25" x14ac:dyDescent="0.25">
      <c r="A158" s="63" t="s">
        <v>22</v>
      </c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2"/>
      <c r="Y158" s="62"/>
    </row>
    <row r="159" spans="1:25" x14ac:dyDescent="0.25">
      <c r="A159" s="173" t="s">
        <v>1</v>
      </c>
      <c r="B159" s="175" t="s">
        <v>25</v>
      </c>
      <c r="C159" s="176"/>
      <c r="D159" s="176"/>
      <c r="E159" s="177"/>
      <c r="F159" s="178" t="s">
        <v>36</v>
      </c>
      <c r="G159" s="180" t="s">
        <v>20</v>
      </c>
      <c r="H159" s="181"/>
      <c r="I159" s="181"/>
      <c r="J159" s="182"/>
      <c r="K159" s="60"/>
      <c r="L159" s="60"/>
      <c r="M159" s="55" t="s">
        <v>257</v>
      </c>
      <c r="N159" s="175" t="s">
        <v>256</v>
      </c>
      <c r="O159" s="176"/>
      <c r="P159" s="176"/>
      <c r="Q159" s="177"/>
      <c r="R159" s="183" t="s">
        <v>15</v>
      </c>
      <c r="S159" s="183"/>
      <c r="T159" s="183"/>
      <c r="U159" s="183"/>
      <c r="V159" s="172"/>
      <c r="W159" s="172"/>
      <c r="X159" s="6"/>
    </row>
    <row r="160" spans="1:25" x14ac:dyDescent="0.25">
      <c r="A160" s="174"/>
      <c r="B160" s="18" t="s">
        <v>2</v>
      </c>
      <c r="C160" s="18" t="s">
        <v>3</v>
      </c>
      <c r="D160" s="18" t="s">
        <v>59</v>
      </c>
      <c r="E160" s="18" t="s">
        <v>14</v>
      </c>
      <c r="F160" s="179"/>
      <c r="G160" s="19" t="s">
        <v>7</v>
      </c>
      <c r="H160" s="19" t="s">
        <v>8</v>
      </c>
      <c r="I160" s="19" t="s">
        <v>60</v>
      </c>
      <c r="J160" s="19" t="s">
        <v>254</v>
      </c>
      <c r="K160" s="56" t="s">
        <v>27</v>
      </c>
      <c r="L160" s="56" t="s">
        <v>19</v>
      </c>
      <c r="M160" s="56" t="s">
        <v>258</v>
      </c>
      <c r="N160" s="56" t="s">
        <v>252</v>
      </c>
      <c r="O160" s="56" t="s">
        <v>253</v>
      </c>
      <c r="P160" s="56" t="s">
        <v>282</v>
      </c>
      <c r="Q160" s="56" t="s">
        <v>255</v>
      </c>
      <c r="R160" s="18" t="s">
        <v>7</v>
      </c>
      <c r="S160" s="18" t="s">
        <v>8</v>
      </c>
      <c r="T160" s="18" t="s">
        <v>60</v>
      </c>
      <c r="U160" s="18" t="s">
        <v>254</v>
      </c>
      <c r="V160" s="172"/>
      <c r="W160" s="172"/>
    </row>
    <row r="161" spans="1:25" x14ac:dyDescent="0.25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33">
        <f>R155</f>
        <v>0</v>
      </c>
      <c r="H161" s="33">
        <f>S155</f>
        <v>2</v>
      </c>
      <c r="I161" s="33">
        <f>T155</f>
        <v>4</v>
      </c>
      <c r="J161" s="33">
        <f>U155</f>
        <v>-9</v>
      </c>
      <c r="K161" s="33">
        <f>J161+(B161*G161)+(C161*H161)+(D161*I161)</f>
        <v>-3</v>
      </c>
      <c r="L161" s="33">
        <f>IF(K161&gt;$D$8,1,IF(K161&lt;-$D$8,-1,0))</f>
        <v>-1</v>
      </c>
      <c r="M161" s="33" t="str">
        <f>IF(L161=F161,"wbaru=wlama","perbaiki bobot dan bias")</f>
        <v>perbaiki bobot dan bias</v>
      </c>
      <c r="N161" s="33">
        <f>(F161-L161)*B161*$D$9</f>
        <v>2</v>
      </c>
      <c r="O161" s="33">
        <f>(F161-L161)*C161*$D$9</f>
        <v>2</v>
      </c>
      <c r="P161" s="33">
        <f>(F161-L161)*D161*$D$9</f>
        <v>2</v>
      </c>
      <c r="Q161" s="33">
        <f>(F161-L161)*E161*$D$9</f>
        <v>2</v>
      </c>
      <c r="R161" s="61">
        <f>G161+N161</f>
        <v>2</v>
      </c>
      <c r="S161" s="61">
        <f>H161+O161</f>
        <v>4</v>
      </c>
      <c r="T161" s="61">
        <f>I161+P161</f>
        <v>6</v>
      </c>
      <c r="U161" s="61">
        <f>J161+Q161</f>
        <v>-7</v>
      </c>
      <c r="V161" s="6"/>
      <c r="W161" s="6"/>
    </row>
    <row r="162" spans="1:25" x14ac:dyDescent="0.25">
      <c r="A162" s="1">
        <v>2</v>
      </c>
      <c r="B162" s="1">
        <v>1</v>
      </c>
      <c r="C162" s="1">
        <v>1</v>
      </c>
      <c r="D162" s="1">
        <v>0</v>
      </c>
      <c r="E162" s="1">
        <v>1</v>
      </c>
      <c r="F162" s="1">
        <v>-1</v>
      </c>
      <c r="G162" s="61">
        <f>R161</f>
        <v>2</v>
      </c>
      <c r="H162" s="61">
        <f t="shared" ref="H162:H168" si="135">S161</f>
        <v>4</v>
      </c>
      <c r="I162" s="61">
        <f t="shared" ref="I162:I168" si="136">T161</f>
        <v>6</v>
      </c>
      <c r="J162" s="61">
        <f t="shared" ref="J162:J168" si="137">U161</f>
        <v>-7</v>
      </c>
      <c r="K162" s="33">
        <f>J162+(B162*G162)+(C162*H162)+(D162*I162)</f>
        <v>-1</v>
      </c>
      <c r="L162" s="33">
        <f t="shared" ref="L162:L168" si="138">IF(K162&gt;$D$8,1,IF(K162&lt;-$D$8,-1,0))</f>
        <v>-1</v>
      </c>
      <c r="M162" s="33" t="str">
        <f t="shared" ref="M162:M168" si="139">IF(L162=F162,"wbaru=wlama","perbaiki bobot dan bias")</f>
        <v>wbaru=wlama</v>
      </c>
      <c r="N162" s="33">
        <f>(F162-L162)*B162*$D$9</f>
        <v>0</v>
      </c>
      <c r="O162" s="33">
        <f>(F162-L162)*C162*$D$9</f>
        <v>0</v>
      </c>
      <c r="P162" s="33">
        <f>(F162-L162)*D162*$D$9</f>
        <v>0</v>
      </c>
      <c r="Q162" s="33">
        <f>(F162-L162)*E162*$D$9</f>
        <v>0</v>
      </c>
      <c r="R162" s="61">
        <f t="shared" ref="R162:R168" si="140">G162+N162</f>
        <v>2</v>
      </c>
      <c r="S162" s="61">
        <f t="shared" ref="S162:S168" si="141">H162+O162</f>
        <v>4</v>
      </c>
      <c r="T162" s="61">
        <f t="shared" ref="T162:T168" si="142">I162+P162</f>
        <v>6</v>
      </c>
      <c r="U162" s="61">
        <f t="shared" ref="U162:U168" si="143">J162+Q162</f>
        <v>-7</v>
      </c>
      <c r="V162" s="6"/>
      <c r="W162" s="6"/>
    </row>
    <row r="163" spans="1:25" x14ac:dyDescent="0.25">
      <c r="A163" s="1">
        <v>3</v>
      </c>
      <c r="B163" s="1">
        <v>1</v>
      </c>
      <c r="C163" s="1">
        <v>0</v>
      </c>
      <c r="D163" s="1">
        <v>1</v>
      </c>
      <c r="E163" s="1">
        <v>1</v>
      </c>
      <c r="F163" s="1">
        <v>-1</v>
      </c>
      <c r="G163" s="61">
        <f t="shared" ref="G163:G168" si="144">R162</f>
        <v>2</v>
      </c>
      <c r="H163" s="61">
        <f t="shared" si="135"/>
        <v>4</v>
      </c>
      <c r="I163" s="61">
        <f t="shared" si="136"/>
        <v>6</v>
      </c>
      <c r="J163" s="61">
        <f t="shared" si="137"/>
        <v>-7</v>
      </c>
      <c r="K163" s="33">
        <f t="shared" ref="K163:K168" si="145">J163+(B163*G163)+(C163*H163)+(D163*I163)</f>
        <v>1</v>
      </c>
      <c r="L163" s="33">
        <f t="shared" si="138"/>
        <v>1</v>
      </c>
      <c r="M163" s="33" t="str">
        <f t="shared" si="139"/>
        <v>perbaiki bobot dan bias</v>
      </c>
      <c r="N163" s="33">
        <f t="shared" ref="N163:N168" si="146">(F163-L163)*B163*$D$9</f>
        <v>-2</v>
      </c>
      <c r="O163" s="33">
        <f t="shared" ref="O163:O168" si="147">(F163-L163)*C163*$D$9</f>
        <v>0</v>
      </c>
      <c r="P163" s="33">
        <f t="shared" ref="P163:P168" si="148">(F163-L163)*D163*$D$9</f>
        <v>-2</v>
      </c>
      <c r="Q163" s="33">
        <f t="shared" ref="Q163:Q168" si="149">(F163-L163)*E163*$D$9</f>
        <v>-2</v>
      </c>
      <c r="R163" s="61">
        <f t="shared" si="140"/>
        <v>0</v>
      </c>
      <c r="S163" s="61">
        <f t="shared" si="141"/>
        <v>4</v>
      </c>
      <c r="T163" s="61">
        <f t="shared" si="142"/>
        <v>4</v>
      </c>
      <c r="U163" s="61">
        <f t="shared" si="143"/>
        <v>-9</v>
      </c>
      <c r="V163" s="6"/>
      <c r="W163" s="6"/>
    </row>
    <row r="164" spans="1:25" x14ac:dyDescent="0.25">
      <c r="A164" s="1">
        <v>4</v>
      </c>
      <c r="B164" s="1">
        <v>1</v>
      </c>
      <c r="C164" s="1">
        <v>0</v>
      </c>
      <c r="D164" s="1">
        <v>0</v>
      </c>
      <c r="E164" s="1">
        <v>1</v>
      </c>
      <c r="F164" s="1">
        <v>-1</v>
      </c>
      <c r="G164" s="61">
        <f t="shared" si="144"/>
        <v>0</v>
      </c>
      <c r="H164" s="61">
        <f t="shared" si="135"/>
        <v>4</v>
      </c>
      <c r="I164" s="61">
        <f t="shared" si="136"/>
        <v>4</v>
      </c>
      <c r="J164" s="61">
        <f t="shared" si="137"/>
        <v>-9</v>
      </c>
      <c r="K164" s="33">
        <f t="shared" si="145"/>
        <v>-9</v>
      </c>
      <c r="L164" s="33">
        <f t="shared" si="138"/>
        <v>-1</v>
      </c>
      <c r="M164" s="33" t="str">
        <f t="shared" si="139"/>
        <v>wbaru=wlama</v>
      </c>
      <c r="N164" s="33">
        <f t="shared" si="146"/>
        <v>0</v>
      </c>
      <c r="O164" s="33">
        <f t="shared" si="147"/>
        <v>0</v>
      </c>
      <c r="P164" s="33">
        <f t="shared" si="148"/>
        <v>0</v>
      </c>
      <c r="Q164" s="33">
        <f t="shared" si="149"/>
        <v>0</v>
      </c>
      <c r="R164" s="61">
        <f t="shared" si="140"/>
        <v>0</v>
      </c>
      <c r="S164" s="61">
        <f t="shared" si="141"/>
        <v>4</v>
      </c>
      <c r="T164" s="61">
        <f t="shared" si="142"/>
        <v>4</v>
      </c>
      <c r="U164" s="61">
        <f t="shared" si="143"/>
        <v>-9</v>
      </c>
      <c r="V164" s="6"/>
      <c r="W164" s="6"/>
    </row>
    <row r="165" spans="1:25" x14ac:dyDescent="0.25">
      <c r="A165" s="1">
        <v>5</v>
      </c>
      <c r="B165" s="1">
        <v>0</v>
      </c>
      <c r="C165" s="1">
        <v>1</v>
      </c>
      <c r="D165" s="1">
        <v>1</v>
      </c>
      <c r="E165" s="1">
        <v>1</v>
      </c>
      <c r="F165" s="1">
        <v>-1</v>
      </c>
      <c r="G165" s="61">
        <f t="shared" si="144"/>
        <v>0</v>
      </c>
      <c r="H165" s="61">
        <f t="shared" si="135"/>
        <v>4</v>
      </c>
      <c r="I165" s="61">
        <f t="shared" si="136"/>
        <v>4</v>
      </c>
      <c r="J165" s="61">
        <f t="shared" si="137"/>
        <v>-9</v>
      </c>
      <c r="K165" s="33">
        <f t="shared" si="145"/>
        <v>-1</v>
      </c>
      <c r="L165" s="33">
        <f t="shared" si="138"/>
        <v>-1</v>
      </c>
      <c r="M165" s="33" t="str">
        <f t="shared" si="139"/>
        <v>wbaru=wlama</v>
      </c>
      <c r="N165" s="33">
        <f t="shared" si="146"/>
        <v>0</v>
      </c>
      <c r="O165" s="33">
        <f t="shared" si="147"/>
        <v>0</v>
      </c>
      <c r="P165" s="33">
        <f t="shared" si="148"/>
        <v>0</v>
      </c>
      <c r="Q165" s="33">
        <f t="shared" si="149"/>
        <v>0</v>
      </c>
      <c r="R165" s="61">
        <f t="shared" si="140"/>
        <v>0</v>
      </c>
      <c r="S165" s="61">
        <f t="shared" si="141"/>
        <v>4</v>
      </c>
      <c r="T165" s="61">
        <f t="shared" si="142"/>
        <v>4</v>
      </c>
      <c r="U165" s="61">
        <f t="shared" si="143"/>
        <v>-9</v>
      </c>
      <c r="V165" s="6"/>
      <c r="W165" s="6"/>
    </row>
    <row r="166" spans="1:25" x14ac:dyDescent="0.25">
      <c r="A166" s="1">
        <v>6</v>
      </c>
      <c r="B166" s="1">
        <v>0</v>
      </c>
      <c r="C166" s="1">
        <v>1</v>
      </c>
      <c r="D166" s="1">
        <v>0</v>
      </c>
      <c r="E166" s="1">
        <v>1</v>
      </c>
      <c r="F166" s="1">
        <v>-1</v>
      </c>
      <c r="G166" s="61">
        <f t="shared" si="144"/>
        <v>0</v>
      </c>
      <c r="H166" s="61">
        <f t="shared" si="135"/>
        <v>4</v>
      </c>
      <c r="I166" s="61">
        <f t="shared" si="136"/>
        <v>4</v>
      </c>
      <c r="J166" s="61">
        <f t="shared" si="137"/>
        <v>-9</v>
      </c>
      <c r="K166" s="33">
        <f t="shared" si="145"/>
        <v>-5</v>
      </c>
      <c r="L166" s="33">
        <f t="shared" si="138"/>
        <v>-1</v>
      </c>
      <c r="M166" s="33" t="str">
        <f t="shared" si="139"/>
        <v>wbaru=wlama</v>
      </c>
      <c r="N166" s="33">
        <f t="shared" si="146"/>
        <v>0</v>
      </c>
      <c r="O166" s="33">
        <f t="shared" si="147"/>
        <v>0</v>
      </c>
      <c r="P166" s="33">
        <f t="shared" si="148"/>
        <v>0</v>
      </c>
      <c r="Q166" s="33">
        <f t="shared" si="149"/>
        <v>0</v>
      </c>
      <c r="R166" s="61">
        <f t="shared" si="140"/>
        <v>0</v>
      </c>
      <c r="S166" s="61">
        <f t="shared" si="141"/>
        <v>4</v>
      </c>
      <c r="T166" s="61">
        <f t="shared" si="142"/>
        <v>4</v>
      </c>
      <c r="U166" s="61">
        <f t="shared" si="143"/>
        <v>-9</v>
      </c>
      <c r="V166" s="6"/>
      <c r="W166" s="6"/>
    </row>
    <row r="167" spans="1:25" x14ac:dyDescent="0.25">
      <c r="A167" s="1">
        <v>7</v>
      </c>
      <c r="B167" s="1">
        <v>0</v>
      </c>
      <c r="C167" s="1">
        <v>0</v>
      </c>
      <c r="D167" s="1">
        <v>1</v>
      </c>
      <c r="E167" s="1">
        <v>1</v>
      </c>
      <c r="F167" s="1">
        <v>-1</v>
      </c>
      <c r="G167" s="61">
        <f t="shared" si="144"/>
        <v>0</v>
      </c>
      <c r="H167" s="61">
        <f t="shared" si="135"/>
        <v>4</v>
      </c>
      <c r="I167" s="61">
        <f t="shared" si="136"/>
        <v>4</v>
      </c>
      <c r="J167" s="61">
        <f t="shared" si="137"/>
        <v>-9</v>
      </c>
      <c r="K167" s="33">
        <f t="shared" si="145"/>
        <v>-5</v>
      </c>
      <c r="L167" s="33">
        <f t="shared" si="138"/>
        <v>-1</v>
      </c>
      <c r="M167" s="33" t="str">
        <f t="shared" si="139"/>
        <v>wbaru=wlama</v>
      </c>
      <c r="N167" s="33">
        <f t="shared" si="146"/>
        <v>0</v>
      </c>
      <c r="O167" s="33">
        <f t="shared" si="147"/>
        <v>0</v>
      </c>
      <c r="P167" s="33">
        <f t="shared" si="148"/>
        <v>0</v>
      </c>
      <c r="Q167" s="33">
        <f t="shared" si="149"/>
        <v>0</v>
      </c>
      <c r="R167" s="61">
        <f t="shared" si="140"/>
        <v>0</v>
      </c>
      <c r="S167" s="61">
        <f t="shared" si="141"/>
        <v>4</v>
      </c>
      <c r="T167" s="61">
        <f t="shared" si="142"/>
        <v>4</v>
      </c>
      <c r="U167" s="61">
        <f t="shared" si="143"/>
        <v>-9</v>
      </c>
      <c r="V167" s="6"/>
      <c r="W167" s="6"/>
    </row>
    <row r="168" spans="1:25" x14ac:dyDescent="0.25">
      <c r="A168" s="1">
        <v>8</v>
      </c>
      <c r="B168" s="1">
        <v>0</v>
      </c>
      <c r="C168" s="1">
        <v>0</v>
      </c>
      <c r="D168" s="1">
        <v>0</v>
      </c>
      <c r="E168" s="1">
        <v>1</v>
      </c>
      <c r="F168" s="1">
        <v>-1</v>
      </c>
      <c r="G168" s="61">
        <f t="shared" si="144"/>
        <v>0</v>
      </c>
      <c r="H168" s="61">
        <f t="shared" si="135"/>
        <v>4</v>
      </c>
      <c r="I168" s="61">
        <f t="shared" si="136"/>
        <v>4</v>
      </c>
      <c r="J168" s="61">
        <f t="shared" si="137"/>
        <v>-9</v>
      </c>
      <c r="K168" s="33">
        <f t="shared" si="145"/>
        <v>-9</v>
      </c>
      <c r="L168" s="33">
        <f t="shared" si="138"/>
        <v>-1</v>
      </c>
      <c r="M168" s="33" t="str">
        <f t="shared" si="139"/>
        <v>wbaru=wlama</v>
      </c>
      <c r="N168" s="33">
        <f t="shared" si="146"/>
        <v>0</v>
      </c>
      <c r="O168" s="33">
        <f t="shared" si="147"/>
        <v>0</v>
      </c>
      <c r="P168" s="33">
        <f t="shared" si="148"/>
        <v>0</v>
      </c>
      <c r="Q168" s="33">
        <f t="shared" si="149"/>
        <v>0</v>
      </c>
      <c r="R168" s="61">
        <f t="shared" si="140"/>
        <v>0</v>
      </c>
      <c r="S168" s="61">
        <f t="shared" si="141"/>
        <v>4</v>
      </c>
      <c r="T168" s="61">
        <f t="shared" si="142"/>
        <v>4</v>
      </c>
      <c r="U168" s="61">
        <f t="shared" si="143"/>
        <v>-9</v>
      </c>
      <c r="V168" s="6"/>
      <c r="W168" s="6"/>
    </row>
    <row r="169" spans="1:25" x14ac:dyDescent="0.25">
      <c r="A169" t="s">
        <v>308</v>
      </c>
      <c r="D169" s="6"/>
    </row>
    <row r="170" spans="1:25" x14ac:dyDescent="0.25">
      <c r="A170" s="2" t="s">
        <v>295</v>
      </c>
      <c r="E170" s="4"/>
      <c r="F170" s="4"/>
      <c r="H170" s="31"/>
      <c r="I170" s="31"/>
      <c r="J170" s="6"/>
      <c r="N170" s="31"/>
      <c r="O170" s="6"/>
      <c r="P170" s="6"/>
      <c r="S170" s="31"/>
      <c r="T170" s="31"/>
      <c r="U170" s="16"/>
    </row>
    <row r="171" spans="1:25" x14ac:dyDescent="0.25">
      <c r="A171" s="63" t="s">
        <v>22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2"/>
      <c r="Y171" s="62"/>
    </row>
    <row r="172" spans="1:25" x14ac:dyDescent="0.25">
      <c r="A172" s="173" t="s">
        <v>1</v>
      </c>
      <c r="B172" s="175" t="s">
        <v>25</v>
      </c>
      <c r="C172" s="176"/>
      <c r="D172" s="176"/>
      <c r="E172" s="177"/>
      <c r="F172" s="178" t="s">
        <v>36</v>
      </c>
      <c r="G172" s="180" t="s">
        <v>20</v>
      </c>
      <c r="H172" s="181"/>
      <c r="I172" s="181"/>
      <c r="J172" s="182"/>
      <c r="K172" s="60"/>
      <c r="L172" s="60"/>
      <c r="M172" s="55" t="s">
        <v>257</v>
      </c>
      <c r="N172" s="175" t="s">
        <v>256</v>
      </c>
      <c r="O172" s="176"/>
      <c r="P172" s="176"/>
      <c r="Q172" s="177"/>
      <c r="R172" s="183" t="s">
        <v>15</v>
      </c>
      <c r="S172" s="183"/>
      <c r="T172" s="183"/>
      <c r="U172" s="183"/>
      <c r="V172" s="172"/>
      <c r="W172" s="172"/>
      <c r="X172" s="6"/>
    </row>
    <row r="173" spans="1:25" x14ac:dyDescent="0.25">
      <c r="A173" s="174"/>
      <c r="B173" s="18" t="s">
        <v>2</v>
      </c>
      <c r="C173" s="18" t="s">
        <v>3</v>
      </c>
      <c r="D173" s="18" t="s">
        <v>59</v>
      </c>
      <c r="E173" s="18" t="s">
        <v>14</v>
      </c>
      <c r="F173" s="179"/>
      <c r="G173" s="19" t="s">
        <v>7</v>
      </c>
      <c r="H173" s="19" t="s">
        <v>8</v>
      </c>
      <c r="I173" s="19" t="s">
        <v>60</v>
      </c>
      <c r="J173" s="19" t="s">
        <v>254</v>
      </c>
      <c r="K173" s="56" t="s">
        <v>27</v>
      </c>
      <c r="L173" s="56" t="s">
        <v>19</v>
      </c>
      <c r="M173" s="56" t="s">
        <v>258</v>
      </c>
      <c r="N173" s="56" t="s">
        <v>252</v>
      </c>
      <c r="O173" s="56" t="s">
        <v>253</v>
      </c>
      <c r="P173" s="56" t="s">
        <v>282</v>
      </c>
      <c r="Q173" s="56" t="s">
        <v>255</v>
      </c>
      <c r="R173" s="18" t="s">
        <v>7</v>
      </c>
      <c r="S173" s="18" t="s">
        <v>8</v>
      </c>
      <c r="T173" s="18" t="s">
        <v>60</v>
      </c>
      <c r="U173" s="18" t="s">
        <v>254</v>
      </c>
      <c r="V173" s="172"/>
      <c r="W173" s="172"/>
    </row>
    <row r="174" spans="1:25" x14ac:dyDescent="0.25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33">
        <f>R168</f>
        <v>0</v>
      </c>
      <c r="H174" s="33">
        <f>S168</f>
        <v>4</v>
      </c>
      <c r="I174" s="33">
        <f>T168</f>
        <v>4</v>
      </c>
      <c r="J174" s="33">
        <f>U168</f>
        <v>-9</v>
      </c>
      <c r="K174" s="33">
        <f>J174+(B174*G174)+(C174*H174)+(D174*I174)</f>
        <v>-1</v>
      </c>
      <c r="L174" s="33">
        <f>IF(K174&gt;$D$8,1,IF(K174&lt;-$D$8,-1,0))</f>
        <v>-1</v>
      </c>
      <c r="M174" s="33" t="str">
        <f>IF(L174=F174,"wbaru=wlama","perbaiki bobot dan bias")</f>
        <v>perbaiki bobot dan bias</v>
      </c>
      <c r="N174" s="33">
        <f>(F174-L174)*B174*$D$9</f>
        <v>2</v>
      </c>
      <c r="O174" s="33">
        <f>(F174-L174)*C174*$D$9</f>
        <v>2</v>
      </c>
      <c r="P174" s="33">
        <f>(F174-L174)*D174*$D$9</f>
        <v>2</v>
      </c>
      <c r="Q174" s="33">
        <f>(F174-L174)*E174*$D$9</f>
        <v>2</v>
      </c>
      <c r="R174" s="61">
        <f>G174+N174</f>
        <v>2</v>
      </c>
      <c r="S174" s="61">
        <f>H174+O174</f>
        <v>6</v>
      </c>
      <c r="T174" s="61">
        <f>I174+P174</f>
        <v>6</v>
      </c>
      <c r="U174" s="61">
        <f>J174+Q174</f>
        <v>-7</v>
      </c>
      <c r="V174" s="6"/>
      <c r="W174" s="6"/>
    </row>
    <row r="175" spans="1:25" x14ac:dyDescent="0.25">
      <c r="A175" s="1">
        <v>2</v>
      </c>
      <c r="B175" s="1">
        <v>1</v>
      </c>
      <c r="C175" s="1">
        <v>1</v>
      </c>
      <c r="D175" s="1">
        <v>0</v>
      </c>
      <c r="E175" s="1">
        <v>1</v>
      </c>
      <c r="F175" s="1">
        <v>-1</v>
      </c>
      <c r="G175" s="61">
        <f>R174</f>
        <v>2</v>
      </c>
      <c r="H175" s="61">
        <f t="shared" ref="H175:H181" si="150">S174</f>
        <v>6</v>
      </c>
      <c r="I175" s="61">
        <f t="shared" ref="I175:I181" si="151">T174</f>
        <v>6</v>
      </c>
      <c r="J175" s="61">
        <f t="shared" ref="J175:J181" si="152">U174</f>
        <v>-7</v>
      </c>
      <c r="K175" s="33">
        <f>J175+(B175*G175)+(C175*H175)+(D175*I175)</f>
        <v>1</v>
      </c>
      <c r="L175" s="33">
        <f t="shared" ref="L175:L181" si="153">IF(K175&gt;$D$8,1,IF(K175&lt;-$D$8,-1,0))</f>
        <v>1</v>
      </c>
      <c r="M175" s="33" t="str">
        <f t="shared" ref="M175:M181" si="154">IF(L175=F175,"wbaru=wlama","perbaiki bobot dan bias")</f>
        <v>perbaiki bobot dan bias</v>
      </c>
      <c r="N175" s="33">
        <f>(F175-L175)*B175*$D$9</f>
        <v>-2</v>
      </c>
      <c r="O175" s="33">
        <f>(F175-L175)*C175*$D$9</f>
        <v>-2</v>
      </c>
      <c r="P175" s="33">
        <f>(F175-L175)*D175*$D$9</f>
        <v>0</v>
      </c>
      <c r="Q175" s="33">
        <f>(F175-L175)*E175*$D$9</f>
        <v>-2</v>
      </c>
      <c r="R175" s="61">
        <f t="shared" ref="R175:R181" si="155">G175+N175</f>
        <v>0</v>
      </c>
      <c r="S175" s="61">
        <f t="shared" ref="S175:S181" si="156">H175+O175</f>
        <v>4</v>
      </c>
      <c r="T175" s="61">
        <f t="shared" ref="T175:T181" si="157">I175+P175</f>
        <v>6</v>
      </c>
      <c r="U175" s="61">
        <f t="shared" ref="U175:U181" si="158">J175+Q175</f>
        <v>-9</v>
      </c>
      <c r="V175" s="6"/>
      <c r="W175" s="6"/>
    </row>
    <row r="176" spans="1:25" x14ac:dyDescent="0.25">
      <c r="A176" s="1">
        <v>3</v>
      </c>
      <c r="B176" s="1">
        <v>1</v>
      </c>
      <c r="C176" s="1">
        <v>0</v>
      </c>
      <c r="D176" s="1">
        <v>1</v>
      </c>
      <c r="E176" s="1">
        <v>1</v>
      </c>
      <c r="F176" s="1">
        <v>-1</v>
      </c>
      <c r="G176" s="61">
        <f t="shared" ref="G176:G181" si="159">R175</f>
        <v>0</v>
      </c>
      <c r="H176" s="61">
        <f t="shared" si="150"/>
        <v>4</v>
      </c>
      <c r="I176" s="61">
        <f t="shared" si="151"/>
        <v>6</v>
      </c>
      <c r="J176" s="61">
        <f t="shared" si="152"/>
        <v>-9</v>
      </c>
      <c r="K176" s="33">
        <f t="shared" ref="K176:K181" si="160">J176+(B176*G176)+(C176*H176)+(D176*I176)</f>
        <v>-3</v>
      </c>
      <c r="L176" s="33">
        <f t="shared" si="153"/>
        <v>-1</v>
      </c>
      <c r="M176" s="33" t="str">
        <f t="shared" si="154"/>
        <v>wbaru=wlama</v>
      </c>
      <c r="N176" s="33">
        <f t="shared" ref="N176:N181" si="161">(F176-L176)*B176*$D$9</f>
        <v>0</v>
      </c>
      <c r="O176" s="33">
        <f t="shared" ref="O176:O181" si="162">(F176-L176)*C176*$D$9</f>
        <v>0</v>
      </c>
      <c r="P176" s="33">
        <f t="shared" ref="P176:P181" si="163">(F176-L176)*D176*$D$9</f>
        <v>0</v>
      </c>
      <c r="Q176" s="33">
        <f t="shared" ref="Q176:Q181" si="164">(F176-L176)*E176*$D$9</f>
        <v>0</v>
      </c>
      <c r="R176" s="61">
        <f t="shared" si="155"/>
        <v>0</v>
      </c>
      <c r="S176" s="61">
        <f t="shared" si="156"/>
        <v>4</v>
      </c>
      <c r="T176" s="61">
        <f t="shared" si="157"/>
        <v>6</v>
      </c>
      <c r="U176" s="61">
        <f t="shared" si="158"/>
        <v>-9</v>
      </c>
      <c r="V176" s="6"/>
      <c r="W176" s="6"/>
    </row>
    <row r="177" spans="1:25" x14ac:dyDescent="0.25">
      <c r="A177" s="1">
        <v>4</v>
      </c>
      <c r="B177" s="1">
        <v>1</v>
      </c>
      <c r="C177" s="1">
        <v>0</v>
      </c>
      <c r="D177" s="1">
        <v>0</v>
      </c>
      <c r="E177" s="1">
        <v>1</v>
      </c>
      <c r="F177" s="1">
        <v>-1</v>
      </c>
      <c r="G177" s="61">
        <f t="shared" si="159"/>
        <v>0</v>
      </c>
      <c r="H177" s="61">
        <f t="shared" si="150"/>
        <v>4</v>
      </c>
      <c r="I177" s="61">
        <f t="shared" si="151"/>
        <v>6</v>
      </c>
      <c r="J177" s="61">
        <f t="shared" si="152"/>
        <v>-9</v>
      </c>
      <c r="K177" s="33">
        <f t="shared" si="160"/>
        <v>-9</v>
      </c>
      <c r="L177" s="33">
        <f t="shared" si="153"/>
        <v>-1</v>
      </c>
      <c r="M177" s="33" t="str">
        <f t="shared" si="154"/>
        <v>wbaru=wlama</v>
      </c>
      <c r="N177" s="33">
        <f t="shared" si="161"/>
        <v>0</v>
      </c>
      <c r="O177" s="33">
        <f t="shared" si="162"/>
        <v>0</v>
      </c>
      <c r="P177" s="33">
        <f t="shared" si="163"/>
        <v>0</v>
      </c>
      <c r="Q177" s="33">
        <f t="shared" si="164"/>
        <v>0</v>
      </c>
      <c r="R177" s="61">
        <f t="shared" si="155"/>
        <v>0</v>
      </c>
      <c r="S177" s="61">
        <f t="shared" si="156"/>
        <v>4</v>
      </c>
      <c r="T177" s="61">
        <f t="shared" si="157"/>
        <v>6</v>
      </c>
      <c r="U177" s="61">
        <f t="shared" si="158"/>
        <v>-9</v>
      </c>
      <c r="V177" s="6"/>
      <c r="W177" s="6"/>
    </row>
    <row r="178" spans="1:25" x14ac:dyDescent="0.25">
      <c r="A178" s="1">
        <v>5</v>
      </c>
      <c r="B178" s="1">
        <v>0</v>
      </c>
      <c r="C178" s="1">
        <v>1</v>
      </c>
      <c r="D178" s="1">
        <v>1</v>
      </c>
      <c r="E178" s="1">
        <v>1</v>
      </c>
      <c r="F178" s="1">
        <v>-1</v>
      </c>
      <c r="G178" s="61">
        <f t="shared" si="159"/>
        <v>0</v>
      </c>
      <c r="H178" s="61">
        <f t="shared" si="150"/>
        <v>4</v>
      </c>
      <c r="I178" s="61">
        <f t="shared" si="151"/>
        <v>6</v>
      </c>
      <c r="J178" s="61">
        <f t="shared" si="152"/>
        <v>-9</v>
      </c>
      <c r="K178" s="33">
        <f t="shared" si="160"/>
        <v>1</v>
      </c>
      <c r="L178" s="33">
        <f t="shared" si="153"/>
        <v>1</v>
      </c>
      <c r="M178" s="33" t="str">
        <f t="shared" si="154"/>
        <v>perbaiki bobot dan bias</v>
      </c>
      <c r="N178" s="33">
        <f t="shared" si="161"/>
        <v>0</v>
      </c>
      <c r="O178" s="33">
        <f t="shared" si="162"/>
        <v>-2</v>
      </c>
      <c r="P178" s="33">
        <f t="shared" si="163"/>
        <v>-2</v>
      </c>
      <c r="Q178" s="33">
        <f t="shared" si="164"/>
        <v>-2</v>
      </c>
      <c r="R178" s="61">
        <f t="shared" si="155"/>
        <v>0</v>
      </c>
      <c r="S178" s="61">
        <f t="shared" si="156"/>
        <v>2</v>
      </c>
      <c r="T178" s="61">
        <f t="shared" si="157"/>
        <v>4</v>
      </c>
      <c r="U178" s="61">
        <f t="shared" si="158"/>
        <v>-11</v>
      </c>
      <c r="V178" s="6"/>
      <c r="W178" s="6"/>
    </row>
    <row r="179" spans="1:25" x14ac:dyDescent="0.25">
      <c r="A179" s="1">
        <v>6</v>
      </c>
      <c r="B179" s="1">
        <v>0</v>
      </c>
      <c r="C179" s="1">
        <v>1</v>
      </c>
      <c r="D179" s="1">
        <v>0</v>
      </c>
      <c r="E179" s="1">
        <v>1</v>
      </c>
      <c r="F179" s="1">
        <v>-1</v>
      </c>
      <c r="G179" s="61">
        <f t="shared" si="159"/>
        <v>0</v>
      </c>
      <c r="H179" s="61">
        <f t="shared" si="150"/>
        <v>2</v>
      </c>
      <c r="I179" s="61">
        <f t="shared" si="151"/>
        <v>4</v>
      </c>
      <c r="J179" s="61">
        <f t="shared" si="152"/>
        <v>-11</v>
      </c>
      <c r="K179" s="33">
        <f t="shared" si="160"/>
        <v>-9</v>
      </c>
      <c r="L179" s="33">
        <f t="shared" si="153"/>
        <v>-1</v>
      </c>
      <c r="M179" s="33" t="str">
        <f t="shared" si="154"/>
        <v>wbaru=wlama</v>
      </c>
      <c r="N179" s="33">
        <f t="shared" si="161"/>
        <v>0</v>
      </c>
      <c r="O179" s="33">
        <f t="shared" si="162"/>
        <v>0</v>
      </c>
      <c r="P179" s="33">
        <f t="shared" si="163"/>
        <v>0</v>
      </c>
      <c r="Q179" s="33">
        <f t="shared" si="164"/>
        <v>0</v>
      </c>
      <c r="R179" s="61">
        <f t="shared" si="155"/>
        <v>0</v>
      </c>
      <c r="S179" s="61">
        <f t="shared" si="156"/>
        <v>2</v>
      </c>
      <c r="T179" s="61">
        <f t="shared" si="157"/>
        <v>4</v>
      </c>
      <c r="U179" s="61">
        <f t="shared" si="158"/>
        <v>-11</v>
      </c>
      <c r="V179" s="6"/>
      <c r="W179" s="6"/>
    </row>
    <row r="180" spans="1:25" x14ac:dyDescent="0.25">
      <c r="A180" s="1">
        <v>7</v>
      </c>
      <c r="B180" s="1">
        <v>0</v>
      </c>
      <c r="C180" s="1">
        <v>0</v>
      </c>
      <c r="D180" s="1">
        <v>1</v>
      </c>
      <c r="E180" s="1">
        <v>1</v>
      </c>
      <c r="F180" s="1">
        <v>-1</v>
      </c>
      <c r="G180" s="61">
        <f t="shared" si="159"/>
        <v>0</v>
      </c>
      <c r="H180" s="61">
        <f t="shared" si="150"/>
        <v>2</v>
      </c>
      <c r="I180" s="61">
        <f t="shared" si="151"/>
        <v>4</v>
      </c>
      <c r="J180" s="61">
        <f t="shared" si="152"/>
        <v>-11</v>
      </c>
      <c r="K180" s="33">
        <f t="shared" si="160"/>
        <v>-7</v>
      </c>
      <c r="L180" s="33">
        <f t="shared" si="153"/>
        <v>-1</v>
      </c>
      <c r="M180" s="33" t="str">
        <f t="shared" si="154"/>
        <v>wbaru=wlama</v>
      </c>
      <c r="N180" s="33">
        <f t="shared" si="161"/>
        <v>0</v>
      </c>
      <c r="O180" s="33">
        <f t="shared" si="162"/>
        <v>0</v>
      </c>
      <c r="P180" s="33">
        <f t="shared" si="163"/>
        <v>0</v>
      </c>
      <c r="Q180" s="33">
        <f t="shared" si="164"/>
        <v>0</v>
      </c>
      <c r="R180" s="61">
        <f t="shared" si="155"/>
        <v>0</v>
      </c>
      <c r="S180" s="61">
        <f t="shared" si="156"/>
        <v>2</v>
      </c>
      <c r="T180" s="61">
        <f t="shared" si="157"/>
        <v>4</v>
      </c>
      <c r="U180" s="61">
        <f t="shared" si="158"/>
        <v>-11</v>
      </c>
      <c r="V180" s="6"/>
      <c r="W180" s="6"/>
    </row>
    <row r="181" spans="1:25" x14ac:dyDescent="0.25">
      <c r="A181" s="1">
        <v>8</v>
      </c>
      <c r="B181" s="1">
        <v>0</v>
      </c>
      <c r="C181" s="1">
        <v>0</v>
      </c>
      <c r="D181" s="1">
        <v>0</v>
      </c>
      <c r="E181" s="1">
        <v>1</v>
      </c>
      <c r="F181" s="1">
        <v>-1</v>
      </c>
      <c r="G181" s="61">
        <f t="shared" si="159"/>
        <v>0</v>
      </c>
      <c r="H181" s="61">
        <f t="shared" si="150"/>
        <v>2</v>
      </c>
      <c r="I181" s="61">
        <f t="shared" si="151"/>
        <v>4</v>
      </c>
      <c r="J181" s="61">
        <f t="shared" si="152"/>
        <v>-11</v>
      </c>
      <c r="K181" s="33">
        <f t="shared" si="160"/>
        <v>-11</v>
      </c>
      <c r="L181" s="33">
        <f t="shared" si="153"/>
        <v>-1</v>
      </c>
      <c r="M181" s="33" t="str">
        <f t="shared" si="154"/>
        <v>wbaru=wlama</v>
      </c>
      <c r="N181" s="33">
        <f t="shared" si="161"/>
        <v>0</v>
      </c>
      <c r="O181" s="33">
        <f t="shared" si="162"/>
        <v>0</v>
      </c>
      <c r="P181" s="33">
        <f t="shared" si="163"/>
        <v>0</v>
      </c>
      <c r="Q181" s="33">
        <f t="shared" si="164"/>
        <v>0</v>
      </c>
      <c r="R181" s="61">
        <f t="shared" si="155"/>
        <v>0</v>
      </c>
      <c r="S181" s="61">
        <f t="shared" si="156"/>
        <v>2</v>
      </c>
      <c r="T181" s="61">
        <f t="shared" si="157"/>
        <v>4</v>
      </c>
      <c r="U181" s="61">
        <f t="shared" si="158"/>
        <v>-11</v>
      </c>
      <c r="V181" s="6"/>
      <c r="W181" s="6"/>
    </row>
    <row r="182" spans="1:25" x14ac:dyDescent="0.25">
      <c r="A182" t="s">
        <v>309</v>
      </c>
      <c r="D182" s="6"/>
    </row>
    <row r="183" spans="1:25" x14ac:dyDescent="0.25">
      <c r="A183" s="2" t="s">
        <v>296</v>
      </c>
      <c r="E183" s="4"/>
      <c r="F183" s="4"/>
      <c r="H183" s="31"/>
      <c r="I183" s="31"/>
      <c r="J183" s="6"/>
      <c r="N183" s="31"/>
      <c r="O183" s="6"/>
      <c r="P183" s="6"/>
      <c r="S183" s="31"/>
      <c r="T183" s="31"/>
      <c r="U183" s="16"/>
    </row>
    <row r="184" spans="1:25" x14ac:dyDescent="0.25">
      <c r="A184" s="63" t="s">
        <v>22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2"/>
      <c r="Y184" s="62"/>
    </row>
    <row r="185" spans="1:25" x14ac:dyDescent="0.25">
      <c r="A185" s="173" t="s">
        <v>1</v>
      </c>
      <c r="B185" s="175" t="s">
        <v>25</v>
      </c>
      <c r="C185" s="176"/>
      <c r="D185" s="176"/>
      <c r="E185" s="177"/>
      <c r="F185" s="178" t="s">
        <v>36</v>
      </c>
      <c r="G185" s="180" t="s">
        <v>20</v>
      </c>
      <c r="H185" s="181"/>
      <c r="I185" s="181"/>
      <c r="J185" s="182"/>
      <c r="K185" s="60"/>
      <c r="L185" s="60"/>
      <c r="M185" s="55" t="s">
        <v>257</v>
      </c>
      <c r="N185" s="175" t="s">
        <v>256</v>
      </c>
      <c r="O185" s="176"/>
      <c r="P185" s="176"/>
      <c r="Q185" s="177"/>
      <c r="R185" s="183" t="s">
        <v>15</v>
      </c>
      <c r="S185" s="183"/>
      <c r="T185" s="183"/>
      <c r="U185" s="183"/>
      <c r="V185" s="172"/>
      <c r="W185" s="172"/>
      <c r="X185" s="6"/>
    </row>
    <row r="186" spans="1:25" x14ac:dyDescent="0.25">
      <c r="A186" s="174"/>
      <c r="B186" s="18" t="s">
        <v>2</v>
      </c>
      <c r="C186" s="18" t="s">
        <v>3</v>
      </c>
      <c r="D186" s="18" t="s">
        <v>59</v>
      </c>
      <c r="E186" s="18" t="s">
        <v>14</v>
      </c>
      <c r="F186" s="179"/>
      <c r="G186" s="19" t="s">
        <v>7</v>
      </c>
      <c r="H186" s="19" t="s">
        <v>8</v>
      </c>
      <c r="I186" s="19" t="s">
        <v>60</v>
      </c>
      <c r="J186" s="19" t="s">
        <v>254</v>
      </c>
      <c r="K186" s="56" t="s">
        <v>27</v>
      </c>
      <c r="L186" s="56" t="s">
        <v>19</v>
      </c>
      <c r="M186" s="56" t="s">
        <v>258</v>
      </c>
      <c r="N186" s="56" t="s">
        <v>252</v>
      </c>
      <c r="O186" s="56" t="s">
        <v>253</v>
      </c>
      <c r="P186" s="56" t="s">
        <v>282</v>
      </c>
      <c r="Q186" s="56" t="s">
        <v>255</v>
      </c>
      <c r="R186" s="18" t="s">
        <v>7</v>
      </c>
      <c r="S186" s="18" t="s">
        <v>8</v>
      </c>
      <c r="T186" s="18" t="s">
        <v>60</v>
      </c>
      <c r="U186" s="18" t="s">
        <v>254</v>
      </c>
      <c r="V186" s="172"/>
      <c r="W186" s="172"/>
    </row>
    <row r="187" spans="1:25" x14ac:dyDescent="0.25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33">
        <f>R181</f>
        <v>0</v>
      </c>
      <c r="H187" s="33">
        <f>S181</f>
        <v>2</v>
      </c>
      <c r="I187" s="33">
        <f>T181</f>
        <v>4</v>
      </c>
      <c r="J187" s="33">
        <f>U181</f>
        <v>-11</v>
      </c>
      <c r="K187" s="33">
        <f>J187+(B187*G187)+(C187*H187)+(D187*I187)</f>
        <v>-5</v>
      </c>
      <c r="L187" s="33">
        <f>IF(K187&gt;$D$8,1,IF(K187&lt;-$D$8,-1,0))</f>
        <v>-1</v>
      </c>
      <c r="M187" s="33" t="str">
        <f>IF(L187=F187,"wbaru=wlama","perbaiki bobot dan bias")</f>
        <v>perbaiki bobot dan bias</v>
      </c>
      <c r="N187" s="33">
        <f>(F187-L187)*B187*$D$9</f>
        <v>2</v>
      </c>
      <c r="O187" s="33">
        <f>(F187-L187)*C187*$D$9</f>
        <v>2</v>
      </c>
      <c r="P187" s="33">
        <f>(F187-L187)*D187*$D$9</f>
        <v>2</v>
      </c>
      <c r="Q187" s="33">
        <f>(F187-L187)*E187*$D$9</f>
        <v>2</v>
      </c>
      <c r="R187" s="61">
        <f>G187+N187</f>
        <v>2</v>
      </c>
      <c r="S187" s="61">
        <f>H187+O187</f>
        <v>4</v>
      </c>
      <c r="T187" s="61">
        <f>I187+P187</f>
        <v>6</v>
      </c>
      <c r="U187" s="61">
        <f>J187+Q187</f>
        <v>-9</v>
      </c>
      <c r="V187" s="6"/>
      <c r="W187" s="6"/>
    </row>
    <row r="188" spans="1:25" x14ac:dyDescent="0.25">
      <c r="A188" s="1">
        <v>2</v>
      </c>
      <c r="B188" s="1">
        <v>1</v>
      </c>
      <c r="C188" s="1">
        <v>1</v>
      </c>
      <c r="D188" s="1">
        <v>0</v>
      </c>
      <c r="E188" s="1">
        <v>1</v>
      </c>
      <c r="F188" s="1">
        <v>-1</v>
      </c>
      <c r="G188" s="61">
        <f>R187</f>
        <v>2</v>
      </c>
      <c r="H188" s="61">
        <f t="shared" ref="H188:H194" si="165">S187</f>
        <v>4</v>
      </c>
      <c r="I188" s="61">
        <f t="shared" ref="I188:I194" si="166">T187</f>
        <v>6</v>
      </c>
      <c r="J188" s="61">
        <f t="shared" ref="J188:J194" si="167">U187</f>
        <v>-9</v>
      </c>
      <c r="K188" s="33">
        <f>J188+(B188*G188)+(C188*H188)+(D188*I188)</f>
        <v>-3</v>
      </c>
      <c r="L188" s="33">
        <f t="shared" ref="L188:L194" si="168">IF(K188&gt;$D$8,1,IF(K188&lt;-$D$8,-1,0))</f>
        <v>-1</v>
      </c>
      <c r="M188" s="33" t="str">
        <f t="shared" ref="M188:M194" si="169">IF(L188=F188,"wbaru=wlama","perbaiki bobot dan bias")</f>
        <v>wbaru=wlama</v>
      </c>
      <c r="N188" s="33">
        <f>(F188-L188)*B188*$D$9</f>
        <v>0</v>
      </c>
      <c r="O188" s="33">
        <f>(F188-L188)*C188*$D$9</f>
        <v>0</v>
      </c>
      <c r="P188" s="33">
        <f>(F188-L188)*D188*$D$9</f>
        <v>0</v>
      </c>
      <c r="Q188" s="33">
        <f>(F188-L188)*E188*$D$9</f>
        <v>0</v>
      </c>
      <c r="R188" s="61">
        <f t="shared" ref="R188:R194" si="170">G188+N188</f>
        <v>2</v>
      </c>
      <c r="S188" s="61">
        <f t="shared" ref="S188:S194" si="171">H188+O188</f>
        <v>4</v>
      </c>
      <c r="T188" s="61">
        <f t="shared" ref="T188:T194" si="172">I188+P188</f>
        <v>6</v>
      </c>
      <c r="U188" s="61">
        <f t="shared" ref="U188:U194" si="173">J188+Q188</f>
        <v>-9</v>
      </c>
      <c r="V188" s="6"/>
      <c r="W188" s="6"/>
    </row>
    <row r="189" spans="1:25" x14ac:dyDescent="0.25">
      <c r="A189" s="1">
        <v>3</v>
      </c>
      <c r="B189" s="1">
        <v>1</v>
      </c>
      <c r="C189" s="1">
        <v>0</v>
      </c>
      <c r="D189" s="1">
        <v>1</v>
      </c>
      <c r="E189" s="1">
        <v>1</v>
      </c>
      <c r="F189" s="1">
        <v>-1</v>
      </c>
      <c r="G189" s="61">
        <f t="shared" ref="G189:G194" si="174">R188</f>
        <v>2</v>
      </c>
      <c r="H189" s="61">
        <f t="shared" si="165"/>
        <v>4</v>
      </c>
      <c r="I189" s="61">
        <f t="shared" si="166"/>
        <v>6</v>
      </c>
      <c r="J189" s="61">
        <f t="shared" si="167"/>
        <v>-9</v>
      </c>
      <c r="K189" s="33">
        <f t="shared" ref="K189:K194" si="175">J189+(B189*G189)+(C189*H189)+(D189*I189)</f>
        <v>-1</v>
      </c>
      <c r="L189" s="33">
        <f t="shared" si="168"/>
        <v>-1</v>
      </c>
      <c r="M189" s="33" t="str">
        <f t="shared" si="169"/>
        <v>wbaru=wlama</v>
      </c>
      <c r="N189" s="33">
        <f t="shared" ref="N189:N194" si="176">(F189-L189)*B189*$D$9</f>
        <v>0</v>
      </c>
      <c r="O189" s="33">
        <f t="shared" ref="O189:O194" si="177">(F189-L189)*C189*$D$9</f>
        <v>0</v>
      </c>
      <c r="P189" s="33">
        <f t="shared" ref="P189:P194" si="178">(F189-L189)*D189*$D$9</f>
        <v>0</v>
      </c>
      <c r="Q189" s="33">
        <f t="shared" ref="Q189:Q194" si="179">(F189-L189)*E189*$D$9</f>
        <v>0</v>
      </c>
      <c r="R189" s="61">
        <f t="shared" si="170"/>
        <v>2</v>
      </c>
      <c r="S189" s="61">
        <f t="shared" si="171"/>
        <v>4</v>
      </c>
      <c r="T189" s="61">
        <f t="shared" si="172"/>
        <v>6</v>
      </c>
      <c r="U189" s="61">
        <f t="shared" si="173"/>
        <v>-9</v>
      </c>
      <c r="V189" s="6"/>
      <c r="W189" s="6"/>
    </row>
    <row r="190" spans="1:25" x14ac:dyDescent="0.25">
      <c r="A190" s="1">
        <v>4</v>
      </c>
      <c r="B190" s="1">
        <v>1</v>
      </c>
      <c r="C190" s="1">
        <v>0</v>
      </c>
      <c r="D190" s="1">
        <v>0</v>
      </c>
      <c r="E190" s="1">
        <v>1</v>
      </c>
      <c r="F190" s="1">
        <v>-1</v>
      </c>
      <c r="G190" s="61">
        <f t="shared" si="174"/>
        <v>2</v>
      </c>
      <c r="H190" s="61">
        <f t="shared" si="165"/>
        <v>4</v>
      </c>
      <c r="I190" s="61">
        <f t="shared" si="166"/>
        <v>6</v>
      </c>
      <c r="J190" s="61">
        <f t="shared" si="167"/>
        <v>-9</v>
      </c>
      <c r="K190" s="33">
        <f t="shared" si="175"/>
        <v>-7</v>
      </c>
      <c r="L190" s="33">
        <f t="shared" si="168"/>
        <v>-1</v>
      </c>
      <c r="M190" s="33" t="str">
        <f t="shared" si="169"/>
        <v>wbaru=wlama</v>
      </c>
      <c r="N190" s="33">
        <f t="shared" si="176"/>
        <v>0</v>
      </c>
      <c r="O190" s="33">
        <f t="shared" si="177"/>
        <v>0</v>
      </c>
      <c r="P190" s="33">
        <f t="shared" si="178"/>
        <v>0</v>
      </c>
      <c r="Q190" s="33">
        <f t="shared" si="179"/>
        <v>0</v>
      </c>
      <c r="R190" s="61">
        <f t="shared" si="170"/>
        <v>2</v>
      </c>
      <c r="S190" s="61">
        <f t="shared" si="171"/>
        <v>4</v>
      </c>
      <c r="T190" s="61">
        <f t="shared" si="172"/>
        <v>6</v>
      </c>
      <c r="U190" s="61">
        <f t="shared" si="173"/>
        <v>-9</v>
      </c>
      <c r="V190" s="6"/>
      <c r="W190" s="6"/>
    </row>
    <row r="191" spans="1:25" x14ac:dyDescent="0.25">
      <c r="A191" s="1">
        <v>5</v>
      </c>
      <c r="B191" s="1">
        <v>0</v>
      </c>
      <c r="C191" s="1">
        <v>1</v>
      </c>
      <c r="D191" s="1">
        <v>1</v>
      </c>
      <c r="E191" s="1">
        <v>1</v>
      </c>
      <c r="F191" s="1">
        <v>-1</v>
      </c>
      <c r="G191" s="61">
        <f t="shared" si="174"/>
        <v>2</v>
      </c>
      <c r="H191" s="61">
        <f t="shared" si="165"/>
        <v>4</v>
      </c>
      <c r="I191" s="61">
        <f t="shared" si="166"/>
        <v>6</v>
      </c>
      <c r="J191" s="61">
        <f t="shared" si="167"/>
        <v>-9</v>
      </c>
      <c r="K191" s="33">
        <f t="shared" si="175"/>
        <v>1</v>
      </c>
      <c r="L191" s="33">
        <f t="shared" si="168"/>
        <v>1</v>
      </c>
      <c r="M191" s="33" t="str">
        <f t="shared" si="169"/>
        <v>perbaiki bobot dan bias</v>
      </c>
      <c r="N191" s="33">
        <f t="shared" si="176"/>
        <v>0</v>
      </c>
      <c r="O191" s="33">
        <f t="shared" si="177"/>
        <v>-2</v>
      </c>
      <c r="P191" s="33">
        <f t="shared" si="178"/>
        <v>-2</v>
      </c>
      <c r="Q191" s="33">
        <f t="shared" si="179"/>
        <v>-2</v>
      </c>
      <c r="R191" s="61">
        <f t="shared" si="170"/>
        <v>2</v>
      </c>
      <c r="S191" s="61">
        <f t="shared" si="171"/>
        <v>2</v>
      </c>
      <c r="T191" s="61">
        <f t="shared" si="172"/>
        <v>4</v>
      </c>
      <c r="U191" s="61">
        <f t="shared" si="173"/>
        <v>-11</v>
      </c>
      <c r="V191" s="6"/>
      <c r="W191" s="6"/>
    </row>
    <row r="192" spans="1:25" x14ac:dyDescent="0.25">
      <c r="A192" s="1">
        <v>6</v>
      </c>
      <c r="B192" s="1">
        <v>0</v>
      </c>
      <c r="C192" s="1">
        <v>1</v>
      </c>
      <c r="D192" s="1">
        <v>0</v>
      </c>
      <c r="E192" s="1">
        <v>1</v>
      </c>
      <c r="F192" s="1">
        <v>-1</v>
      </c>
      <c r="G192" s="61">
        <f t="shared" si="174"/>
        <v>2</v>
      </c>
      <c r="H192" s="61">
        <f t="shared" si="165"/>
        <v>2</v>
      </c>
      <c r="I192" s="61">
        <f t="shared" si="166"/>
        <v>4</v>
      </c>
      <c r="J192" s="61">
        <f t="shared" si="167"/>
        <v>-11</v>
      </c>
      <c r="K192" s="33">
        <f t="shared" si="175"/>
        <v>-9</v>
      </c>
      <c r="L192" s="33">
        <f t="shared" si="168"/>
        <v>-1</v>
      </c>
      <c r="M192" s="33" t="str">
        <f t="shared" si="169"/>
        <v>wbaru=wlama</v>
      </c>
      <c r="N192" s="33">
        <f t="shared" si="176"/>
        <v>0</v>
      </c>
      <c r="O192" s="33">
        <f t="shared" si="177"/>
        <v>0</v>
      </c>
      <c r="P192" s="33">
        <f t="shared" si="178"/>
        <v>0</v>
      </c>
      <c r="Q192" s="33">
        <f t="shared" si="179"/>
        <v>0</v>
      </c>
      <c r="R192" s="61">
        <f t="shared" si="170"/>
        <v>2</v>
      </c>
      <c r="S192" s="61">
        <f t="shared" si="171"/>
        <v>2</v>
      </c>
      <c r="T192" s="61">
        <f t="shared" si="172"/>
        <v>4</v>
      </c>
      <c r="U192" s="61">
        <f t="shared" si="173"/>
        <v>-11</v>
      </c>
      <c r="V192" s="6"/>
      <c r="W192" s="6"/>
    </row>
    <row r="193" spans="1:25" x14ac:dyDescent="0.25">
      <c r="A193" s="1">
        <v>7</v>
      </c>
      <c r="B193" s="1">
        <v>0</v>
      </c>
      <c r="C193" s="1">
        <v>0</v>
      </c>
      <c r="D193" s="1">
        <v>1</v>
      </c>
      <c r="E193" s="1">
        <v>1</v>
      </c>
      <c r="F193" s="1">
        <v>-1</v>
      </c>
      <c r="G193" s="61">
        <f t="shared" si="174"/>
        <v>2</v>
      </c>
      <c r="H193" s="61">
        <f t="shared" si="165"/>
        <v>2</v>
      </c>
      <c r="I193" s="61">
        <f t="shared" si="166"/>
        <v>4</v>
      </c>
      <c r="J193" s="61">
        <f t="shared" si="167"/>
        <v>-11</v>
      </c>
      <c r="K193" s="33">
        <f t="shared" si="175"/>
        <v>-7</v>
      </c>
      <c r="L193" s="33">
        <f t="shared" si="168"/>
        <v>-1</v>
      </c>
      <c r="M193" s="33" t="str">
        <f t="shared" si="169"/>
        <v>wbaru=wlama</v>
      </c>
      <c r="N193" s="33">
        <f t="shared" si="176"/>
        <v>0</v>
      </c>
      <c r="O193" s="33">
        <f t="shared" si="177"/>
        <v>0</v>
      </c>
      <c r="P193" s="33">
        <f t="shared" si="178"/>
        <v>0</v>
      </c>
      <c r="Q193" s="33">
        <f t="shared" si="179"/>
        <v>0</v>
      </c>
      <c r="R193" s="61">
        <f t="shared" si="170"/>
        <v>2</v>
      </c>
      <c r="S193" s="61">
        <f t="shared" si="171"/>
        <v>2</v>
      </c>
      <c r="T193" s="61">
        <f t="shared" si="172"/>
        <v>4</v>
      </c>
      <c r="U193" s="61">
        <f t="shared" si="173"/>
        <v>-11</v>
      </c>
      <c r="V193" s="6"/>
      <c r="W193" s="6"/>
    </row>
    <row r="194" spans="1:25" x14ac:dyDescent="0.25">
      <c r="A194" s="1">
        <v>8</v>
      </c>
      <c r="B194" s="1">
        <v>0</v>
      </c>
      <c r="C194" s="1">
        <v>0</v>
      </c>
      <c r="D194" s="1">
        <v>0</v>
      </c>
      <c r="E194" s="1">
        <v>1</v>
      </c>
      <c r="F194" s="1">
        <v>-1</v>
      </c>
      <c r="G194" s="61">
        <f t="shared" si="174"/>
        <v>2</v>
      </c>
      <c r="H194" s="61">
        <f t="shared" si="165"/>
        <v>2</v>
      </c>
      <c r="I194" s="61">
        <f t="shared" si="166"/>
        <v>4</v>
      </c>
      <c r="J194" s="61">
        <f t="shared" si="167"/>
        <v>-11</v>
      </c>
      <c r="K194" s="33">
        <f t="shared" si="175"/>
        <v>-11</v>
      </c>
      <c r="L194" s="33">
        <f t="shared" si="168"/>
        <v>-1</v>
      </c>
      <c r="M194" s="33" t="str">
        <f t="shared" si="169"/>
        <v>wbaru=wlama</v>
      </c>
      <c r="N194" s="33">
        <f t="shared" si="176"/>
        <v>0</v>
      </c>
      <c r="O194" s="33">
        <f t="shared" si="177"/>
        <v>0</v>
      </c>
      <c r="P194" s="33">
        <f t="shared" si="178"/>
        <v>0</v>
      </c>
      <c r="Q194" s="33">
        <f t="shared" si="179"/>
        <v>0</v>
      </c>
      <c r="R194" s="61">
        <f t="shared" si="170"/>
        <v>2</v>
      </c>
      <c r="S194" s="61">
        <f t="shared" si="171"/>
        <v>2</v>
      </c>
      <c r="T194" s="61">
        <f t="shared" si="172"/>
        <v>4</v>
      </c>
      <c r="U194" s="61">
        <f t="shared" si="173"/>
        <v>-11</v>
      </c>
      <c r="V194" s="6"/>
      <c r="W194" s="6"/>
    </row>
    <row r="195" spans="1:25" x14ac:dyDescent="0.25">
      <c r="A195" t="s">
        <v>310</v>
      </c>
      <c r="D195" s="6"/>
    </row>
    <row r="196" spans="1:25" x14ac:dyDescent="0.25">
      <c r="A196" s="2" t="s">
        <v>297</v>
      </c>
      <c r="E196" s="4"/>
      <c r="F196" s="4"/>
      <c r="H196" s="31"/>
      <c r="I196" s="31"/>
      <c r="J196" s="6"/>
      <c r="N196" s="31"/>
      <c r="O196" s="6"/>
      <c r="P196" s="6"/>
      <c r="S196" s="31"/>
      <c r="T196" s="31"/>
      <c r="U196" s="16"/>
    </row>
    <row r="197" spans="1:25" x14ac:dyDescent="0.25">
      <c r="A197" s="63" t="s">
        <v>22</v>
      </c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2"/>
      <c r="Y197" s="62"/>
    </row>
    <row r="198" spans="1:25" x14ac:dyDescent="0.25">
      <c r="A198" s="173" t="s">
        <v>1</v>
      </c>
      <c r="B198" s="175" t="s">
        <v>25</v>
      </c>
      <c r="C198" s="176"/>
      <c r="D198" s="176"/>
      <c r="E198" s="177"/>
      <c r="F198" s="178" t="s">
        <v>36</v>
      </c>
      <c r="G198" s="180" t="s">
        <v>20</v>
      </c>
      <c r="H198" s="181"/>
      <c r="I198" s="181"/>
      <c r="J198" s="182"/>
      <c r="K198" s="60"/>
      <c r="L198" s="60"/>
      <c r="M198" s="55" t="s">
        <v>257</v>
      </c>
      <c r="N198" s="175" t="s">
        <v>256</v>
      </c>
      <c r="O198" s="176"/>
      <c r="P198" s="176"/>
      <c r="Q198" s="177"/>
      <c r="R198" s="183" t="s">
        <v>15</v>
      </c>
      <c r="S198" s="183"/>
      <c r="T198" s="183"/>
      <c r="U198" s="183"/>
      <c r="V198" s="172"/>
      <c r="W198" s="172"/>
      <c r="X198" s="6"/>
    </row>
    <row r="199" spans="1:25" x14ac:dyDescent="0.25">
      <c r="A199" s="174"/>
      <c r="B199" s="18" t="s">
        <v>2</v>
      </c>
      <c r="C199" s="18" t="s">
        <v>3</v>
      </c>
      <c r="D199" s="18" t="s">
        <v>59</v>
      </c>
      <c r="E199" s="18" t="s">
        <v>14</v>
      </c>
      <c r="F199" s="179"/>
      <c r="G199" s="19" t="s">
        <v>7</v>
      </c>
      <c r="H199" s="19" t="s">
        <v>8</v>
      </c>
      <c r="I199" s="19" t="s">
        <v>60</v>
      </c>
      <c r="J199" s="19" t="s">
        <v>254</v>
      </c>
      <c r="K199" s="56" t="s">
        <v>27</v>
      </c>
      <c r="L199" s="56" t="s">
        <v>19</v>
      </c>
      <c r="M199" s="56" t="s">
        <v>258</v>
      </c>
      <c r="N199" s="56" t="s">
        <v>252</v>
      </c>
      <c r="O199" s="56" t="s">
        <v>253</v>
      </c>
      <c r="P199" s="56" t="s">
        <v>282</v>
      </c>
      <c r="Q199" s="56" t="s">
        <v>255</v>
      </c>
      <c r="R199" s="18" t="s">
        <v>7</v>
      </c>
      <c r="S199" s="18" t="s">
        <v>8</v>
      </c>
      <c r="T199" s="18" t="s">
        <v>60</v>
      </c>
      <c r="U199" s="18" t="s">
        <v>254</v>
      </c>
      <c r="V199" s="172"/>
      <c r="W199" s="172"/>
    </row>
    <row r="200" spans="1:25" x14ac:dyDescent="0.25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33">
        <f>R194</f>
        <v>2</v>
      </c>
      <c r="H200" s="33">
        <f>S194</f>
        <v>2</v>
      </c>
      <c r="I200" s="33">
        <f>T194</f>
        <v>4</v>
      </c>
      <c r="J200" s="33">
        <f>U194</f>
        <v>-11</v>
      </c>
      <c r="K200" s="33">
        <f>J200+(B200*G200)+(C200*H200)+(D200*I200)</f>
        <v>-3</v>
      </c>
      <c r="L200" s="33">
        <f>IF(K200&gt;$D$8,1,IF(K200&lt;-$D$8,-1,0))</f>
        <v>-1</v>
      </c>
      <c r="M200" s="33" t="str">
        <f>IF(L200=F200,"wbaru=wlama","perbaiki bobot dan bias")</f>
        <v>perbaiki bobot dan bias</v>
      </c>
      <c r="N200" s="33">
        <f>(F200-L200)*B200*$D$9</f>
        <v>2</v>
      </c>
      <c r="O200" s="33">
        <f>(F200-L200)*C200*$D$9</f>
        <v>2</v>
      </c>
      <c r="P200" s="33">
        <f>(F200-L200)*D200*$D$9</f>
        <v>2</v>
      </c>
      <c r="Q200" s="33">
        <f>(F200-L200)*E200*$D$9</f>
        <v>2</v>
      </c>
      <c r="R200" s="61">
        <f>G200+N200</f>
        <v>4</v>
      </c>
      <c r="S200" s="61">
        <f>H200+O200</f>
        <v>4</v>
      </c>
      <c r="T200" s="61">
        <f>I200+P200</f>
        <v>6</v>
      </c>
      <c r="U200" s="61">
        <f>J200+Q200</f>
        <v>-9</v>
      </c>
      <c r="V200" s="6"/>
      <c r="W200" s="6"/>
    </row>
    <row r="201" spans="1:25" x14ac:dyDescent="0.25">
      <c r="A201" s="1">
        <v>2</v>
      </c>
      <c r="B201" s="1">
        <v>1</v>
      </c>
      <c r="C201" s="1">
        <v>1</v>
      </c>
      <c r="D201" s="1">
        <v>0</v>
      </c>
      <c r="E201" s="1">
        <v>1</v>
      </c>
      <c r="F201" s="1">
        <v>-1</v>
      </c>
      <c r="G201" s="61">
        <f>R200</f>
        <v>4</v>
      </c>
      <c r="H201" s="61">
        <f t="shared" ref="H201:H207" si="180">S200</f>
        <v>4</v>
      </c>
      <c r="I201" s="61">
        <f t="shared" ref="I201:I207" si="181">T200</f>
        <v>6</v>
      </c>
      <c r="J201" s="61">
        <f t="shared" ref="J201:J207" si="182">U200</f>
        <v>-9</v>
      </c>
      <c r="K201" s="33">
        <f>J201+(B201*G201)+(C201*H201)+(D201*I201)</f>
        <v>-1</v>
      </c>
      <c r="L201" s="33">
        <f t="shared" ref="L201:L207" si="183">IF(K201&gt;$D$8,1,IF(K201&lt;-$D$8,-1,0))</f>
        <v>-1</v>
      </c>
      <c r="M201" s="33" t="str">
        <f t="shared" ref="M201:M207" si="184">IF(L201=F201,"wbaru=wlama","perbaiki bobot dan bias")</f>
        <v>wbaru=wlama</v>
      </c>
      <c r="N201" s="33">
        <f>(F201-L201)*B201*$D$9</f>
        <v>0</v>
      </c>
      <c r="O201" s="33">
        <f>(F201-L201)*C201*$D$9</f>
        <v>0</v>
      </c>
      <c r="P201" s="33">
        <f>(F201-L201)*D201*$D$9</f>
        <v>0</v>
      </c>
      <c r="Q201" s="33">
        <f>(F201-L201)*E201*$D$9</f>
        <v>0</v>
      </c>
      <c r="R201" s="61">
        <f t="shared" ref="R201:R207" si="185">G201+N201</f>
        <v>4</v>
      </c>
      <c r="S201" s="61">
        <f t="shared" ref="S201:S207" si="186">H201+O201</f>
        <v>4</v>
      </c>
      <c r="T201" s="61">
        <f t="shared" ref="T201:T207" si="187">I201+P201</f>
        <v>6</v>
      </c>
      <c r="U201" s="61">
        <f t="shared" ref="U201:U207" si="188">J201+Q201</f>
        <v>-9</v>
      </c>
      <c r="V201" s="6"/>
      <c r="W201" s="6"/>
    </row>
    <row r="202" spans="1:25" x14ac:dyDescent="0.25">
      <c r="A202" s="1">
        <v>3</v>
      </c>
      <c r="B202" s="1">
        <v>1</v>
      </c>
      <c r="C202" s="1">
        <v>0</v>
      </c>
      <c r="D202" s="1">
        <v>1</v>
      </c>
      <c r="E202" s="1">
        <v>1</v>
      </c>
      <c r="F202" s="1">
        <v>-1</v>
      </c>
      <c r="G202" s="61">
        <f t="shared" ref="G202:G207" si="189">R201</f>
        <v>4</v>
      </c>
      <c r="H202" s="61">
        <f t="shared" si="180"/>
        <v>4</v>
      </c>
      <c r="I202" s="61">
        <f t="shared" si="181"/>
        <v>6</v>
      </c>
      <c r="J202" s="61">
        <f t="shared" si="182"/>
        <v>-9</v>
      </c>
      <c r="K202" s="33">
        <f t="shared" ref="K202:K207" si="190">J202+(B202*G202)+(C202*H202)+(D202*I202)</f>
        <v>1</v>
      </c>
      <c r="L202" s="33">
        <f t="shared" si="183"/>
        <v>1</v>
      </c>
      <c r="M202" s="33" t="str">
        <f t="shared" si="184"/>
        <v>perbaiki bobot dan bias</v>
      </c>
      <c r="N202" s="33">
        <f t="shared" ref="N202:N207" si="191">(F202-L202)*B202*$D$9</f>
        <v>-2</v>
      </c>
      <c r="O202" s="33">
        <f t="shared" ref="O202:O207" si="192">(F202-L202)*C202*$D$9</f>
        <v>0</v>
      </c>
      <c r="P202" s="33">
        <f t="shared" ref="P202:P207" si="193">(F202-L202)*D202*$D$9</f>
        <v>-2</v>
      </c>
      <c r="Q202" s="33">
        <f t="shared" ref="Q202:Q207" si="194">(F202-L202)*E202*$D$9</f>
        <v>-2</v>
      </c>
      <c r="R202" s="61">
        <f t="shared" si="185"/>
        <v>2</v>
      </c>
      <c r="S202" s="61">
        <f t="shared" si="186"/>
        <v>4</v>
      </c>
      <c r="T202" s="61">
        <f t="shared" si="187"/>
        <v>4</v>
      </c>
      <c r="U202" s="61">
        <f t="shared" si="188"/>
        <v>-11</v>
      </c>
      <c r="V202" s="6"/>
      <c r="W202" s="6"/>
    </row>
    <row r="203" spans="1:25" x14ac:dyDescent="0.25">
      <c r="A203" s="1">
        <v>4</v>
      </c>
      <c r="B203" s="1">
        <v>1</v>
      </c>
      <c r="C203" s="1">
        <v>0</v>
      </c>
      <c r="D203" s="1">
        <v>0</v>
      </c>
      <c r="E203" s="1">
        <v>1</v>
      </c>
      <c r="F203" s="1">
        <v>-1</v>
      </c>
      <c r="G203" s="61">
        <f t="shared" si="189"/>
        <v>2</v>
      </c>
      <c r="H203" s="61">
        <f t="shared" si="180"/>
        <v>4</v>
      </c>
      <c r="I203" s="61">
        <f t="shared" si="181"/>
        <v>4</v>
      </c>
      <c r="J203" s="61">
        <f t="shared" si="182"/>
        <v>-11</v>
      </c>
      <c r="K203" s="33">
        <f t="shared" si="190"/>
        <v>-9</v>
      </c>
      <c r="L203" s="33">
        <f t="shared" si="183"/>
        <v>-1</v>
      </c>
      <c r="M203" s="33" t="str">
        <f t="shared" si="184"/>
        <v>wbaru=wlama</v>
      </c>
      <c r="N203" s="33">
        <f t="shared" si="191"/>
        <v>0</v>
      </c>
      <c r="O203" s="33">
        <f t="shared" si="192"/>
        <v>0</v>
      </c>
      <c r="P203" s="33">
        <f t="shared" si="193"/>
        <v>0</v>
      </c>
      <c r="Q203" s="33">
        <f t="shared" si="194"/>
        <v>0</v>
      </c>
      <c r="R203" s="61">
        <f t="shared" si="185"/>
        <v>2</v>
      </c>
      <c r="S203" s="61">
        <f t="shared" si="186"/>
        <v>4</v>
      </c>
      <c r="T203" s="61">
        <f t="shared" si="187"/>
        <v>4</v>
      </c>
      <c r="U203" s="61">
        <f t="shared" si="188"/>
        <v>-11</v>
      </c>
      <c r="V203" s="6"/>
      <c r="W203" s="6"/>
    </row>
    <row r="204" spans="1:25" x14ac:dyDescent="0.25">
      <c r="A204" s="1">
        <v>5</v>
      </c>
      <c r="B204" s="1">
        <v>0</v>
      </c>
      <c r="C204" s="1">
        <v>1</v>
      </c>
      <c r="D204" s="1">
        <v>1</v>
      </c>
      <c r="E204" s="1">
        <v>1</v>
      </c>
      <c r="F204" s="1">
        <v>-1</v>
      </c>
      <c r="G204" s="61">
        <f t="shared" si="189"/>
        <v>2</v>
      </c>
      <c r="H204" s="61">
        <f t="shared" si="180"/>
        <v>4</v>
      </c>
      <c r="I204" s="61">
        <f t="shared" si="181"/>
        <v>4</v>
      </c>
      <c r="J204" s="61">
        <f t="shared" si="182"/>
        <v>-11</v>
      </c>
      <c r="K204" s="33">
        <f t="shared" si="190"/>
        <v>-3</v>
      </c>
      <c r="L204" s="33">
        <f t="shared" si="183"/>
        <v>-1</v>
      </c>
      <c r="M204" s="33" t="str">
        <f t="shared" si="184"/>
        <v>wbaru=wlama</v>
      </c>
      <c r="N204" s="33">
        <f t="shared" si="191"/>
        <v>0</v>
      </c>
      <c r="O204" s="33">
        <f t="shared" si="192"/>
        <v>0</v>
      </c>
      <c r="P204" s="33">
        <f t="shared" si="193"/>
        <v>0</v>
      </c>
      <c r="Q204" s="33">
        <f t="shared" si="194"/>
        <v>0</v>
      </c>
      <c r="R204" s="61">
        <f t="shared" si="185"/>
        <v>2</v>
      </c>
      <c r="S204" s="61">
        <f t="shared" si="186"/>
        <v>4</v>
      </c>
      <c r="T204" s="61">
        <f t="shared" si="187"/>
        <v>4</v>
      </c>
      <c r="U204" s="61">
        <f t="shared" si="188"/>
        <v>-11</v>
      </c>
      <c r="V204" s="6"/>
      <c r="W204" s="6"/>
    </row>
    <row r="205" spans="1:25" x14ac:dyDescent="0.25">
      <c r="A205" s="1">
        <v>6</v>
      </c>
      <c r="B205" s="1">
        <v>0</v>
      </c>
      <c r="C205" s="1">
        <v>1</v>
      </c>
      <c r="D205" s="1">
        <v>0</v>
      </c>
      <c r="E205" s="1">
        <v>1</v>
      </c>
      <c r="F205" s="1">
        <v>-1</v>
      </c>
      <c r="G205" s="61">
        <f t="shared" si="189"/>
        <v>2</v>
      </c>
      <c r="H205" s="61">
        <f t="shared" si="180"/>
        <v>4</v>
      </c>
      <c r="I205" s="61">
        <f t="shared" si="181"/>
        <v>4</v>
      </c>
      <c r="J205" s="61">
        <f t="shared" si="182"/>
        <v>-11</v>
      </c>
      <c r="K205" s="33">
        <f t="shared" si="190"/>
        <v>-7</v>
      </c>
      <c r="L205" s="33">
        <f t="shared" si="183"/>
        <v>-1</v>
      </c>
      <c r="M205" s="33" t="str">
        <f t="shared" si="184"/>
        <v>wbaru=wlama</v>
      </c>
      <c r="N205" s="33">
        <f t="shared" si="191"/>
        <v>0</v>
      </c>
      <c r="O205" s="33">
        <f t="shared" si="192"/>
        <v>0</v>
      </c>
      <c r="P205" s="33">
        <f t="shared" si="193"/>
        <v>0</v>
      </c>
      <c r="Q205" s="33">
        <f t="shared" si="194"/>
        <v>0</v>
      </c>
      <c r="R205" s="61">
        <f t="shared" si="185"/>
        <v>2</v>
      </c>
      <c r="S205" s="61">
        <f t="shared" si="186"/>
        <v>4</v>
      </c>
      <c r="T205" s="61">
        <f t="shared" si="187"/>
        <v>4</v>
      </c>
      <c r="U205" s="61">
        <f t="shared" si="188"/>
        <v>-11</v>
      </c>
      <c r="V205" s="6"/>
      <c r="W205" s="6"/>
    </row>
    <row r="206" spans="1:25" x14ac:dyDescent="0.25">
      <c r="A206" s="1">
        <v>7</v>
      </c>
      <c r="B206" s="1">
        <v>0</v>
      </c>
      <c r="C206" s="1">
        <v>0</v>
      </c>
      <c r="D206" s="1">
        <v>1</v>
      </c>
      <c r="E206" s="1">
        <v>1</v>
      </c>
      <c r="F206" s="1">
        <v>-1</v>
      </c>
      <c r="G206" s="61">
        <f t="shared" si="189"/>
        <v>2</v>
      </c>
      <c r="H206" s="61">
        <f t="shared" si="180"/>
        <v>4</v>
      </c>
      <c r="I206" s="61">
        <f t="shared" si="181"/>
        <v>4</v>
      </c>
      <c r="J206" s="61">
        <f t="shared" si="182"/>
        <v>-11</v>
      </c>
      <c r="K206" s="33">
        <f t="shared" si="190"/>
        <v>-7</v>
      </c>
      <c r="L206" s="33">
        <f t="shared" si="183"/>
        <v>-1</v>
      </c>
      <c r="M206" s="33" t="str">
        <f t="shared" si="184"/>
        <v>wbaru=wlama</v>
      </c>
      <c r="N206" s="33">
        <f t="shared" si="191"/>
        <v>0</v>
      </c>
      <c r="O206" s="33">
        <f t="shared" si="192"/>
        <v>0</v>
      </c>
      <c r="P206" s="33">
        <f t="shared" si="193"/>
        <v>0</v>
      </c>
      <c r="Q206" s="33">
        <f t="shared" si="194"/>
        <v>0</v>
      </c>
      <c r="R206" s="61">
        <f t="shared" si="185"/>
        <v>2</v>
      </c>
      <c r="S206" s="61">
        <f t="shared" si="186"/>
        <v>4</v>
      </c>
      <c r="T206" s="61">
        <f t="shared" si="187"/>
        <v>4</v>
      </c>
      <c r="U206" s="61">
        <f t="shared" si="188"/>
        <v>-11</v>
      </c>
      <c r="V206" s="6"/>
      <c r="W206" s="6"/>
    </row>
    <row r="207" spans="1:25" x14ac:dyDescent="0.25">
      <c r="A207" s="1">
        <v>8</v>
      </c>
      <c r="B207" s="1">
        <v>0</v>
      </c>
      <c r="C207" s="1">
        <v>0</v>
      </c>
      <c r="D207" s="1">
        <v>0</v>
      </c>
      <c r="E207" s="1">
        <v>1</v>
      </c>
      <c r="F207" s="1">
        <v>-1</v>
      </c>
      <c r="G207" s="61">
        <f t="shared" si="189"/>
        <v>2</v>
      </c>
      <c r="H207" s="61">
        <f t="shared" si="180"/>
        <v>4</v>
      </c>
      <c r="I207" s="61">
        <f t="shared" si="181"/>
        <v>4</v>
      </c>
      <c r="J207" s="61">
        <f t="shared" si="182"/>
        <v>-11</v>
      </c>
      <c r="K207" s="33">
        <f t="shared" si="190"/>
        <v>-11</v>
      </c>
      <c r="L207" s="33">
        <f t="shared" si="183"/>
        <v>-1</v>
      </c>
      <c r="M207" s="33" t="str">
        <f t="shared" si="184"/>
        <v>wbaru=wlama</v>
      </c>
      <c r="N207" s="33">
        <f t="shared" si="191"/>
        <v>0</v>
      </c>
      <c r="O207" s="33">
        <f t="shared" si="192"/>
        <v>0</v>
      </c>
      <c r="P207" s="33">
        <f t="shared" si="193"/>
        <v>0</v>
      </c>
      <c r="Q207" s="33">
        <f t="shared" si="194"/>
        <v>0</v>
      </c>
      <c r="R207" s="61">
        <f t="shared" si="185"/>
        <v>2</v>
      </c>
      <c r="S207" s="61">
        <f t="shared" si="186"/>
        <v>4</v>
      </c>
      <c r="T207" s="61">
        <f t="shared" si="187"/>
        <v>4</v>
      </c>
      <c r="U207" s="61">
        <f t="shared" si="188"/>
        <v>-11</v>
      </c>
      <c r="V207" s="6"/>
      <c r="W207" s="6"/>
    </row>
    <row r="208" spans="1:25" x14ac:dyDescent="0.25">
      <c r="A208" t="s">
        <v>311</v>
      </c>
      <c r="D208" s="6"/>
    </row>
    <row r="209" spans="1:25" x14ac:dyDescent="0.25">
      <c r="A209" s="2" t="s">
        <v>298</v>
      </c>
      <c r="E209" s="4"/>
      <c r="F209" s="4"/>
      <c r="H209" s="31"/>
      <c r="I209" s="31"/>
      <c r="J209" s="6"/>
      <c r="N209" s="31"/>
      <c r="O209" s="6"/>
      <c r="P209" s="6"/>
      <c r="S209" s="31"/>
      <c r="T209" s="31"/>
      <c r="U209" s="16"/>
    </row>
    <row r="210" spans="1:25" x14ac:dyDescent="0.25">
      <c r="A210" s="63" t="s">
        <v>22</v>
      </c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2"/>
      <c r="Y210" s="62"/>
    </row>
    <row r="211" spans="1:25" x14ac:dyDescent="0.25">
      <c r="A211" s="173" t="s">
        <v>1</v>
      </c>
      <c r="B211" s="175" t="s">
        <v>25</v>
      </c>
      <c r="C211" s="176"/>
      <c r="D211" s="176"/>
      <c r="E211" s="177"/>
      <c r="F211" s="178" t="s">
        <v>36</v>
      </c>
      <c r="G211" s="180" t="s">
        <v>20</v>
      </c>
      <c r="H211" s="181"/>
      <c r="I211" s="181"/>
      <c r="J211" s="182"/>
      <c r="K211" s="60"/>
      <c r="L211" s="60"/>
      <c r="M211" s="55" t="s">
        <v>257</v>
      </c>
      <c r="N211" s="175" t="s">
        <v>256</v>
      </c>
      <c r="O211" s="176"/>
      <c r="P211" s="176"/>
      <c r="Q211" s="177"/>
      <c r="R211" s="183" t="s">
        <v>15</v>
      </c>
      <c r="S211" s="183"/>
      <c r="T211" s="183"/>
      <c r="U211" s="183"/>
      <c r="V211" s="172"/>
      <c r="W211" s="172"/>
      <c r="X211" s="6"/>
    </row>
    <row r="212" spans="1:25" x14ac:dyDescent="0.25">
      <c r="A212" s="174"/>
      <c r="B212" s="18" t="s">
        <v>2</v>
      </c>
      <c r="C212" s="18" t="s">
        <v>3</v>
      </c>
      <c r="D212" s="18" t="s">
        <v>59</v>
      </c>
      <c r="E212" s="18" t="s">
        <v>14</v>
      </c>
      <c r="F212" s="179"/>
      <c r="G212" s="19" t="s">
        <v>7</v>
      </c>
      <c r="H212" s="19" t="s">
        <v>8</v>
      </c>
      <c r="I212" s="19" t="s">
        <v>60</v>
      </c>
      <c r="J212" s="19" t="s">
        <v>254</v>
      </c>
      <c r="K212" s="56" t="s">
        <v>27</v>
      </c>
      <c r="L212" s="56" t="s">
        <v>19</v>
      </c>
      <c r="M212" s="56" t="s">
        <v>258</v>
      </c>
      <c r="N212" s="56" t="s">
        <v>252</v>
      </c>
      <c r="O212" s="56" t="s">
        <v>253</v>
      </c>
      <c r="P212" s="56" t="s">
        <v>282</v>
      </c>
      <c r="Q212" s="56" t="s">
        <v>255</v>
      </c>
      <c r="R212" s="18" t="s">
        <v>7</v>
      </c>
      <c r="S212" s="18" t="s">
        <v>8</v>
      </c>
      <c r="T212" s="18" t="s">
        <v>60</v>
      </c>
      <c r="U212" s="18" t="s">
        <v>254</v>
      </c>
      <c r="V212" s="172"/>
      <c r="W212" s="172"/>
    </row>
    <row r="213" spans="1:25" x14ac:dyDescent="0.25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33">
        <f>R207</f>
        <v>2</v>
      </c>
      <c r="H213" s="33">
        <f>S207</f>
        <v>4</v>
      </c>
      <c r="I213" s="33">
        <f>T207</f>
        <v>4</v>
      </c>
      <c r="J213" s="33">
        <f>U207</f>
        <v>-11</v>
      </c>
      <c r="K213" s="33">
        <f>J213+(B213*G213)+(C213*H213)+(D213*I213)</f>
        <v>-1</v>
      </c>
      <c r="L213" s="33">
        <f>IF(K213&gt;$D$8,1,IF(K213&lt;-$D$8,-1,0))</f>
        <v>-1</v>
      </c>
      <c r="M213" s="33" t="str">
        <f>IF(L213=F213,"wbaru=wlama","perbaiki bobot dan bias")</f>
        <v>perbaiki bobot dan bias</v>
      </c>
      <c r="N213" s="33">
        <f>(F213-L213)*B213*$D$9</f>
        <v>2</v>
      </c>
      <c r="O213" s="33">
        <f>(F213-L213)*C213*$D$9</f>
        <v>2</v>
      </c>
      <c r="P213" s="33">
        <f>(F213-L213)*D213*$D$9</f>
        <v>2</v>
      </c>
      <c r="Q213" s="33">
        <f>(F213-L213)*E213*$D$9</f>
        <v>2</v>
      </c>
      <c r="R213" s="61">
        <f>G213+N213</f>
        <v>4</v>
      </c>
      <c r="S213" s="61">
        <f>H213+O213</f>
        <v>6</v>
      </c>
      <c r="T213" s="61">
        <f>I213+P213</f>
        <v>6</v>
      </c>
      <c r="U213" s="61">
        <f>J213+Q213</f>
        <v>-9</v>
      </c>
      <c r="V213" s="6"/>
      <c r="W213" s="6"/>
    </row>
    <row r="214" spans="1:25" x14ac:dyDescent="0.25">
      <c r="A214" s="1">
        <v>2</v>
      </c>
      <c r="B214" s="1">
        <v>1</v>
      </c>
      <c r="C214" s="1">
        <v>1</v>
      </c>
      <c r="D214" s="1">
        <v>0</v>
      </c>
      <c r="E214" s="1">
        <v>1</v>
      </c>
      <c r="F214" s="1">
        <v>-1</v>
      </c>
      <c r="G214" s="61">
        <f>R213</f>
        <v>4</v>
      </c>
      <c r="H214" s="61">
        <f t="shared" ref="H214:H220" si="195">S213</f>
        <v>6</v>
      </c>
      <c r="I214" s="61">
        <f t="shared" ref="I214:I220" si="196">T213</f>
        <v>6</v>
      </c>
      <c r="J214" s="61">
        <f t="shared" ref="J214:J220" si="197">U213</f>
        <v>-9</v>
      </c>
      <c r="K214" s="33">
        <f>J214+(B214*G214)+(C214*H214)+(D214*I214)</f>
        <v>1</v>
      </c>
      <c r="L214" s="33">
        <f t="shared" ref="L214:L220" si="198">IF(K214&gt;$D$8,1,IF(K214&lt;-$D$8,-1,0))</f>
        <v>1</v>
      </c>
      <c r="M214" s="33" t="str">
        <f t="shared" ref="M214:M220" si="199">IF(L214=F214,"wbaru=wlama","perbaiki bobot dan bias")</f>
        <v>perbaiki bobot dan bias</v>
      </c>
      <c r="N214" s="33">
        <f>(F214-L214)*B214*$D$9</f>
        <v>-2</v>
      </c>
      <c r="O214" s="33">
        <f>(F214-L214)*C214*$D$9</f>
        <v>-2</v>
      </c>
      <c r="P214" s="33">
        <f>(F214-L214)*D214*$D$9</f>
        <v>0</v>
      </c>
      <c r="Q214" s="33">
        <f>(F214-L214)*E214*$D$9</f>
        <v>-2</v>
      </c>
      <c r="R214" s="61">
        <f t="shared" ref="R214:R220" si="200">G214+N214</f>
        <v>2</v>
      </c>
      <c r="S214" s="61">
        <f t="shared" ref="S214:S220" si="201">H214+O214</f>
        <v>4</v>
      </c>
      <c r="T214" s="61">
        <f t="shared" ref="T214:T220" si="202">I214+P214</f>
        <v>6</v>
      </c>
      <c r="U214" s="61">
        <f t="shared" ref="U214:U220" si="203">J214+Q214</f>
        <v>-11</v>
      </c>
      <c r="V214" s="6"/>
      <c r="W214" s="6"/>
    </row>
    <row r="215" spans="1:25" x14ac:dyDescent="0.25">
      <c r="A215" s="1">
        <v>3</v>
      </c>
      <c r="B215" s="1">
        <v>1</v>
      </c>
      <c r="C215" s="1">
        <v>0</v>
      </c>
      <c r="D215" s="1">
        <v>1</v>
      </c>
      <c r="E215" s="1">
        <v>1</v>
      </c>
      <c r="F215" s="1">
        <v>-1</v>
      </c>
      <c r="G215" s="61">
        <f t="shared" ref="G215:G220" si="204">R214</f>
        <v>2</v>
      </c>
      <c r="H215" s="61">
        <f t="shared" si="195"/>
        <v>4</v>
      </c>
      <c r="I215" s="61">
        <f t="shared" si="196"/>
        <v>6</v>
      </c>
      <c r="J215" s="61">
        <f t="shared" si="197"/>
        <v>-11</v>
      </c>
      <c r="K215" s="33">
        <f t="shared" ref="K215:K220" si="205">J215+(B215*G215)+(C215*H215)+(D215*I215)</f>
        <v>-3</v>
      </c>
      <c r="L215" s="33">
        <f t="shared" si="198"/>
        <v>-1</v>
      </c>
      <c r="M215" s="33" t="str">
        <f t="shared" si="199"/>
        <v>wbaru=wlama</v>
      </c>
      <c r="N215" s="33">
        <f t="shared" ref="N215:N220" si="206">(F215-L215)*B215*$D$9</f>
        <v>0</v>
      </c>
      <c r="O215" s="33">
        <f t="shared" ref="O215:O220" si="207">(F215-L215)*C215*$D$9</f>
        <v>0</v>
      </c>
      <c r="P215" s="33">
        <f t="shared" ref="P215:P220" si="208">(F215-L215)*D215*$D$9</f>
        <v>0</v>
      </c>
      <c r="Q215" s="33">
        <f t="shared" ref="Q215:Q220" si="209">(F215-L215)*E215*$D$9</f>
        <v>0</v>
      </c>
      <c r="R215" s="61">
        <f t="shared" si="200"/>
        <v>2</v>
      </c>
      <c r="S215" s="61">
        <f t="shared" si="201"/>
        <v>4</v>
      </c>
      <c r="T215" s="61">
        <f t="shared" si="202"/>
        <v>6</v>
      </c>
      <c r="U215" s="61">
        <f t="shared" si="203"/>
        <v>-11</v>
      </c>
      <c r="V215" s="6"/>
      <c r="W215" s="6"/>
    </row>
    <row r="216" spans="1:25" x14ac:dyDescent="0.25">
      <c r="A216" s="1">
        <v>4</v>
      </c>
      <c r="B216" s="1">
        <v>1</v>
      </c>
      <c r="C216" s="1">
        <v>0</v>
      </c>
      <c r="D216" s="1">
        <v>0</v>
      </c>
      <c r="E216" s="1">
        <v>1</v>
      </c>
      <c r="F216" s="1">
        <v>-1</v>
      </c>
      <c r="G216" s="61">
        <f t="shared" si="204"/>
        <v>2</v>
      </c>
      <c r="H216" s="61">
        <f t="shared" si="195"/>
        <v>4</v>
      </c>
      <c r="I216" s="61">
        <f t="shared" si="196"/>
        <v>6</v>
      </c>
      <c r="J216" s="61">
        <f t="shared" si="197"/>
        <v>-11</v>
      </c>
      <c r="K216" s="33">
        <f t="shared" si="205"/>
        <v>-9</v>
      </c>
      <c r="L216" s="33">
        <f t="shared" si="198"/>
        <v>-1</v>
      </c>
      <c r="M216" s="33" t="str">
        <f t="shared" si="199"/>
        <v>wbaru=wlama</v>
      </c>
      <c r="N216" s="33">
        <f t="shared" si="206"/>
        <v>0</v>
      </c>
      <c r="O216" s="33">
        <f t="shared" si="207"/>
        <v>0</v>
      </c>
      <c r="P216" s="33">
        <f t="shared" si="208"/>
        <v>0</v>
      </c>
      <c r="Q216" s="33">
        <f t="shared" si="209"/>
        <v>0</v>
      </c>
      <c r="R216" s="61">
        <f t="shared" si="200"/>
        <v>2</v>
      </c>
      <c r="S216" s="61">
        <f t="shared" si="201"/>
        <v>4</v>
      </c>
      <c r="T216" s="61">
        <f t="shared" si="202"/>
        <v>6</v>
      </c>
      <c r="U216" s="61">
        <f t="shared" si="203"/>
        <v>-11</v>
      </c>
      <c r="V216" s="6"/>
      <c r="W216" s="6"/>
    </row>
    <row r="217" spans="1:25" x14ac:dyDescent="0.25">
      <c r="A217" s="1">
        <v>5</v>
      </c>
      <c r="B217" s="1">
        <v>0</v>
      </c>
      <c r="C217" s="1">
        <v>1</v>
      </c>
      <c r="D217" s="1">
        <v>1</v>
      </c>
      <c r="E217" s="1">
        <v>1</v>
      </c>
      <c r="F217" s="1">
        <v>-1</v>
      </c>
      <c r="G217" s="61">
        <f t="shared" si="204"/>
        <v>2</v>
      </c>
      <c r="H217" s="61">
        <f t="shared" si="195"/>
        <v>4</v>
      </c>
      <c r="I217" s="61">
        <f t="shared" si="196"/>
        <v>6</v>
      </c>
      <c r="J217" s="61">
        <f t="shared" si="197"/>
        <v>-11</v>
      </c>
      <c r="K217" s="33">
        <f t="shared" si="205"/>
        <v>-1</v>
      </c>
      <c r="L217" s="33">
        <f t="shared" si="198"/>
        <v>-1</v>
      </c>
      <c r="M217" s="33" t="str">
        <f t="shared" si="199"/>
        <v>wbaru=wlama</v>
      </c>
      <c r="N217" s="33">
        <f t="shared" si="206"/>
        <v>0</v>
      </c>
      <c r="O217" s="33">
        <f t="shared" si="207"/>
        <v>0</v>
      </c>
      <c r="P217" s="33">
        <f t="shared" si="208"/>
        <v>0</v>
      </c>
      <c r="Q217" s="33">
        <f t="shared" si="209"/>
        <v>0</v>
      </c>
      <c r="R217" s="61">
        <f t="shared" si="200"/>
        <v>2</v>
      </c>
      <c r="S217" s="61">
        <f t="shared" si="201"/>
        <v>4</v>
      </c>
      <c r="T217" s="61">
        <f t="shared" si="202"/>
        <v>6</v>
      </c>
      <c r="U217" s="61">
        <f t="shared" si="203"/>
        <v>-11</v>
      </c>
      <c r="V217" s="6"/>
      <c r="W217" s="6"/>
    </row>
    <row r="218" spans="1:25" x14ac:dyDescent="0.25">
      <c r="A218" s="1">
        <v>6</v>
      </c>
      <c r="B218" s="1">
        <v>0</v>
      </c>
      <c r="C218" s="1">
        <v>1</v>
      </c>
      <c r="D218" s="1">
        <v>0</v>
      </c>
      <c r="E218" s="1">
        <v>1</v>
      </c>
      <c r="F218" s="1">
        <v>-1</v>
      </c>
      <c r="G218" s="61">
        <f t="shared" si="204"/>
        <v>2</v>
      </c>
      <c r="H218" s="61">
        <f t="shared" si="195"/>
        <v>4</v>
      </c>
      <c r="I218" s="61">
        <f t="shared" si="196"/>
        <v>6</v>
      </c>
      <c r="J218" s="61">
        <f t="shared" si="197"/>
        <v>-11</v>
      </c>
      <c r="K218" s="33">
        <f t="shared" si="205"/>
        <v>-7</v>
      </c>
      <c r="L218" s="33">
        <f t="shared" si="198"/>
        <v>-1</v>
      </c>
      <c r="M218" s="33" t="str">
        <f t="shared" si="199"/>
        <v>wbaru=wlama</v>
      </c>
      <c r="N218" s="33">
        <f t="shared" si="206"/>
        <v>0</v>
      </c>
      <c r="O218" s="33">
        <f t="shared" si="207"/>
        <v>0</v>
      </c>
      <c r="P218" s="33">
        <f t="shared" si="208"/>
        <v>0</v>
      </c>
      <c r="Q218" s="33">
        <f t="shared" si="209"/>
        <v>0</v>
      </c>
      <c r="R218" s="61">
        <f t="shared" si="200"/>
        <v>2</v>
      </c>
      <c r="S218" s="61">
        <f t="shared" si="201"/>
        <v>4</v>
      </c>
      <c r="T218" s="61">
        <f t="shared" si="202"/>
        <v>6</v>
      </c>
      <c r="U218" s="61">
        <f t="shared" si="203"/>
        <v>-11</v>
      </c>
      <c r="V218" s="6"/>
      <c r="W218" s="6"/>
    </row>
    <row r="219" spans="1:25" x14ac:dyDescent="0.25">
      <c r="A219" s="1">
        <v>7</v>
      </c>
      <c r="B219" s="1">
        <v>0</v>
      </c>
      <c r="C219" s="1">
        <v>0</v>
      </c>
      <c r="D219" s="1">
        <v>1</v>
      </c>
      <c r="E219" s="1">
        <v>1</v>
      </c>
      <c r="F219" s="1">
        <v>-1</v>
      </c>
      <c r="G219" s="61">
        <f t="shared" si="204"/>
        <v>2</v>
      </c>
      <c r="H219" s="61">
        <f t="shared" si="195"/>
        <v>4</v>
      </c>
      <c r="I219" s="61">
        <f t="shared" si="196"/>
        <v>6</v>
      </c>
      <c r="J219" s="61">
        <f t="shared" si="197"/>
        <v>-11</v>
      </c>
      <c r="K219" s="33">
        <f t="shared" si="205"/>
        <v>-5</v>
      </c>
      <c r="L219" s="33">
        <f t="shared" si="198"/>
        <v>-1</v>
      </c>
      <c r="M219" s="33" t="str">
        <f t="shared" si="199"/>
        <v>wbaru=wlama</v>
      </c>
      <c r="N219" s="33">
        <f t="shared" si="206"/>
        <v>0</v>
      </c>
      <c r="O219" s="33">
        <f t="shared" si="207"/>
        <v>0</v>
      </c>
      <c r="P219" s="33">
        <f t="shared" si="208"/>
        <v>0</v>
      </c>
      <c r="Q219" s="33">
        <f t="shared" si="209"/>
        <v>0</v>
      </c>
      <c r="R219" s="61">
        <f t="shared" si="200"/>
        <v>2</v>
      </c>
      <c r="S219" s="61">
        <f t="shared" si="201"/>
        <v>4</v>
      </c>
      <c r="T219" s="61">
        <f t="shared" si="202"/>
        <v>6</v>
      </c>
      <c r="U219" s="61">
        <f t="shared" si="203"/>
        <v>-11</v>
      </c>
      <c r="V219" s="6"/>
      <c r="W219" s="6"/>
    </row>
    <row r="220" spans="1:25" x14ac:dyDescent="0.25">
      <c r="A220" s="1">
        <v>8</v>
      </c>
      <c r="B220" s="1">
        <v>0</v>
      </c>
      <c r="C220" s="1">
        <v>0</v>
      </c>
      <c r="D220" s="1">
        <v>0</v>
      </c>
      <c r="E220" s="1">
        <v>1</v>
      </c>
      <c r="F220" s="1">
        <v>-1</v>
      </c>
      <c r="G220" s="61">
        <f t="shared" si="204"/>
        <v>2</v>
      </c>
      <c r="H220" s="61">
        <f t="shared" si="195"/>
        <v>4</v>
      </c>
      <c r="I220" s="61">
        <f t="shared" si="196"/>
        <v>6</v>
      </c>
      <c r="J220" s="61">
        <f t="shared" si="197"/>
        <v>-11</v>
      </c>
      <c r="K220" s="33">
        <f t="shared" si="205"/>
        <v>-11</v>
      </c>
      <c r="L220" s="33">
        <f t="shared" si="198"/>
        <v>-1</v>
      </c>
      <c r="M220" s="33" t="str">
        <f t="shared" si="199"/>
        <v>wbaru=wlama</v>
      </c>
      <c r="N220" s="33">
        <f t="shared" si="206"/>
        <v>0</v>
      </c>
      <c r="O220" s="33">
        <f t="shared" si="207"/>
        <v>0</v>
      </c>
      <c r="P220" s="33">
        <f t="shared" si="208"/>
        <v>0</v>
      </c>
      <c r="Q220" s="33">
        <f t="shared" si="209"/>
        <v>0</v>
      </c>
      <c r="R220" s="61">
        <f t="shared" si="200"/>
        <v>2</v>
      </c>
      <c r="S220" s="61">
        <f t="shared" si="201"/>
        <v>4</v>
      </c>
      <c r="T220" s="61">
        <f t="shared" si="202"/>
        <v>6</v>
      </c>
      <c r="U220" s="61">
        <f t="shared" si="203"/>
        <v>-11</v>
      </c>
      <c r="V220" s="6"/>
      <c r="W220" s="6"/>
    </row>
    <row r="221" spans="1:25" x14ac:dyDescent="0.25">
      <c r="A221" t="s">
        <v>312</v>
      </c>
      <c r="D221" s="6"/>
    </row>
    <row r="222" spans="1:25" x14ac:dyDescent="0.25">
      <c r="A222" s="2" t="s">
        <v>300</v>
      </c>
      <c r="E222" s="4"/>
      <c r="F222" s="4"/>
      <c r="H222" s="31"/>
      <c r="I222" s="31"/>
      <c r="J222" s="6"/>
      <c r="N222" s="31"/>
      <c r="O222" s="6"/>
      <c r="P222" s="6"/>
      <c r="S222" s="31"/>
      <c r="T222" s="31"/>
      <c r="U222" s="16"/>
    </row>
    <row r="223" spans="1:25" x14ac:dyDescent="0.25">
      <c r="A223" s="63" t="s">
        <v>22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2"/>
      <c r="Y223" s="62"/>
    </row>
    <row r="224" spans="1:25" x14ac:dyDescent="0.25">
      <c r="A224" s="173" t="s">
        <v>1</v>
      </c>
      <c r="B224" s="175" t="s">
        <v>25</v>
      </c>
      <c r="C224" s="176"/>
      <c r="D224" s="176"/>
      <c r="E224" s="177"/>
      <c r="F224" s="178" t="s">
        <v>36</v>
      </c>
      <c r="G224" s="180" t="s">
        <v>20</v>
      </c>
      <c r="H224" s="181"/>
      <c r="I224" s="181"/>
      <c r="J224" s="182"/>
      <c r="K224" s="60"/>
      <c r="L224" s="60"/>
      <c r="M224" s="55" t="s">
        <v>257</v>
      </c>
      <c r="N224" s="175" t="s">
        <v>256</v>
      </c>
      <c r="O224" s="176"/>
      <c r="P224" s="176"/>
      <c r="Q224" s="177"/>
      <c r="R224" s="183" t="s">
        <v>15</v>
      </c>
      <c r="S224" s="183"/>
      <c r="T224" s="183"/>
      <c r="U224" s="183"/>
      <c r="V224" s="172"/>
      <c r="W224" s="172"/>
      <c r="X224" s="6"/>
    </row>
    <row r="225" spans="1:23" x14ac:dyDescent="0.25">
      <c r="A225" s="174"/>
      <c r="B225" s="18" t="s">
        <v>2</v>
      </c>
      <c r="C225" s="18" t="s">
        <v>3</v>
      </c>
      <c r="D225" s="18" t="s">
        <v>59</v>
      </c>
      <c r="E225" s="18" t="s">
        <v>14</v>
      </c>
      <c r="F225" s="179"/>
      <c r="G225" s="19" t="s">
        <v>7</v>
      </c>
      <c r="H225" s="19" t="s">
        <v>8</v>
      </c>
      <c r="I225" s="19" t="s">
        <v>60</v>
      </c>
      <c r="J225" s="19" t="s">
        <v>254</v>
      </c>
      <c r="K225" s="56" t="s">
        <v>27</v>
      </c>
      <c r="L225" s="56" t="s">
        <v>19</v>
      </c>
      <c r="M225" s="56" t="s">
        <v>258</v>
      </c>
      <c r="N225" s="56" t="s">
        <v>252</v>
      </c>
      <c r="O225" s="56" t="s">
        <v>253</v>
      </c>
      <c r="P225" s="56" t="s">
        <v>282</v>
      </c>
      <c r="Q225" s="56" t="s">
        <v>255</v>
      </c>
      <c r="R225" s="18" t="s">
        <v>7</v>
      </c>
      <c r="S225" s="18" t="s">
        <v>8</v>
      </c>
      <c r="T225" s="18" t="s">
        <v>60</v>
      </c>
      <c r="U225" s="18" t="s">
        <v>254</v>
      </c>
      <c r="V225" s="172"/>
      <c r="W225" s="172"/>
    </row>
    <row r="226" spans="1:23" x14ac:dyDescent="0.25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33">
        <f>R220</f>
        <v>2</v>
      </c>
      <c r="H226" s="33">
        <f>S220</f>
        <v>4</v>
      </c>
      <c r="I226" s="33">
        <f>T220</f>
        <v>6</v>
      </c>
      <c r="J226" s="33">
        <f>U220</f>
        <v>-11</v>
      </c>
      <c r="K226" s="33">
        <f>J226+(B226*G226)+(C226*H226)+(D226*I226)</f>
        <v>1</v>
      </c>
      <c r="L226" s="33">
        <f>IF(K226&gt;$D$8,1,IF(K226&lt;-$D$8,-1,0))</f>
        <v>1</v>
      </c>
      <c r="M226" s="33" t="str">
        <f>IF(L226=F226,"wbaru=wlama","perbaiki bobot dan bias")</f>
        <v>wbaru=wlama</v>
      </c>
      <c r="N226" s="33">
        <f>(F226-L226)*B226*$D$9</f>
        <v>0</v>
      </c>
      <c r="O226" s="33">
        <f>(F226-L226)*C226*$D$9</f>
        <v>0</v>
      </c>
      <c r="P226" s="33">
        <f>(F226-L226)*D226*$D$9</f>
        <v>0</v>
      </c>
      <c r="Q226" s="33">
        <f>(F226-L226)*E226*$D$9</f>
        <v>0</v>
      </c>
      <c r="R226" s="61">
        <f>G226+N226</f>
        <v>2</v>
      </c>
      <c r="S226" s="61">
        <f>H226+O226</f>
        <v>4</v>
      </c>
      <c r="T226" s="61">
        <f>I226+P226</f>
        <v>6</v>
      </c>
      <c r="U226" s="61">
        <f>J226+Q226</f>
        <v>-11</v>
      </c>
      <c r="V226" s="6"/>
      <c r="W226" s="6"/>
    </row>
    <row r="227" spans="1:23" x14ac:dyDescent="0.25">
      <c r="A227" s="1">
        <v>2</v>
      </c>
      <c r="B227" s="1">
        <v>1</v>
      </c>
      <c r="C227" s="1">
        <v>1</v>
      </c>
      <c r="D227" s="1">
        <v>0</v>
      </c>
      <c r="E227" s="1">
        <v>1</v>
      </c>
      <c r="F227" s="1">
        <v>-1</v>
      </c>
      <c r="G227" s="61">
        <f>R226</f>
        <v>2</v>
      </c>
      <c r="H227" s="61">
        <f t="shared" ref="H227:H233" si="210">S226</f>
        <v>4</v>
      </c>
      <c r="I227" s="61">
        <f t="shared" ref="I227:I233" si="211">T226</f>
        <v>6</v>
      </c>
      <c r="J227" s="61">
        <f t="shared" ref="J227:J233" si="212">U226</f>
        <v>-11</v>
      </c>
      <c r="K227" s="33">
        <f>J227+(B227*G227)+(C227*H227)+(D227*I227)</f>
        <v>-5</v>
      </c>
      <c r="L227" s="33">
        <f t="shared" ref="L227:L233" si="213">IF(K227&gt;$D$8,1,IF(K227&lt;-$D$8,-1,0))</f>
        <v>-1</v>
      </c>
      <c r="M227" s="33" t="str">
        <f t="shared" ref="M227:M233" si="214">IF(L227=F227,"wbaru=wlama","perbaiki bobot dan bias")</f>
        <v>wbaru=wlama</v>
      </c>
      <c r="N227" s="33">
        <f>(F227-L227)*B227*$D$9</f>
        <v>0</v>
      </c>
      <c r="O227" s="33">
        <f>(F227-L227)*C227*$D$9</f>
        <v>0</v>
      </c>
      <c r="P227" s="33">
        <f>(F227-L227)*D227*$D$9</f>
        <v>0</v>
      </c>
      <c r="Q227" s="33">
        <f>(F227-L227)*E227*$D$9</f>
        <v>0</v>
      </c>
      <c r="R227" s="61">
        <f t="shared" ref="R227:R233" si="215">G227+N227</f>
        <v>2</v>
      </c>
      <c r="S227" s="61">
        <f t="shared" ref="S227:S233" si="216">H227+O227</f>
        <v>4</v>
      </c>
      <c r="T227" s="61">
        <f t="shared" ref="T227:T233" si="217">I227+P227</f>
        <v>6</v>
      </c>
      <c r="U227" s="61">
        <f t="shared" ref="U227:U233" si="218">J227+Q227</f>
        <v>-11</v>
      </c>
      <c r="V227" s="6"/>
      <c r="W227" s="6"/>
    </row>
    <row r="228" spans="1:23" x14ac:dyDescent="0.25">
      <c r="A228" s="1">
        <v>3</v>
      </c>
      <c r="B228" s="1">
        <v>1</v>
      </c>
      <c r="C228" s="1">
        <v>0</v>
      </c>
      <c r="D228" s="1">
        <v>1</v>
      </c>
      <c r="E228" s="1">
        <v>1</v>
      </c>
      <c r="F228" s="1">
        <v>-1</v>
      </c>
      <c r="G228" s="61">
        <f t="shared" ref="G228:G233" si="219">R227</f>
        <v>2</v>
      </c>
      <c r="H228" s="61">
        <f t="shared" si="210"/>
        <v>4</v>
      </c>
      <c r="I228" s="61">
        <f t="shared" si="211"/>
        <v>6</v>
      </c>
      <c r="J228" s="61">
        <f t="shared" si="212"/>
        <v>-11</v>
      </c>
      <c r="K228" s="33">
        <f t="shared" ref="K228:K233" si="220">J228+(B228*G228)+(C228*H228)+(D228*I228)</f>
        <v>-3</v>
      </c>
      <c r="L228" s="33">
        <f t="shared" si="213"/>
        <v>-1</v>
      </c>
      <c r="M228" s="33" t="str">
        <f t="shared" si="214"/>
        <v>wbaru=wlama</v>
      </c>
      <c r="N228" s="33">
        <f t="shared" ref="N228:N233" si="221">(F228-L228)*B228*$D$9</f>
        <v>0</v>
      </c>
      <c r="O228" s="33">
        <f t="shared" ref="O228:O233" si="222">(F228-L228)*C228*$D$9</f>
        <v>0</v>
      </c>
      <c r="P228" s="33">
        <f t="shared" ref="P228:P233" si="223">(F228-L228)*D228*$D$9</f>
        <v>0</v>
      </c>
      <c r="Q228" s="33">
        <f t="shared" ref="Q228:Q233" si="224">(F228-L228)*E228*$D$9</f>
        <v>0</v>
      </c>
      <c r="R228" s="61">
        <f t="shared" si="215"/>
        <v>2</v>
      </c>
      <c r="S228" s="61">
        <f t="shared" si="216"/>
        <v>4</v>
      </c>
      <c r="T228" s="61">
        <f t="shared" si="217"/>
        <v>6</v>
      </c>
      <c r="U228" s="61">
        <f t="shared" si="218"/>
        <v>-11</v>
      </c>
      <c r="V228" s="6"/>
      <c r="W228" s="6"/>
    </row>
    <row r="229" spans="1:23" x14ac:dyDescent="0.25">
      <c r="A229" s="1">
        <v>4</v>
      </c>
      <c r="B229" s="1">
        <v>1</v>
      </c>
      <c r="C229" s="1">
        <v>0</v>
      </c>
      <c r="D229" s="1">
        <v>0</v>
      </c>
      <c r="E229" s="1">
        <v>1</v>
      </c>
      <c r="F229" s="1">
        <v>-1</v>
      </c>
      <c r="G229" s="61">
        <f t="shared" si="219"/>
        <v>2</v>
      </c>
      <c r="H229" s="61">
        <f t="shared" si="210"/>
        <v>4</v>
      </c>
      <c r="I229" s="61">
        <f t="shared" si="211"/>
        <v>6</v>
      </c>
      <c r="J229" s="61">
        <f t="shared" si="212"/>
        <v>-11</v>
      </c>
      <c r="K229" s="33">
        <f t="shared" si="220"/>
        <v>-9</v>
      </c>
      <c r="L229" s="33">
        <f t="shared" si="213"/>
        <v>-1</v>
      </c>
      <c r="M229" s="33" t="str">
        <f t="shared" si="214"/>
        <v>wbaru=wlama</v>
      </c>
      <c r="N229" s="33">
        <f t="shared" si="221"/>
        <v>0</v>
      </c>
      <c r="O229" s="33">
        <f t="shared" si="222"/>
        <v>0</v>
      </c>
      <c r="P229" s="33">
        <f t="shared" si="223"/>
        <v>0</v>
      </c>
      <c r="Q229" s="33">
        <f t="shared" si="224"/>
        <v>0</v>
      </c>
      <c r="R229" s="61">
        <f t="shared" si="215"/>
        <v>2</v>
      </c>
      <c r="S229" s="61">
        <f t="shared" si="216"/>
        <v>4</v>
      </c>
      <c r="T229" s="61">
        <f t="shared" si="217"/>
        <v>6</v>
      </c>
      <c r="U229" s="61">
        <f t="shared" si="218"/>
        <v>-11</v>
      </c>
      <c r="V229" s="6"/>
      <c r="W229" s="6"/>
    </row>
    <row r="230" spans="1:23" x14ac:dyDescent="0.25">
      <c r="A230" s="1">
        <v>5</v>
      </c>
      <c r="B230" s="1">
        <v>0</v>
      </c>
      <c r="C230" s="1">
        <v>1</v>
      </c>
      <c r="D230" s="1">
        <v>1</v>
      </c>
      <c r="E230" s="1">
        <v>1</v>
      </c>
      <c r="F230" s="1">
        <v>-1</v>
      </c>
      <c r="G230" s="61">
        <f t="shared" si="219"/>
        <v>2</v>
      </c>
      <c r="H230" s="61">
        <f t="shared" si="210"/>
        <v>4</v>
      </c>
      <c r="I230" s="61">
        <f t="shared" si="211"/>
        <v>6</v>
      </c>
      <c r="J230" s="61">
        <f t="shared" si="212"/>
        <v>-11</v>
      </c>
      <c r="K230" s="33">
        <f t="shared" si="220"/>
        <v>-1</v>
      </c>
      <c r="L230" s="33">
        <f t="shared" si="213"/>
        <v>-1</v>
      </c>
      <c r="M230" s="33" t="str">
        <f t="shared" si="214"/>
        <v>wbaru=wlama</v>
      </c>
      <c r="N230" s="33">
        <f t="shared" si="221"/>
        <v>0</v>
      </c>
      <c r="O230" s="33">
        <f t="shared" si="222"/>
        <v>0</v>
      </c>
      <c r="P230" s="33">
        <f t="shared" si="223"/>
        <v>0</v>
      </c>
      <c r="Q230" s="33">
        <f t="shared" si="224"/>
        <v>0</v>
      </c>
      <c r="R230" s="61">
        <f t="shared" si="215"/>
        <v>2</v>
      </c>
      <c r="S230" s="61">
        <f t="shared" si="216"/>
        <v>4</v>
      </c>
      <c r="T230" s="61">
        <f t="shared" si="217"/>
        <v>6</v>
      </c>
      <c r="U230" s="61">
        <f t="shared" si="218"/>
        <v>-11</v>
      </c>
      <c r="V230" s="6"/>
      <c r="W230" s="6"/>
    </row>
    <row r="231" spans="1:23" x14ac:dyDescent="0.25">
      <c r="A231" s="1">
        <v>6</v>
      </c>
      <c r="B231" s="1">
        <v>0</v>
      </c>
      <c r="C231" s="1">
        <v>1</v>
      </c>
      <c r="D231" s="1">
        <v>0</v>
      </c>
      <c r="E231" s="1">
        <v>1</v>
      </c>
      <c r="F231" s="1">
        <v>-1</v>
      </c>
      <c r="G231" s="61">
        <f t="shared" si="219"/>
        <v>2</v>
      </c>
      <c r="H231" s="61">
        <f t="shared" si="210"/>
        <v>4</v>
      </c>
      <c r="I231" s="61">
        <f t="shared" si="211"/>
        <v>6</v>
      </c>
      <c r="J231" s="61">
        <f t="shared" si="212"/>
        <v>-11</v>
      </c>
      <c r="K231" s="33">
        <f t="shared" si="220"/>
        <v>-7</v>
      </c>
      <c r="L231" s="33">
        <f t="shared" si="213"/>
        <v>-1</v>
      </c>
      <c r="M231" s="33" t="str">
        <f t="shared" si="214"/>
        <v>wbaru=wlama</v>
      </c>
      <c r="N231" s="33">
        <f t="shared" si="221"/>
        <v>0</v>
      </c>
      <c r="O231" s="33">
        <f t="shared" si="222"/>
        <v>0</v>
      </c>
      <c r="P231" s="33">
        <f t="shared" si="223"/>
        <v>0</v>
      </c>
      <c r="Q231" s="33">
        <f t="shared" si="224"/>
        <v>0</v>
      </c>
      <c r="R231" s="61">
        <f t="shared" si="215"/>
        <v>2</v>
      </c>
      <c r="S231" s="61">
        <f t="shared" si="216"/>
        <v>4</v>
      </c>
      <c r="T231" s="61">
        <f t="shared" si="217"/>
        <v>6</v>
      </c>
      <c r="U231" s="61">
        <f t="shared" si="218"/>
        <v>-11</v>
      </c>
      <c r="V231" s="6"/>
      <c r="W231" s="6"/>
    </row>
    <row r="232" spans="1:23" x14ac:dyDescent="0.25">
      <c r="A232" s="1">
        <v>7</v>
      </c>
      <c r="B232" s="1">
        <v>0</v>
      </c>
      <c r="C232" s="1">
        <v>0</v>
      </c>
      <c r="D232" s="1">
        <v>1</v>
      </c>
      <c r="E232" s="1">
        <v>1</v>
      </c>
      <c r="F232" s="1">
        <v>-1</v>
      </c>
      <c r="G232" s="61">
        <f t="shared" si="219"/>
        <v>2</v>
      </c>
      <c r="H232" s="61">
        <f t="shared" si="210"/>
        <v>4</v>
      </c>
      <c r="I232" s="61">
        <f t="shared" si="211"/>
        <v>6</v>
      </c>
      <c r="J232" s="61">
        <f t="shared" si="212"/>
        <v>-11</v>
      </c>
      <c r="K232" s="33">
        <f t="shared" si="220"/>
        <v>-5</v>
      </c>
      <c r="L232" s="33">
        <f t="shared" si="213"/>
        <v>-1</v>
      </c>
      <c r="M232" s="33" t="str">
        <f t="shared" si="214"/>
        <v>wbaru=wlama</v>
      </c>
      <c r="N232" s="33">
        <f t="shared" si="221"/>
        <v>0</v>
      </c>
      <c r="O232" s="33">
        <f t="shared" si="222"/>
        <v>0</v>
      </c>
      <c r="P232" s="33">
        <f t="shared" si="223"/>
        <v>0</v>
      </c>
      <c r="Q232" s="33">
        <f t="shared" si="224"/>
        <v>0</v>
      </c>
      <c r="R232" s="61">
        <f t="shared" si="215"/>
        <v>2</v>
      </c>
      <c r="S232" s="61">
        <f t="shared" si="216"/>
        <v>4</v>
      </c>
      <c r="T232" s="61">
        <f t="shared" si="217"/>
        <v>6</v>
      </c>
      <c r="U232" s="61">
        <f t="shared" si="218"/>
        <v>-11</v>
      </c>
      <c r="V232" s="6"/>
      <c r="W232" s="6"/>
    </row>
    <row r="233" spans="1:23" x14ac:dyDescent="0.25">
      <c r="A233" s="1">
        <v>8</v>
      </c>
      <c r="B233" s="1">
        <v>0</v>
      </c>
      <c r="C233" s="1">
        <v>0</v>
      </c>
      <c r="D233" s="1">
        <v>0</v>
      </c>
      <c r="E233" s="1">
        <v>1</v>
      </c>
      <c r="F233" s="1">
        <v>-1</v>
      </c>
      <c r="G233" s="61">
        <f t="shared" si="219"/>
        <v>2</v>
      </c>
      <c r="H233" s="61">
        <f t="shared" si="210"/>
        <v>4</v>
      </c>
      <c r="I233" s="61">
        <f t="shared" si="211"/>
        <v>6</v>
      </c>
      <c r="J233" s="61">
        <f t="shared" si="212"/>
        <v>-11</v>
      </c>
      <c r="K233" s="33">
        <f t="shared" si="220"/>
        <v>-11</v>
      </c>
      <c r="L233" s="33">
        <f t="shared" si="213"/>
        <v>-1</v>
      </c>
      <c r="M233" s="33" t="str">
        <f t="shared" si="214"/>
        <v>wbaru=wlama</v>
      </c>
      <c r="N233" s="33">
        <f t="shared" si="221"/>
        <v>0</v>
      </c>
      <c r="O233" s="33">
        <f t="shared" si="222"/>
        <v>0</v>
      </c>
      <c r="P233" s="33">
        <f t="shared" si="223"/>
        <v>0</v>
      </c>
      <c r="Q233" s="33">
        <f t="shared" si="224"/>
        <v>0</v>
      </c>
      <c r="R233" s="61">
        <f t="shared" si="215"/>
        <v>2</v>
      </c>
      <c r="S233" s="61">
        <f t="shared" si="216"/>
        <v>4</v>
      </c>
      <c r="T233" s="61">
        <f t="shared" si="217"/>
        <v>6</v>
      </c>
      <c r="U233" s="61">
        <f t="shared" si="218"/>
        <v>-11</v>
      </c>
      <c r="V233" s="6"/>
      <c r="W233" s="6"/>
    </row>
    <row r="234" spans="1:23" x14ac:dyDescent="0.25">
      <c r="A234" t="s">
        <v>299</v>
      </c>
      <c r="D234" s="6"/>
    </row>
    <row r="235" spans="1:23" x14ac:dyDescent="0.25">
      <c r="A235" t="s">
        <v>261</v>
      </c>
      <c r="F235" t="s">
        <v>7</v>
      </c>
      <c r="G235" s="6">
        <v>2</v>
      </c>
    </row>
    <row r="236" spans="1:23" x14ac:dyDescent="0.25">
      <c r="F236" t="s">
        <v>8</v>
      </c>
      <c r="G236" s="6">
        <v>4</v>
      </c>
    </row>
    <row r="237" spans="1:23" x14ac:dyDescent="0.25">
      <c r="F237" t="s">
        <v>60</v>
      </c>
      <c r="G237" s="6">
        <v>6</v>
      </c>
    </row>
    <row r="238" spans="1:23" x14ac:dyDescent="0.25">
      <c r="F238" t="s">
        <v>254</v>
      </c>
      <c r="G238" s="6">
        <v>-11</v>
      </c>
    </row>
    <row r="239" spans="1:23" x14ac:dyDescent="0.25">
      <c r="A239" t="s">
        <v>262</v>
      </c>
    </row>
    <row r="241" spans="1:12" x14ac:dyDescent="0.25">
      <c r="A241" s="63" t="s">
        <v>265</v>
      </c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</row>
    <row r="242" spans="1:12" x14ac:dyDescent="0.25">
      <c r="A242" s="173" t="s">
        <v>1</v>
      </c>
      <c r="B242" s="175" t="s">
        <v>25</v>
      </c>
      <c r="C242" s="176"/>
      <c r="D242" s="176"/>
      <c r="E242" s="177"/>
      <c r="F242" s="190" t="s">
        <v>36</v>
      </c>
      <c r="G242" s="183" t="s">
        <v>15</v>
      </c>
      <c r="H242" s="183"/>
      <c r="I242" s="183"/>
      <c r="J242" s="183"/>
    </row>
    <row r="243" spans="1:12" x14ac:dyDescent="0.25">
      <c r="A243" s="174"/>
      <c r="B243" s="18" t="s">
        <v>2</v>
      </c>
      <c r="C243" s="18" t="s">
        <v>3</v>
      </c>
      <c r="D243" s="18" t="s">
        <v>59</v>
      </c>
      <c r="E243" s="18" t="s">
        <v>14</v>
      </c>
      <c r="F243" s="191"/>
      <c r="G243" s="18" t="s">
        <v>7</v>
      </c>
      <c r="H243" s="18" t="s">
        <v>8</v>
      </c>
      <c r="I243" s="18" t="s">
        <v>60</v>
      </c>
      <c r="J243" s="18" t="s">
        <v>254</v>
      </c>
      <c r="K243" s="56" t="s">
        <v>27</v>
      </c>
      <c r="L243" s="66" t="s">
        <v>19</v>
      </c>
    </row>
    <row r="244" spans="1:12" x14ac:dyDescent="0.25">
      <c r="A244" s="1">
        <v>1</v>
      </c>
      <c r="B244" s="1">
        <v>1</v>
      </c>
      <c r="C244" s="1">
        <v>1</v>
      </c>
      <c r="D244" s="1">
        <v>1</v>
      </c>
      <c r="E244" s="1">
        <v>1</v>
      </c>
      <c r="F244" s="65">
        <v>1</v>
      </c>
      <c r="G244" s="61">
        <v>2</v>
      </c>
      <c r="H244" s="61">
        <v>4</v>
      </c>
      <c r="I244" s="61">
        <v>6</v>
      </c>
      <c r="J244" s="61">
        <v>-11</v>
      </c>
      <c r="K244" s="33">
        <f>J244+(B244*G244)+(C244*H244)+(D244*I244)</f>
        <v>1</v>
      </c>
      <c r="L244" s="67">
        <f>IF(K244&lt;$D$8,-1,1)</f>
        <v>1</v>
      </c>
    </row>
    <row r="245" spans="1:12" x14ac:dyDescent="0.25">
      <c r="A245" s="1">
        <v>2</v>
      </c>
      <c r="B245" s="1">
        <v>1</v>
      </c>
      <c r="C245" s="1">
        <v>1</v>
      </c>
      <c r="D245" s="1">
        <v>0</v>
      </c>
      <c r="E245" s="1">
        <v>1</v>
      </c>
      <c r="F245" s="65">
        <v>-1</v>
      </c>
      <c r="G245" s="61">
        <v>2</v>
      </c>
      <c r="H245" s="61">
        <v>4</v>
      </c>
      <c r="I245" s="61">
        <v>6</v>
      </c>
      <c r="J245" s="61">
        <v>-11</v>
      </c>
      <c r="K245" s="33">
        <f t="shared" ref="K245:K251" si="225">J245+(B245*G245)+(C245*H245)+(D245*I245)</f>
        <v>-5</v>
      </c>
      <c r="L245" s="67">
        <f t="shared" ref="L245:L251" si="226">IF(K245&lt;$D$8,-1,1)</f>
        <v>-1</v>
      </c>
    </row>
    <row r="246" spans="1:12" x14ac:dyDescent="0.25">
      <c r="A246" s="1">
        <v>3</v>
      </c>
      <c r="B246" s="1">
        <v>1</v>
      </c>
      <c r="C246" s="1">
        <v>0</v>
      </c>
      <c r="D246" s="1">
        <v>1</v>
      </c>
      <c r="E246" s="1">
        <v>1</v>
      </c>
      <c r="F246" s="65">
        <v>-1</v>
      </c>
      <c r="G246" s="61">
        <v>2</v>
      </c>
      <c r="H246" s="61">
        <v>2</v>
      </c>
      <c r="I246" s="61">
        <v>2</v>
      </c>
      <c r="J246" s="61">
        <v>-11</v>
      </c>
      <c r="K246" s="33">
        <f t="shared" si="225"/>
        <v>-7</v>
      </c>
      <c r="L246" s="67">
        <f t="shared" si="226"/>
        <v>-1</v>
      </c>
    </row>
    <row r="247" spans="1:12" x14ac:dyDescent="0.25">
      <c r="A247" s="1">
        <v>4</v>
      </c>
      <c r="B247" s="1">
        <v>1</v>
      </c>
      <c r="C247" s="1">
        <v>0</v>
      </c>
      <c r="D247" s="1">
        <v>0</v>
      </c>
      <c r="E247" s="1">
        <v>1</v>
      </c>
      <c r="F247" s="65">
        <v>-1</v>
      </c>
      <c r="G247" s="61">
        <v>2</v>
      </c>
      <c r="H247" s="61">
        <v>2</v>
      </c>
      <c r="I247" s="61">
        <v>2</v>
      </c>
      <c r="J247" s="61">
        <v>-11</v>
      </c>
      <c r="K247" s="33">
        <f t="shared" si="225"/>
        <v>-9</v>
      </c>
      <c r="L247" s="67">
        <f t="shared" si="226"/>
        <v>-1</v>
      </c>
    </row>
    <row r="248" spans="1:12" x14ac:dyDescent="0.25">
      <c r="A248" s="1">
        <v>5</v>
      </c>
      <c r="B248" s="1">
        <v>0</v>
      </c>
      <c r="C248" s="1">
        <v>1</v>
      </c>
      <c r="D248" s="1">
        <v>1</v>
      </c>
      <c r="E248" s="1">
        <v>1</v>
      </c>
      <c r="F248" s="65">
        <v>-1</v>
      </c>
      <c r="G248" s="61">
        <v>2</v>
      </c>
      <c r="H248" s="61">
        <v>2</v>
      </c>
      <c r="I248" s="61">
        <v>2</v>
      </c>
      <c r="J248" s="61">
        <v>-11</v>
      </c>
      <c r="K248" s="33">
        <f t="shared" si="225"/>
        <v>-7</v>
      </c>
      <c r="L248" s="67">
        <f t="shared" si="226"/>
        <v>-1</v>
      </c>
    </row>
    <row r="249" spans="1:12" x14ac:dyDescent="0.25">
      <c r="A249" s="1">
        <v>6</v>
      </c>
      <c r="B249" s="1">
        <v>0</v>
      </c>
      <c r="C249" s="1">
        <v>1</v>
      </c>
      <c r="D249" s="1">
        <v>0</v>
      </c>
      <c r="E249" s="1">
        <v>1</v>
      </c>
      <c r="F249" s="65">
        <v>-1</v>
      </c>
      <c r="G249" s="61">
        <v>2</v>
      </c>
      <c r="H249" s="61">
        <v>2</v>
      </c>
      <c r="I249" s="61">
        <v>2</v>
      </c>
      <c r="J249" s="61">
        <v>-11</v>
      </c>
      <c r="K249" s="33">
        <f t="shared" si="225"/>
        <v>-9</v>
      </c>
      <c r="L249" s="67">
        <f t="shared" si="226"/>
        <v>-1</v>
      </c>
    </row>
    <row r="250" spans="1:12" x14ac:dyDescent="0.25">
      <c r="A250" s="1">
        <v>7</v>
      </c>
      <c r="B250" s="1">
        <v>0</v>
      </c>
      <c r="C250" s="1">
        <v>0</v>
      </c>
      <c r="D250" s="1">
        <v>1</v>
      </c>
      <c r="E250" s="1">
        <v>1</v>
      </c>
      <c r="F250" s="65">
        <v>-1</v>
      </c>
      <c r="G250" s="61">
        <v>2</v>
      </c>
      <c r="H250" s="61">
        <v>2</v>
      </c>
      <c r="I250" s="61">
        <v>2</v>
      </c>
      <c r="J250" s="61">
        <v>-11</v>
      </c>
      <c r="K250" s="33">
        <f t="shared" si="225"/>
        <v>-9</v>
      </c>
      <c r="L250" s="67">
        <f t="shared" si="226"/>
        <v>-1</v>
      </c>
    </row>
    <row r="251" spans="1:12" x14ac:dyDescent="0.25">
      <c r="A251" s="1">
        <v>8</v>
      </c>
      <c r="B251" s="1">
        <v>0</v>
      </c>
      <c r="C251" s="1">
        <v>0</v>
      </c>
      <c r="D251" s="1">
        <v>0</v>
      </c>
      <c r="E251" s="1">
        <v>1</v>
      </c>
      <c r="F251" s="65">
        <v>-1</v>
      </c>
      <c r="G251" s="61">
        <v>2</v>
      </c>
      <c r="H251" s="61">
        <v>2</v>
      </c>
      <c r="I251" s="61">
        <v>2</v>
      </c>
      <c r="J251" s="61">
        <v>-11</v>
      </c>
      <c r="K251" s="33">
        <f t="shared" si="225"/>
        <v>-11</v>
      </c>
      <c r="L251" s="67">
        <f t="shared" si="226"/>
        <v>-1</v>
      </c>
    </row>
    <row r="252" spans="1:12" x14ac:dyDescent="0.25">
      <c r="A252" t="s">
        <v>288</v>
      </c>
    </row>
    <row r="254" spans="1:12" x14ac:dyDescent="0.25">
      <c r="A254" s="2" t="s">
        <v>290</v>
      </c>
    </row>
  </sheetData>
  <mergeCells count="142">
    <mergeCell ref="V26:V27"/>
    <mergeCell ref="W26:W27"/>
    <mergeCell ref="H7:H8"/>
    <mergeCell ref="S7:S9"/>
    <mergeCell ref="N54:Q54"/>
    <mergeCell ref="R54:U54"/>
    <mergeCell ref="V54:V55"/>
    <mergeCell ref="W54:W55"/>
    <mergeCell ref="A40:A41"/>
    <mergeCell ref="B40:E40"/>
    <mergeCell ref="F40:F41"/>
    <mergeCell ref="G40:J40"/>
    <mergeCell ref="N40:Q40"/>
    <mergeCell ref="R40:U40"/>
    <mergeCell ref="V12:V13"/>
    <mergeCell ref="W12:W13"/>
    <mergeCell ref="V40:V41"/>
    <mergeCell ref="W40:W41"/>
    <mergeCell ref="A54:A55"/>
    <mergeCell ref="B54:E54"/>
    <mergeCell ref="F54:F55"/>
    <mergeCell ref="G54:J54"/>
    <mergeCell ref="A26:A27"/>
    <mergeCell ref="B26:E26"/>
    <mergeCell ref="V68:V69"/>
    <mergeCell ref="W68:W69"/>
    <mergeCell ref="A242:A243"/>
    <mergeCell ref="B242:E242"/>
    <mergeCell ref="F242:F243"/>
    <mergeCell ref="G242:J242"/>
    <mergeCell ref="V81:V82"/>
    <mergeCell ref="W81:W82"/>
    <mergeCell ref="A94:A95"/>
    <mergeCell ref="B94:E94"/>
    <mergeCell ref="A68:A69"/>
    <mergeCell ref="B68:E68"/>
    <mergeCell ref="F68:F69"/>
    <mergeCell ref="G68:J68"/>
    <mergeCell ref="N68:Q68"/>
    <mergeCell ref="R68:U68"/>
    <mergeCell ref="F94:F95"/>
    <mergeCell ref="G94:J94"/>
    <mergeCell ref="N94:Q94"/>
    <mergeCell ref="R94:U94"/>
    <mergeCell ref="V94:V95"/>
    <mergeCell ref="W94:W95"/>
    <mergeCell ref="A81:A82"/>
    <mergeCell ref="B81:E81"/>
    <mergeCell ref="F26:F27"/>
    <mergeCell ref="G26:J26"/>
    <mergeCell ref="N26:Q26"/>
    <mergeCell ref="R26:U26"/>
    <mergeCell ref="A12:A13"/>
    <mergeCell ref="B12:E12"/>
    <mergeCell ref="F12:F13"/>
    <mergeCell ref="G12:J12"/>
    <mergeCell ref="N12:Q12"/>
    <mergeCell ref="R12:U12"/>
    <mergeCell ref="F81:F82"/>
    <mergeCell ref="G81:J81"/>
    <mergeCell ref="N81:Q81"/>
    <mergeCell ref="R81:U81"/>
    <mergeCell ref="V107:V108"/>
    <mergeCell ref="W107:W108"/>
    <mergeCell ref="A120:A121"/>
    <mergeCell ref="B120:E120"/>
    <mergeCell ref="F120:F121"/>
    <mergeCell ref="G120:J120"/>
    <mergeCell ref="N120:Q120"/>
    <mergeCell ref="R120:U120"/>
    <mergeCell ref="V120:V121"/>
    <mergeCell ref="W120:W121"/>
    <mergeCell ref="A107:A108"/>
    <mergeCell ref="B107:E107"/>
    <mergeCell ref="F107:F108"/>
    <mergeCell ref="G107:J107"/>
    <mergeCell ref="N107:Q107"/>
    <mergeCell ref="R107:U107"/>
    <mergeCell ref="V133:V134"/>
    <mergeCell ref="W133:W134"/>
    <mergeCell ref="A146:A147"/>
    <mergeCell ref="B146:E146"/>
    <mergeCell ref="F146:F147"/>
    <mergeCell ref="G146:J146"/>
    <mergeCell ref="N146:Q146"/>
    <mergeCell ref="R146:U146"/>
    <mergeCell ref="V146:V147"/>
    <mergeCell ref="W146:W147"/>
    <mergeCell ref="A133:A134"/>
    <mergeCell ref="B133:E133"/>
    <mergeCell ref="F133:F134"/>
    <mergeCell ref="G133:J133"/>
    <mergeCell ref="N133:Q133"/>
    <mergeCell ref="R133:U133"/>
    <mergeCell ref="V159:V160"/>
    <mergeCell ref="W159:W160"/>
    <mergeCell ref="A172:A173"/>
    <mergeCell ref="B172:E172"/>
    <mergeCell ref="F172:F173"/>
    <mergeCell ref="G172:J172"/>
    <mergeCell ref="N172:Q172"/>
    <mergeCell ref="R172:U172"/>
    <mergeCell ref="V172:V173"/>
    <mergeCell ref="W172:W173"/>
    <mergeCell ref="A159:A160"/>
    <mergeCell ref="B159:E159"/>
    <mergeCell ref="F159:F160"/>
    <mergeCell ref="G159:J159"/>
    <mergeCell ref="N159:Q159"/>
    <mergeCell ref="R159:U159"/>
    <mergeCell ref="V185:V186"/>
    <mergeCell ref="W185:W186"/>
    <mergeCell ref="A198:A199"/>
    <mergeCell ref="B198:E198"/>
    <mergeCell ref="F198:F199"/>
    <mergeCell ref="G198:J198"/>
    <mergeCell ref="N198:Q198"/>
    <mergeCell ref="R198:U198"/>
    <mergeCell ref="V198:V199"/>
    <mergeCell ref="W198:W199"/>
    <mergeCell ref="A185:A186"/>
    <mergeCell ref="B185:E185"/>
    <mergeCell ref="F185:F186"/>
    <mergeCell ref="G185:J185"/>
    <mergeCell ref="N185:Q185"/>
    <mergeCell ref="R185:U185"/>
    <mergeCell ref="V211:V212"/>
    <mergeCell ref="W211:W212"/>
    <mergeCell ref="A224:A225"/>
    <mergeCell ref="B224:E224"/>
    <mergeCell ref="F224:F225"/>
    <mergeCell ref="G224:J224"/>
    <mergeCell ref="N224:Q224"/>
    <mergeCell ref="R224:U224"/>
    <mergeCell ref="V224:V225"/>
    <mergeCell ref="W224:W225"/>
    <mergeCell ref="A211:A212"/>
    <mergeCell ref="B211:E211"/>
    <mergeCell ref="F211:F212"/>
    <mergeCell ref="G211:J211"/>
    <mergeCell ref="N211:Q211"/>
    <mergeCell ref="R211:U211"/>
  </mergeCell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AD08-205D-4229-AA71-88D39ACD57E1}">
  <dimension ref="A1:Y254"/>
  <sheetViews>
    <sheetView workbookViewId="0">
      <selection activeCell="K4" sqref="K4"/>
    </sheetView>
  </sheetViews>
  <sheetFormatPr defaultRowHeight="15" x14ac:dyDescent="0.25"/>
  <cols>
    <col min="13" max="13" width="20.5703125" bestFit="1" customWidth="1"/>
  </cols>
  <sheetData>
    <row r="1" spans="1:25" ht="18.75" x14ac:dyDescent="0.3">
      <c r="A1" s="20" t="s">
        <v>289</v>
      </c>
    </row>
    <row r="3" spans="1:25" x14ac:dyDescent="0.25">
      <c r="A3" s="5" t="s">
        <v>10</v>
      </c>
    </row>
    <row r="4" spans="1:25" x14ac:dyDescent="0.25">
      <c r="A4" t="s">
        <v>6</v>
      </c>
      <c r="B4" t="s">
        <v>16</v>
      </c>
      <c r="D4">
        <v>0</v>
      </c>
      <c r="F4" t="s">
        <v>56</v>
      </c>
      <c r="H4" s="2" t="s">
        <v>30</v>
      </c>
      <c r="I4" s="2"/>
    </row>
    <row r="5" spans="1:25" x14ac:dyDescent="0.25">
      <c r="B5" t="s">
        <v>17</v>
      </c>
      <c r="D5">
        <v>0</v>
      </c>
      <c r="H5" s="22" t="s">
        <v>31</v>
      </c>
      <c r="I5" s="43"/>
      <c r="J5" s="23"/>
      <c r="K5" s="23"/>
      <c r="L5" s="23"/>
      <c r="N5" s="2" t="s">
        <v>32</v>
      </c>
      <c r="S5" s="2" t="s">
        <v>33</v>
      </c>
      <c r="T5" s="2"/>
    </row>
    <row r="6" spans="1:25" x14ac:dyDescent="0.25">
      <c r="B6" t="s">
        <v>61</v>
      </c>
      <c r="D6">
        <v>0</v>
      </c>
      <c r="H6" s="69"/>
      <c r="I6" s="2"/>
      <c r="N6" s="2"/>
      <c r="S6" s="2"/>
      <c r="T6" s="2"/>
    </row>
    <row r="7" spans="1:25" x14ac:dyDescent="0.25">
      <c r="B7" t="s">
        <v>18</v>
      </c>
      <c r="D7">
        <v>0</v>
      </c>
      <c r="F7" s="2"/>
      <c r="H7" s="185" t="s">
        <v>19</v>
      </c>
      <c r="I7" s="6">
        <v>0</v>
      </c>
      <c r="J7" t="s">
        <v>247</v>
      </c>
      <c r="L7" s="25"/>
      <c r="N7" s="31" t="s">
        <v>19</v>
      </c>
      <c r="O7" s="6">
        <v>-1</v>
      </c>
      <c r="P7" t="s">
        <v>247</v>
      </c>
      <c r="S7" s="172" t="s">
        <v>19</v>
      </c>
      <c r="T7" s="16">
        <v>1</v>
      </c>
      <c r="U7" t="s">
        <v>249</v>
      </c>
    </row>
    <row r="8" spans="1:25" x14ac:dyDescent="0.25">
      <c r="B8" t="s">
        <v>245</v>
      </c>
      <c r="D8" s="4">
        <v>0.1</v>
      </c>
      <c r="F8" s="4"/>
      <c r="H8" s="186"/>
      <c r="I8" s="26">
        <v>1</v>
      </c>
      <c r="J8" s="27" t="s">
        <v>248</v>
      </c>
      <c r="L8" s="28"/>
      <c r="N8" s="31"/>
      <c r="O8" s="6">
        <v>1</v>
      </c>
      <c r="P8" s="27" t="s">
        <v>248</v>
      </c>
      <c r="S8" s="172"/>
      <c r="T8" s="16">
        <v>0</v>
      </c>
      <c r="U8" t="s">
        <v>250</v>
      </c>
    </row>
    <row r="9" spans="1:25" x14ac:dyDescent="0.25">
      <c r="B9" t="s">
        <v>246</v>
      </c>
      <c r="D9" s="4">
        <v>1</v>
      </c>
      <c r="F9" s="4"/>
      <c r="H9" s="31"/>
      <c r="I9" s="31"/>
      <c r="J9" s="6"/>
      <c r="N9" s="31"/>
      <c r="O9" s="6"/>
      <c r="P9" s="6"/>
      <c r="S9" s="172"/>
      <c r="T9" s="16">
        <v>-1</v>
      </c>
      <c r="U9" t="s">
        <v>251</v>
      </c>
    </row>
    <row r="10" spans="1:25" x14ac:dyDescent="0.25">
      <c r="A10" s="2" t="s">
        <v>259</v>
      </c>
      <c r="E10" s="4"/>
      <c r="F10" s="4"/>
      <c r="H10" s="31"/>
      <c r="I10" s="31"/>
      <c r="J10" s="6"/>
      <c r="N10" s="31"/>
      <c r="O10" s="6"/>
      <c r="P10" s="6"/>
      <c r="S10" s="31"/>
      <c r="T10" s="31"/>
      <c r="U10" s="16"/>
    </row>
    <row r="11" spans="1:25" x14ac:dyDescent="0.25">
      <c r="A11" s="63" t="s">
        <v>22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2"/>
      <c r="Y11" s="62"/>
    </row>
    <row r="12" spans="1:25" x14ac:dyDescent="0.25">
      <c r="A12" s="173" t="s">
        <v>1</v>
      </c>
      <c r="B12" s="175" t="s">
        <v>25</v>
      </c>
      <c r="C12" s="176"/>
      <c r="D12" s="176"/>
      <c r="E12" s="177"/>
      <c r="F12" s="178" t="s">
        <v>36</v>
      </c>
      <c r="G12" s="180" t="s">
        <v>20</v>
      </c>
      <c r="H12" s="181"/>
      <c r="I12" s="181"/>
      <c r="J12" s="182"/>
      <c r="K12" s="60"/>
      <c r="L12" s="60"/>
      <c r="M12" s="55" t="s">
        <v>257</v>
      </c>
      <c r="N12" s="175" t="s">
        <v>256</v>
      </c>
      <c r="O12" s="176"/>
      <c r="P12" s="176"/>
      <c r="Q12" s="177"/>
      <c r="R12" s="183" t="s">
        <v>15</v>
      </c>
      <c r="S12" s="183"/>
      <c r="T12" s="183"/>
      <c r="U12" s="183"/>
      <c r="V12" s="172"/>
      <c r="W12" s="172"/>
      <c r="X12" s="6"/>
    </row>
    <row r="13" spans="1:25" x14ac:dyDescent="0.25">
      <c r="A13" s="174"/>
      <c r="B13" s="18" t="s">
        <v>2</v>
      </c>
      <c r="C13" s="18" t="s">
        <v>3</v>
      </c>
      <c r="D13" s="18" t="s">
        <v>59</v>
      </c>
      <c r="E13" s="18" t="s">
        <v>14</v>
      </c>
      <c r="F13" s="179"/>
      <c r="G13" s="19" t="s">
        <v>7</v>
      </c>
      <c r="H13" s="19" t="s">
        <v>8</v>
      </c>
      <c r="I13" s="19" t="s">
        <v>60</v>
      </c>
      <c r="J13" s="19" t="s">
        <v>254</v>
      </c>
      <c r="K13" s="56" t="s">
        <v>27</v>
      </c>
      <c r="L13" s="56" t="s">
        <v>19</v>
      </c>
      <c r="M13" s="56" t="s">
        <v>258</v>
      </c>
      <c r="N13" s="56" t="s">
        <v>252</v>
      </c>
      <c r="O13" s="56" t="s">
        <v>253</v>
      </c>
      <c r="P13" s="56" t="s">
        <v>282</v>
      </c>
      <c r="Q13" s="56" t="s">
        <v>255</v>
      </c>
      <c r="R13" s="18" t="s">
        <v>7</v>
      </c>
      <c r="S13" s="18" t="s">
        <v>8</v>
      </c>
      <c r="T13" s="18" t="s">
        <v>60</v>
      </c>
      <c r="U13" s="18" t="s">
        <v>254</v>
      </c>
      <c r="V13" s="172"/>
      <c r="W13" s="172"/>
    </row>
    <row r="14" spans="1:25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32">
        <f>D4</f>
        <v>0</v>
      </c>
      <c r="H14" s="32">
        <f>D5</f>
        <v>0</v>
      </c>
      <c r="I14" s="32">
        <f>D6</f>
        <v>0</v>
      </c>
      <c r="J14" s="33">
        <f>D7</f>
        <v>0</v>
      </c>
      <c r="K14" s="33">
        <f>J14+(B14*G14)+(C14*H14)+(D14*I14)</f>
        <v>0</v>
      </c>
      <c r="L14" s="33">
        <f>IF(K14&gt;$D$8,1,IF(K14&lt;-$D$8,-1,0))</f>
        <v>0</v>
      </c>
      <c r="M14" s="33" t="str">
        <f>IF(L14=F14,"wbaru=wlama","perbaiki bobot dan bias")</f>
        <v>perbaiki bobot dan bias</v>
      </c>
      <c r="N14" s="33">
        <f>(F14-L14)*B14*$D$9</f>
        <v>1</v>
      </c>
      <c r="O14" s="33">
        <f>(F14-L14)*C14*$D$9</f>
        <v>1</v>
      </c>
      <c r="P14" s="33">
        <f>(F14-L14)*D14*$D$9</f>
        <v>1</v>
      </c>
      <c r="Q14" s="33">
        <f>(F14-L14)*E14*$D$9</f>
        <v>1</v>
      </c>
      <c r="R14" s="61">
        <f>G14+N14</f>
        <v>1</v>
      </c>
      <c r="S14" s="61">
        <f>H14+O14</f>
        <v>1</v>
      </c>
      <c r="T14" s="61">
        <f>I14+P14</f>
        <v>1</v>
      </c>
      <c r="U14" s="61">
        <f>J14+Q14</f>
        <v>1</v>
      </c>
      <c r="V14" s="6"/>
      <c r="W14" s="6"/>
    </row>
    <row r="15" spans="1:25" x14ac:dyDescent="0.25">
      <c r="A15" s="1">
        <v>2</v>
      </c>
      <c r="B15" s="1">
        <v>1</v>
      </c>
      <c r="C15" s="1">
        <v>1</v>
      </c>
      <c r="D15" s="1">
        <v>0</v>
      </c>
      <c r="E15" s="1">
        <v>1</v>
      </c>
      <c r="F15" s="1">
        <v>0</v>
      </c>
      <c r="G15" s="61">
        <f t="shared" ref="G15:J21" si="0">R14</f>
        <v>1</v>
      </c>
      <c r="H15" s="61">
        <f t="shared" si="0"/>
        <v>1</v>
      </c>
      <c r="I15" s="61">
        <f t="shared" si="0"/>
        <v>1</v>
      </c>
      <c r="J15" s="61">
        <f t="shared" si="0"/>
        <v>1</v>
      </c>
      <c r="K15" s="33">
        <f t="shared" ref="K15:K21" si="1">J15+(B15*G15)+(C15*H15)+(D15*I15)</f>
        <v>3</v>
      </c>
      <c r="L15" s="33">
        <f t="shared" ref="L15:L21" si="2">IF(K15&gt;$D$8,1,IF(K15&lt;-$D$8,-1,0))</f>
        <v>1</v>
      </c>
      <c r="M15" s="33" t="str">
        <f t="shared" ref="M15:M21" si="3">IF(L15=F15,"wbaru=wlama","perbaiki bobot dan bias")</f>
        <v>perbaiki bobot dan bias</v>
      </c>
      <c r="N15" s="33">
        <f>(F15-L15)*B15*$D$9</f>
        <v>-1</v>
      </c>
      <c r="O15" s="33">
        <f>(F15-L15)*C15*$D$9</f>
        <v>-1</v>
      </c>
      <c r="P15" s="33">
        <f>(F15-L15)*D15*$D$9</f>
        <v>0</v>
      </c>
      <c r="Q15" s="33">
        <f>(F15-L15)*E15*$D$9</f>
        <v>-1</v>
      </c>
      <c r="R15" s="61">
        <f t="shared" ref="R15:U21" si="4">G15+N15</f>
        <v>0</v>
      </c>
      <c r="S15" s="61">
        <f t="shared" si="4"/>
        <v>0</v>
      </c>
      <c r="T15" s="61">
        <f t="shared" si="4"/>
        <v>1</v>
      </c>
      <c r="U15" s="61">
        <f t="shared" si="4"/>
        <v>0</v>
      </c>
      <c r="V15" s="6"/>
      <c r="W15" s="6"/>
    </row>
    <row r="16" spans="1:25" x14ac:dyDescent="0.25">
      <c r="A16" s="1">
        <v>3</v>
      </c>
      <c r="B16" s="1">
        <v>1</v>
      </c>
      <c r="C16" s="1">
        <v>0</v>
      </c>
      <c r="D16" s="1">
        <v>1</v>
      </c>
      <c r="E16" s="1">
        <v>1</v>
      </c>
      <c r="F16" s="1">
        <v>0</v>
      </c>
      <c r="G16" s="61">
        <f t="shared" si="0"/>
        <v>0</v>
      </c>
      <c r="H16" s="61">
        <f t="shared" si="0"/>
        <v>0</v>
      </c>
      <c r="I16" s="61">
        <f t="shared" si="0"/>
        <v>1</v>
      </c>
      <c r="J16" s="61">
        <f t="shared" si="0"/>
        <v>0</v>
      </c>
      <c r="K16" s="33">
        <f t="shared" si="1"/>
        <v>1</v>
      </c>
      <c r="L16" s="33">
        <f t="shared" si="2"/>
        <v>1</v>
      </c>
      <c r="M16" s="33" t="str">
        <f t="shared" si="3"/>
        <v>perbaiki bobot dan bias</v>
      </c>
      <c r="N16" s="33">
        <f t="shared" ref="N16:N21" si="5">(F16-L16)*B16*$D$9</f>
        <v>-1</v>
      </c>
      <c r="O16" s="33">
        <f t="shared" ref="O16:O21" si="6">(F16-L16)*C16*$D$9</f>
        <v>0</v>
      </c>
      <c r="P16" s="33">
        <f t="shared" ref="P16:P21" si="7">(F16-L16)*D16*$D$9</f>
        <v>-1</v>
      </c>
      <c r="Q16" s="33">
        <f t="shared" ref="Q16:Q21" si="8">(F16-L16)*E16*$D$9</f>
        <v>-1</v>
      </c>
      <c r="R16" s="61">
        <f t="shared" si="4"/>
        <v>-1</v>
      </c>
      <c r="S16" s="61">
        <f t="shared" si="4"/>
        <v>0</v>
      </c>
      <c r="T16" s="61">
        <f t="shared" si="4"/>
        <v>0</v>
      </c>
      <c r="U16" s="61">
        <f t="shared" si="4"/>
        <v>-1</v>
      </c>
      <c r="V16" s="6"/>
      <c r="W16" s="6"/>
    </row>
    <row r="17" spans="1:25" x14ac:dyDescent="0.25">
      <c r="A17" s="1">
        <v>4</v>
      </c>
      <c r="B17" s="1">
        <v>1</v>
      </c>
      <c r="C17" s="1">
        <v>0</v>
      </c>
      <c r="D17" s="1">
        <v>0</v>
      </c>
      <c r="E17" s="1">
        <v>1</v>
      </c>
      <c r="F17" s="1">
        <v>0</v>
      </c>
      <c r="G17" s="61">
        <f t="shared" si="0"/>
        <v>-1</v>
      </c>
      <c r="H17" s="61">
        <f t="shared" si="0"/>
        <v>0</v>
      </c>
      <c r="I17" s="61">
        <f t="shared" si="0"/>
        <v>0</v>
      </c>
      <c r="J17" s="61">
        <f t="shared" si="0"/>
        <v>-1</v>
      </c>
      <c r="K17" s="33">
        <f t="shared" si="1"/>
        <v>-2</v>
      </c>
      <c r="L17" s="33">
        <f t="shared" si="2"/>
        <v>-1</v>
      </c>
      <c r="M17" s="33" t="str">
        <f t="shared" si="3"/>
        <v>perbaiki bobot dan bias</v>
      </c>
      <c r="N17" s="33">
        <f t="shared" si="5"/>
        <v>1</v>
      </c>
      <c r="O17" s="33">
        <f t="shared" si="6"/>
        <v>0</v>
      </c>
      <c r="P17" s="33">
        <f t="shared" si="7"/>
        <v>0</v>
      </c>
      <c r="Q17" s="33">
        <f t="shared" si="8"/>
        <v>1</v>
      </c>
      <c r="R17" s="61">
        <f t="shared" si="4"/>
        <v>0</v>
      </c>
      <c r="S17" s="61">
        <f t="shared" si="4"/>
        <v>0</v>
      </c>
      <c r="T17" s="61">
        <f t="shared" si="4"/>
        <v>0</v>
      </c>
      <c r="U17" s="61">
        <f t="shared" si="4"/>
        <v>0</v>
      </c>
      <c r="V17" s="6"/>
      <c r="W17" s="6"/>
    </row>
    <row r="18" spans="1:25" x14ac:dyDescent="0.25">
      <c r="A18" s="1">
        <v>5</v>
      </c>
      <c r="B18" s="1">
        <v>0</v>
      </c>
      <c r="C18" s="1">
        <v>1</v>
      </c>
      <c r="D18" s="1">
        <v>1</v>
      </c>
      <c r="E18" s="1">
        <v>1</v>
      </c>
      <c r="F18" s="1">
        <v>0</v>
      </c>
      <c r="G18" s="61">
        <f t="shared" si="0"/>
        <v>0</v>
      </c>
      <c r="H18" s="61">
        <f t="shared" si="0"/>
        <v>0</v>
      </c>
      <c r="I18" s="61">
        <f t="shared" si="0"/>
        <v>0</v>
      </c>
      <c r="J18" s="61">
        <f>U17</f>
        <v>0</v>
      </c>
      <c r="K18" s="33">
        <f t="shared" si="1"/>
        <v>0</v>
      </c>
      <c r="L18" s="33">
        <f t="shared" si="2"/>
        <v>0</v>
      </c>
      <c r="M18" s="33" t="str">
        <f t="shared" si="3"/>
        <v>wbaru=wlama</v>
      </c>
      <c r="N18" s="33">
        <f t="shared" si="5"/>
        <v>0</v>
      </c>
      <c r="O18" s="33">
        <f t="shared" si="6"/>
        <v>0</v>
      </c>
      <c r="P18" s="33">
        <f t="shared" si="7"/>
        <v>0</v>
      </c>
      <c r="Q18" s="33">
        <f t="shared" si="8"/>
        <v>0</v>
      </c>
      <c r="R18" s="61">
        <f t="shared" si="4"/>
        <v>0</v>
      </c>
      <c r="S18" s="61">
        <f t="shared" si="4"/>
        <v>0</v>
      </c>
      <c r="T18" s="61">
        <f t="shared" si="4"/>
        <v>0</v>
      </c>
      <c r="U18" s="61">
        <f t="shared" si="4"/>
        <v>0</v>
      </c>
      <c r="V18" s="6"/>
      <c r="W18" s="6"/>
    </row>
    <row r="19" spans="1:25" x14ac:dyDescent="0.25">
      <c r="A19" s="1">
        <v>6</v>
      </c>
      <c r="B19" s="1">
        <v>0</v>
      </c>
      <c r="C19" s="1">
        <v>1</v>
      </c>
      <c r="D19" s="1">
        <v>0</v>
      </c>
      <c r="E19" s="1">
        <v>1</v>
      </c>
      <c r="F19" s="1">
        <v>0</v>
      </c>
      <c r="G19" s="61">
        <f t="shared" si="0"/>
        <v>0</v>
      </c>
      <c r="H19" s="61">
        <f t="shared" si="0"/>
        <v>0</v>
      </c>
      <c r="I19" s="61">
        <f t="shared" si="0"/>
        <v>0</v>
      </c>
      <c r="J19" s="61">
        <f>U18</f>
        <v>0</v>
      </c>
      <c r="K19" s="33">
        <f t="shared" si="1"/>
        <v>0</v>
      </c>
      <c r="L19" s="33">
        <f t="shared" si="2"/>
        <v>0</v>
      </c>
      <c r="M19" s="33" t="str">
        <f t="shared" si="3"/>
        <v>wbaru=wlama</v>
      </c>
      <c r="N19" s="33">
        <f t="shared" si="5"/>
        <v>0</v>
      </c>
      <c r="O19" s="33">
        <f t="shared" si="6"/>
        <v>0</v>
      </c>
      <c r="P19" s="33">
        <f t="shared" si="7"/>
        <v>0</v>
      </c>
      <c r="Q19" s="33">
        <f t="shared" si="8"/>
        <v>0</v>
      </c>
      <c r="R19" s="61">
        <f t="shared" si="4"/>
        <v>0</v>
      </c>
      <c r="S19" s="61">
        <f t="shared" si="4"/>
        <v>0</v>
      </c>
      <c r="T19" s="61">
        <f t="shared" si="4"/>
        <v>0</v>
      </c>
      <c r="U19" s="61">
        <f t="shared" si="4"/>
        <v>0</v>
      </c>
      <c r="V19" s="6"/>
      <c r="W19" s="6"/>
    </row>
    <row r="20" spans="1:25" x14ac:dyDescent="0.25">
      <c r="A20" s="1">
        <v>7</v>
      </c>
      <c r="B20" s="1">
        <v>0</v>
      </c>
      <c r="C20" s="1">
        <v>0</v>
      </c>
      <c r="D20" s="1">
        <v>1</v>
      </c>
      <c r="E20" s="1">
        <v>1</v>
      </c>
      <c r="F20" s="1">
        <v>0</v>
      </c>
      <c r="G20" s="61">
        <f t="shared" si="0"/>
        <v>0</v>
      </c>
      <c r="H20" s="61">
        <f t="shared" si="0"/>
        <v>0</v>
      </c>
      <c r="I20" s="61">
        <f t="shared" si="0"/>
        <v>0</v>
      </c>
      <c r="J20" s="61">
        <f>U19</f>
        <v>0</v>
      </c>
      <c r="K20" s="33">
        <f t="shared" si="1"/>
        <v>0</v>
      </c>
      <c r="L20" s="33">
        <f t="shared" si="2"/>
        <v>0</v>
      </c>
      <c r="M20" s="33" t="str">
        <f t="shared" si="3"/>
        <v>wbaru=wlama</v>
      </c>
      <c r="N20" s="33">
        <f t="shared" si="5"/>
        <v>0</v>
      </c>
      <c r="O20" s="33">
        <f t="shared" si="6"/>
        <v>0</v>
      </c>
      <c r="P20" s="33">
        <f t="shared" si="7"/>
        <v>0</v>
      </c>
      <c r="Q20" s="33">
        <f t="shared" si="8"/>
        <v>0</v>
      </c>
      <c r="R20" s="61">
        <f t="shared" si="4"/>
        <v>0</v>
      </c>
      <c r="S20" s="61">
        <f t="shared" si="4"/>
        <v>0</v>
      </c>
      <c r="T20" s="61">
        <f t="shared" si="4"/>
        <v>0</v>
      </c>
      <c r="U20" s="61">
        <f t="shared" si="4"/>
        <v>0</v>
      </c>
      <c r="V20" s="6"/>
      <c r="W20" s="6"/>
    </row>
    <row r="21" spans="1:25" x14ac:dyDescent="0.25">
      <c r="A21" s="1">
        <v>8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61">
        <f t="shared" si="0"/>
        <v>0</v>
      </c>
      <c r="H21" s="61">
        <f t="shared" si="0"/>
        <v>0</v>
      </c>
      <c r="I21" s="61">
        <f t="shared" si="0"/>
        <v>0</v>
      </c>
      <c r="J21" s="61">
        <f>U20</f>
        <v>0</v>
      </c>
      <c r="K21" s="33">
        <f t="shared" si="1"/>
        <v>0</v>
      </c>
      <c r="L21" s="33">
        <f t="shared" si="2"/>
        <v>0</v>
      </c>
      <c r="M21" s="33" t="str">
        <f t="shared" si="3"/>
        <v>wbaru=wlama</v>
      </c>
      <c r="N21" s="33">
        <f t="shared" si="5"/>
        <v>0</v>
      </c>
      <c r="O21" s="33">
        <f t="shared" si="6"/>
        <v>0</v>
      </c>
      <c r="P21" s="33">
        <f t="shared" si="7"/>
        <v>0</v>
      </c>
      <c r="Q21" s="33">
        <f t="shared" si="8"/>
        <v>0</v>
      </c>
      <c r="R21" s="61">
        <f t="shared" si="4"/>
        <v>0</v>
      </c>
      <c r="S21" s="61">
        <f t="shared" si="4"/>
        <v>0</v>
      </c>
      <c r="T21" s="61">
        <f t="shared" si="4"/>
        <v>0</v>
      </c>
      <c r="U21" s="61">
        <f t="shared" si="4"/>
        <v>0</v>
      </c>
      <c r="V21" s="6"/>
      <c r="W21" s="6"/>
    </row>
    <row r="22" spans="1:25" x14ac:dyDescent="0.25">
      <c r="A22" t="s">
        <v>283</v>
      </c>
      <c r="D22" s="6"/>
    </row>
    <row r="23" spans="1:25" x14ac:dyDescent="0.25">
      <c r="D23" s="6"/>
    </row>
    <row r="24" spans="1:25" x14ac:dyDescent="0.25">
      <c r="A24" s="2" t="s">
        <v>263</v>
      </c>
      <c r="E24" s="4"/>
      <c r="F24" s="4"/>
      <c r="H24" s="31"/>
      <c r="I24" s="31"/>
      <c r="J24" s="6"/>
      <c r="N24" s="31"/>
      <c r="O24" s="6"/>
      <c r="P24" s="6"/>
      <c r="S24" s="31"/>
      <c r="T24" s="31"/>
      <c r="U24" s="16"/>
    </row>
    <row r="25" spans="1:25" x14ac:dyDescent="0.25">
      <c r="A25" s="63" t="s">
        <v>22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2"/>
      <c r="Y25" s="62"/>
    </row>
    <row r="26" spans="1:25" x14ac:dyDescent="0.25">
      <c r="A26" s="173" t="s">
        <v>1</v>
      </c>
      <c r="B26" s="175" t="s">
        <v>25</v>
      </c>
      <c r="C26" s="176"/>
      <c r="D26" s="176"/>
      <c r="E26" s="177"/>
      <c r="F26" s="178" t="s">
        <v>36</v>
      </c>
      <c r="G26" s="180" t="s">
        <v>20</v>
      </c>
      <c r="H26" s="181"/>
      <c r="I26" s="181"/>
      <c r="J26" s="182"/>
      <c r="K26" s="60"/>
      <c r="L26" s="60"/>
      <c r="M26" s="55" t="s">
        <v>257</v>
      </c>
      <c r="N26" s="175" t="s">
        <v>256</v>
      </c>
      <c r="O26" s="176"/>
      <c r="P26" s="176"/>
      <c r="Q26" s="177"/>
      <c r="R26" s="183" t="s">
        <v>15</v>
      </c>
      <c r="S26" s="183"/>
      <c r="T26" s="183"/>
      <c r="U26" s="183"/>
      <c r="V26" s="172"/>
      <c r="W26" s="172"/>
      <c r="X26" s="6"/>
    </row>
    <row r="27" spans="1:25" x14ac:dyDescent="0.25">
      <c r="A27" s="174"/>
      <c r="B27" s="18" t="s">
        <v>2</v>
      </c>
      <c r="C27" s="18" t="s">
        <v>3</v>
      </c>
      <c r="D27" s="18" t="s">
        <v>59</v>
      </c>
      <c r="E27" s="18" t="s">
        <v>14</v>
      </c>
      <c r="F27" s="179"/>
      <c r="G27" s="19" t="s">
        <v>7</v>
      </c>
      <c r="H27" s="19" t="s">
        <v>8</v>
      </c>
      <c r="I27" s="19" t="s">
        <v>60</v>
      </c>
      <c r="J27" s="19" t="s">
        <v>254</v>
      </c>
      <c r="K27" s="56" t="s">
        <v>27</v>
      </c>
      <c r="L27" s="56" t="s">
        <v>19</v>
      </c>
      <c r="M27" s="56" t="s">
        <v>258</v>
      </c>
      <c r="N27" s="56" t="s">
        <v>252</v>
      </c>
      <c r="O27" s="56" t="s">
        <v>253</v>
      </c>
      <c r="P27" s="56" t="s">
        <v>282</v>
      </c>
      <c r="Q27" s="56" t="s">
        <v>255</v>
      </c>
      <c r="R27" s="18" t="s">
        <v>7</v>
      </c>
      <c r="S27" s="18" t="s">
        <v>8</v>
      </c>
      <c r="T27" s="18" t="s">
        <v>60</v>
      </c>
      <c r="U27" s="18" t="s">
        <v>254</v>
      </c>
      <c r="V27" s="172"/>
      <c r="W27" s="172"/>
    </row>
    <row r="28" spans="1:25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33">
        <f>R21</f>
        <v>0</v>
      </c>
      <c r="H28" s="33">
        <f>S21</f>
        <v>0</v>
      </c>
      <c r="I28" s="33">
        <f>T21</f>
        <v>0</v>
      </c>
      <c r="J28" s="33">
        <f>U21</f>
        <v>0</v>
      </c>
      <c r="K28" s="33">
        <f>J28+(B28*G28)+(C28*H28)+(D28*I28)</f>
        <v>0</v>
      </c>
      <c r="L28" s="33">
        <f>IF(K28&gt;$D$8,1,IF(K28&lt;-$D$8,-1,0))</f>
        <v>0</v>
      </c>
      <c r="M28" s="33" t="str">
        <f>IF(L28=F28,"wbaru=wlama","perbaiki bobot dan bias")</f>
        <v>perbaiki bobot dan bias</v>
      </c>
      <c r="N28" s="33">
        <f>(F28-L28)*B28*$D$9</f>
        <v>1</v>
      </c>
      <c r="O28" s="33">
        <f>(F28-L28)*C28*$D$9</f>
        <v>1</v>
      </c>
      <c r="P28" s="33">
        <f>(F28-L28)*D28*$D$9</f>
        <v>1</v>
      </c>
      <c r="Q28" s="33">
        <f>(F28-L28)*E28*$D$9</f>
        <v>1</v>
      </c>
      <c r="R28" s="61">
        <f>G28+N28</f>
        <v>1</v>
      </c>
      <c r="S28" s="61">
        <f>H28+O28</f>
        <v>1</v>
      </c>
      <c r="T28" s="61">
        <f>I28+P28</f>
        <v>1</v>
      </c>
      <c r="U28" s="61">
        <f>J28+Q28</f>
        <v>1</v>
      </c>
      <c r="V28" s="6"/>
      <c r="W28" s="6"/>
    </row>
    <row r="29" spans="1:25" x14ac:dyDescent="0.25">
      <c r="A29" s="1">
        <v>2</v>
      </c>
      <c r="B29" s="1">
        <v>1</v>
      </c>
      <c r="C29" s="1">
        <v>1</v>
      </c>
      <c r="D29" s="1">
        <v>0</v>
      </c>
      <c r="E29" s="1">
        <v>1</v>
      </c>
      <c r="F29" s="1">
        <v>-1</v>
      </c>
      <c r="G29" s="61">
        <f t="shared" ref="G29:J35" si="9">R28</f>
        <v>1</v>
      </c>
      <c r="H29" s="61">
        <f t="shared" si="9"/>
        <v>1</v>
      </c>
      <c r="I29" s="61">
        <f t="shared" si="9"/>
        <v>1</v>
      </c>
      <c r="J29" s="61">
        <f t="shared" si="9"/>
        <v>1</v>
      </c>
      <c r="K29" s="33">
        <f>J29+(B29*G29)+(C29*H29)+(D29*I29)</f>
        <v>3</v>
      </c>
      <c r="L29" s="33">
        <f t="shared" ref="L29:L35" si="10">IF(K29&gt;$D$8,1,IF(K29&lt;-$D$8,-1,0))</f>
        <v>1</v>
      </c>
      <c r="M29" s="33" t="str">
        <f t="shared" ref="M29:M35" si="11">IF(L29=F29,"wbaru=wlama","perbaiki bobot dan bias")</f>
        <v>perbaiki bobot dan bias</v>
      </c>
      <c r="N29" s="33">
        <f>(F29-L29)*B29*$D$9</f>
        <v>-2</v>
      </c>
      <c r="O29" s="33">
        <f>(F29-L29)*C29*$D$9</f>
        <v>-2</v>
      </c>
      <c r="P29" s="33">
        <f>(F29-L29)*D29*$D$9</f>
        <v>0</v>
      </c>
      <c r="Q29" s="33">
        <f>(F29-L29)*E29*$D$9</f>
        <v>-2</v>
      </c>
      <c r="R29" s="61">
        <f t="shared" ref="R29:U35" si="12">G29+N29</f>
        <v>-1</v>
      </c>
      <c r="S29" s="61">
        <f t="shared" si="12"/>
        <v>-1</v>
      </c>
      <c r="T29" s="61">
        <f t="shared" si="12"/>
        <v>1</v>
      </c>
      <c r="U29" s="61">
        <f t="shared" si="12"/>
        <v>-1</v>
      </c>
      <c r="V29" s="6"/>
      <c r="W29" s="6"/>
    </row>
    <row r="30" spans="1:25" x14ac:dyDescent="0.25">
      <c r="A30" s="1">
        <v>3</v>
      </c>
      <c r="B30" s="1">
        <v>1</v>
      </c>
      <c r="C30" s="1">
        <v>0</v>
      </c>
      <c r="D30" s="1">
        <v>1</v>
      </c>
      <c r="E30" s="1">
        <v>1</v>
      </c>
      <c r="F30" s="1">
        <v>-1</v>
      </c>
      <c r="G30" s="61">
        <f t="shared" si="9"/>
        <v>-1</v>
      </c>
      <c r="H30" s="61">
        <f t="shared" si="9"/>
        <v>-1</v>
      </c>
      <c r="I30" s="61">
        <f t="shared" si="9"/>
        <v>1</v>
      </c>
      <c r="J30" s="61">
        <f t="shared" si="9"/>
        <v>-1</v>
      </c>
      <c r="K30" s="33">
        <f t="shared" ref="K30:K35" si="13">J30+(B30*G30)+(C30*H30)+(D30*I30)</f>
        <v>-1</v>
      </c>
      <c r="L30" s="33">
        <f t="shared" si="10"/>
        <v>-1</v>
      </c>
      <c r="M30" s="33" t="str">
        <f t="shared" si="11"/>
        <v>wbaru=wlama</v>
      </c>
      <c r="N30" s="33">
        <f t="shared" ref="N30:N35" si="14">(F30-L30)*B30*$D$9</f>
        <v>0</v>
      </c>
      <c r="O30" s="33">
        <f t="shared" ref="O30:O35" si="15">(F30-L30)*C30*$D$9</f>
        <v>0</v>
      </c>
      <c r="P30" s="33">
        <f t="shared" ref="P30:P35" si="16">(F30-L30)*D30*$D$9</f>
        <v>0</v>
      </c>
      <c r="Q30" s="33">
        <f t="shared" ref="Q30:Q35" si="17">(F30-L30)*E30*$D$9</f>
        <v>0</v>
      </c>
      <c r="R30" s="61">
        <f t="shared" si="12"/>
        <v>-1</v>
      </c>
      <c r="S30" s="61">
        <f t="shared" si="12"/>
        <v>-1</v>
      </c>
      <c r="T30" s="61">
        <f t="shared" si="12"/>
        <v>1</v>
      </c>
      <c r="U30" s="61">
        <f t="shared" si="12"/>
        <v>-1</v>
      </c>
      <c r="V30" s="6"/>
      <c r="W30" s="6"/>
    </row>
    <row r="31" spans="1:25" x14ac:dyDescent="0.25">
      <c r="A31" s="1">
        <v>4</v>
      </c>
      <c r="B31" s="1">
        <v>1</v>
      </c>
      <c r="C31" s="1">
        <v>0</v>
      </c>
      <c r="D31" s="1">
        <v>0</v>
      </c>
      <c r="E31" s="1">
        <v>1</v>
      </c>
      <c r="F31" s="1">
        <v>-1</v>
      </c>
      <c r="G31" s="61">
        <f t="shared" si="9"/>
        <v>-1</v>
      </c>
      <c r="H31" s="61">
        <f t="shared" si="9"/>
        <v>-1</v>
      </c>
      <c r="I31" s="61">
        <f t="shared" si="9"/>
        <v>1</v>
      </c>
      <c r="J31" s="61">
        <f t="shared" si="9"/>
        <v>-1</v>
      </c>
      <c r="K31" s="33">
        <f t="shared" si="13"/>
        <v>-2</v>
      </c>
      <c r="L31" s="33">
        <f t="shared" si="10"/>
        <v>-1</v>
      </c>
      <c r="M31" s="33" t="str">
        <f t="shared" si="11"/>
        <v>wbaru=wlama</v>
      </c>
      <c r="N31" s="33">
        <f t="shared" si="14"/>
        <v>0</v>
      </c>
      <c r="O31" s="33">
        <f t="shared" si="15"/>
        <v>0</v>
      </c>
      <c r="P31" s="33">
        <f t="shared" si="16"/>
        <v>0</v>
      </c>
      <c r="Q31" s="33">
        <f t="shared" si="17"/>
        <v>0</v>
      </c>
      <c r="R31" s="61">
        <f t="shared" si="12"/>
        <v>-1</v>
      </c>
      <c r="S31" s="61">
        <f t="shared" si="12"/>
        <v>-1</v>
      </c>
      <c r="T31" s="61">
        <f t="shared" si="12"/>
        <v>1</v>
      </c>
      <c r="U31" s="61">
        <f t="shared" si="12"/>
        <v>-1</v>
      </c>
      <c r="V31" s="6"/>
      <c r="W31" s="6"/>
    </row>
    <row r="32" spans="1:25" x14ac:dyDescent="0.25">
      <c r="A32" s="1">
        <v>5</v>
      </c>
      <c r="B32" s="1">
        <v>0</v>
      </c>
      <c r="C32" s="1">
        <v>1</v>
      </c>
      <c r="D32" s="1">
        <v>1</v>
      </c>
      <c r="E32" s="1">
        <v>1</v>
      </c>
      <c r="F32" s="1">
        <v>-1</v>
      </c>
      <c r="G32" s="61">
        <f t="shared" si="9"/>
        <v>-1</v>
      </c>
      <c r="H32" s="61">
        <f t="shared" si="9"/>
        <v>-1</v>
      </c>
      <c r="I32" s="61">
        <f t="shared" si="9"/>
        <v>1</v>
      </c>
      <c r="J32" s="61">
        <f>U31</f>
        <v>-1</v>
      </c>
      <c r="K32" s="33">
        <f t="shared" si="13"/>
        <v>-1</v>
      </c>
      <c r="L32" s="33">
        <f t="shared" si="10"/>
        <v>-1</v>
      </c>
      <c r="M32" s="33" t="str">
        <f t="shared" si="11"/>
        <v>wbaru=wlama</v>
      </c>
      <c r="N32" s="33">
        <f t="shared" si="14"/>
        <v>0</v>
      </c>
      <c r="O32" s="33">
        <f t="shared" si="15"/>
        <v>0</v>
      </c>
      <c r="P32" s="33">
        <f t="shared" si="16"/>
        <v>0</v>
      </c>
      <c r="Q32" s="33">
        <f t="shared" si="17"/>
        <v>0</v>
      </c>
      <c r="R32" s="61">
        <f t="shared" si="12"/>
        <v>-1</v>
      </c>
      <c r="S32" s="61">
        <f t="shared" si="12"/>
        <v>-1</v>
      </c>
      <c r="T32" s="61">
        <f t="shared" si="12"/>
        <v>1</v>
      </c>
      <c r="U32" s="61">
        <f t="shared" si="12"/>
        <v>-1</v>
      </c>
      <c r="V32" s="6"/>
      <c r="W32" s="6"/>
    </row>
    <row r="33" spans="1:25" x14ac:dyDescent="0.25">
      <c r="A33" s="1">
        <v>6</v>
      </c>
      <c r="B33" s="1">
        <v>0</v>
      </c>
      <c r="C33" s="1">
        <v>1</v>
      </c>
      <c r="D33" s="1">
        <v>0</v>
      </c>
      <c r="E33" s="1">
        <v>1</v>
      </c>
      <c r="F33" s="1">
        <v>-1</v>
      </c>
      <c r="G33" s="61">
        <f t="shared" si="9"/>
        <v>-1</v>
      </c>
      <c r="H33" s="61">
        <f t="shared" si="9"/>
        <v>-1</v>
      </c>
      <c r="I33" s="61">
        <f t="shared" si="9"/>
        <v>1</v>
      </c>
      <c r="J33" s="61">
        <f>U32</f>
        <v>-1</v>
      </c>
      <c r="K33" s="33">
        <f t="shared" si="13"/>
        <v>-2</v>
      </c>
      <c r="L33" s="33">
        <f t="shared" si="10"/>
        <v>-1</v>
      </c>
      <c r="M33" s="33" t="str">
        <f t="shared" si="11"/>
        <v>wbaru=wlama</v>
      </c>
      <c r="N33" s="33">
        <f t="shared" si="14"/>
        <v>0</v>
      </c>
      <c r="O33" s="33">
        <f t="shared" si="15"/>
        <v>0</v>
      </c>
      <c r="P33" s="33">
        <f t="shared" si="16"/>
        <v>0</v>
      </c>
      <c r="Q33" s="33">
        <f t="shared" si="17"/>
        <v>0</v>
      </c>
      <c r="R33" s="61">
        <f t="shared" si="12"/>
        <v>-1</v>
      </c>
      <c r="S33" s="61">
        <f t="shared" si="12"/>
        <v>-1</v>
      </c>
      <c r="T33" s="61">
        <f t="shared" si="12"/>
        <v>1</v>
      </c>
      <c r="U33" s="61">
        <f t="shared" si="12"/>
        <v>-1</v>
      </c>
      <c r="V33" s="6"/>
      <c r="W33" s="6"/>
    </row>
    <row r="34" spans="1:25" x14ac:dyDescent="0.25">
      <c r="A34" s="1">
        <v>7</v>
      </c>
      <c r="B34" s="1">
        <v>0</v>
      </c>
      <c r="C34" s="1">
        <v>0</v>
      </c>
      <c r="D34" s="1">
        <v>1</v>
      </c>
      <c r="E34" s="1">
        <v>1</v>
      </c>
      <c r="F34" s="1">
        <v>-1</v>
      </c>
      <c r="G34" s="61">
        <f t="shared" si="9"/>
        <v>-1</v>
      </c>
      <c r="H34" s="61">
        <f t="shared" si="9"/>
        <v>-1</v>
      </c>
      <c r="I34" s="61">
        <f t="shared" si="9"/>
        <v>1</v>
      </c>
      <c r="J34" s="61">
        <f>U33</f>
        <v>-1</v>
      </c>
      <c r="K34" s="33">
        <f t="shared" si="13"/>
        <v>0</v>
      </c>
      <c r="L34" s="33">
        <f t="shared" si="10"/>
        <v>0</v>
      </c>
      <c r="M34" s="33" t="str">
        <f t="shared" si="11"/>
        <v>perbaiki bobot dan bias</v>
      </c>
      <c r="N34" s="33">
        <f t="shared" si="14"/>
        <v>0</v>
      </c>
      <c r="O34" s="33">
        <f t="shared" si="15"/>
        <v>0</v>
      </c>
      <c r="P34" s="33">
        <f t="shared" si="16"/>
        <v>-1</v>
      </c>
      <c r="Q34" s="33">
        <f t="shared" si="17"/>
        <v>-1</v>
      </c>
      <c r="R34" s="61">
        <f t="shared" si="12"/>
        <v>-1</v>
      </c>
      <c r="S34" s="61">
        <f t="shared" si="12"/>
        <v>-1</v>
      </c>
      <c r="T34" s="61">
        <f t="shared" si="12"/>
        <v>0</v>
      </c>
      <c r="U34" s="61">
        <f t="shared" si="12"/>
        <v>-2</v>
      </c>
      <c r="V34" s="6"/>
      <c r="W34" s="6"/>
    </row>
    <row r="35" spans="1:25" x14ac:dyDescent="0.25">
      <c r="A35" s="1">
        <v>8</v>
      </c>
      <c r="B35" s="1">
        <v>0</v>
      </c>
      <c r="C35" s="1">
        <v>0</v>
      </c>
      <c r="D35" s="1">
        <v>0</v>
      </c>
      <c r="E35" s="1">
        <v>1</v>
      </c>
      <c r="F35" s="1">
        <v>-1</v>
      </c>
      <c r="G35" s="61">
        <f t="shared" si="9"/>
        <v>-1</v>
      </c>
      <c r="H35" s="61">
        <f t="shared" si="9"/>
        <v>-1</v>
      </c>
      <c r="I35" s="61">
        <f t="shared" si="9"/>
        <v>0</v>
      </c>
      <c r="J35" s="61">
        <f>U34</f>
        <v>-2</v>
      </c>
      <c r="K35" s="33">
        <f t="shared" si="13"/>
        <v>-2</v>
      </c>
      <c r="L35" s="33">
        <f t="shared" si="10"/>
        <v>-1</v>
      </c>
      <c r="M35" s="33" t="str">
        <f t="shared" si="11"/>
        <v>wbaru=wlama</v>
      </c>
      <c r="N35" s="33">
        <f t="shared" si="14"/>
        <v>0</v>
      </c>
      <c r="O35" s="33">
        <f t="shared" si="15"/>
        <v>0</v>
      </c>
      <c r="P35" s="33">
        <f t="shared" si="16"/>
        <v>0</v>
      </c>
      <c r="Q35" s="33">
        <f t="shared" si="17"/>
        <v>0</v>
      </c>
      <c r="R35" s="61">
        <f t="shared" si="12"/>
        <v>-1</v>
      </c>
      <c r="S35" s="61">
        <f t="shared" si="12"/>
        <v>-1</v>
      </c>
      <c r="T35" s="61">
        <f t="shared" si="12"/>
        <v>0</v>
      </c>
      <c r="U35" s="61">
        <f t="shared" si="12"/>
        <v>-2</v>
      </c>
      <c r="V35" s="6"/>
      <c r="W35" s="6"/>
    </row>
    <row r="36" spans="1:25" x14ac:dyDescent="0.25">
      <c r="A36" t="s">
        <v>284</v>
      </c>
      <c r="D36" s="6"/>
    </row>
    <row r="37" spans="1:25" x14ac:dyDescent="0.25">
      <c r="D37" s="6"/>
    </row>
    <row r="38" spans="1:25" x14ac:dyDescent="0.25">
      <c r="A38" s="2" t="s">
        <v>269</v>
      </c>
      <c r="E38" s="4"/>
      <c r="F38" s="4"/>
      <c r="H38" s="31"/>
      <c r="I38" s="31"/>
      <c r="J38" s="6"/>
      <c r="N38" s="31"/>
      <c r="O38" s="6"/>
      <c r="P38" s="6"/>
      <c r="S38" s="31"/>
      <c r="T38" s="31"/>
      <c r="U38" s="16"/>
    </row>
    <row r="39" spans="1:25" x14ac:dyDescent="0.25">
      <c r="A39" s="63" t="s">
        <v>22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2"/>
      <c r="Y39" s="62"/>
    </row>
    <row r="40" spans="1:25" x14ac:dyDescent="0.25">
      <c r="A40" s="173" t="s">
        <v>1</v>
      </c>
      <c r="B40" s="175" t="s">
        <v>25</v>
      </c>
      <c r="C40" s="176"/>
      <c r="D40" s="176"/>
      <c r="E40" s="177"/>
      <c r="F40" s="178" t="s">
        <v>36</v>
      </c>
      <c r="G40" s="180" t="s">
        <v>20</v>
      </c>
      <c r="H40" s="181"/>
      <c r="I40" s="181"/>
      <c r="J40" s="182"/>
      <c r="K40" s="60"/>
      <c r="L40" s="60"/>
      <c r="M40" s="55" t="s">
        <v>257</v>
      </c>
      <c r="N40" s="175" t="s">
        <v>256</v>
      </c>
      <c r="O40" s="176"/>
      <c r="P40" s="176"/>
      <c r="Q40" s="177"/>
      <c r="R40" s="183" t="s">
        <v>15</v>
      </c>
      <c r="S40" s="183"/>
      <c r="T40" s="183"/>
      <c r="U40" s="183"/>
      <c r="V40" s="172"/>
      <c r="W40" s="172"/>
      <c r="X40" s="6"/>
    </row>
    <row r="41" spans="1:25" x14ac:dyDescent="0.25">
      <c r="A41" s="174"/>
      <c r="B41" s="18" t="s">
        <v>2</v>
      </c>
      <c r="C41" s="18" t="s">
        <v>3</v>
      </c>
      <c r="D41" s="18" t="s">
        <v>59</v>
      </c>
      <c r="E41" s="18" t="s">
        <v>14</v>
      </c>
      <c r="F41" s="179"/>
      <c r="G41" s="19" t="s">
        <v>7</v>
      </c>
      <c r="H41" s="19" t="s">
        <v>8</v>
      </c>
      <c r="I41" s="19" t="s">
        <v>60</v>
      </c>
      <c r="J41" s="19" t="s">
        <v>254</v>
      </c>
      <c r="K41" s="56" t="s">
        <v>27</v>
      </c>
      <c r="L41" s="56" t="s">
        <v>19</v>
      </c>
      <c r="M41" s="56" t="s">
        <v>258</v>
      </c>
      <c r="N41" s="56" t="s">
        <v>252</v>
      </c>
      <c r="O41" s="56" t="s">
        <v>253</v>
      </c>
      <c r="P41" s="56" t="s">
        <v>282</v>
      </c>
      <c r="Q41" s="56" t="s">
        <v>255</v>
      </c>
      <c r="R41" s="18" t="s">
        <v>7</v>
      </c>
      <c r="S41" s="18" t="s">
        <v>8</v>
      </c>
      <c r="T41" s="18" t="s">
        <v>60</v>
      </c>
      <c r="U41" s="18" t="s">
        <v>254</v>
      </c>
      <c r="V41" s="172"/>
      <c r="W41" s="172"/>
    </row>
    <row r="42" spans="1:25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33">
        <f>R35</f>
        <v>-1</v>
      </c>
      <c r="H42" s="33">
        <f>S35</f>
        <v>-1</v>
      </c>
      <c r="I42" s="33">
        <f>T35</f>
        <v>0</v>
      </c>
      <c r="J42" s="33">
        <f>U35</f>
        <v>-2</v>
      </c>
      <c r="K42" s="33">
        <f>J42+(B42*G42)+(C42*H42)+(D42*I42)</f>
        <v>-4</v>
      </c>
      <c r="L42" s="33">
        <f>IF(K42&gt;$D$8,1,IF(K42&lt;-$D$8,-1,0))</f>
        <v>-1</v>
      </c>
      <c r="M42" s="33" t="str">
        <f>IF(L42=F42,"wbaru=wlama","perbaiki bobot dan bias")</f>
        <v>perbaiki bobot dan bias</v>
      </c>
      <c r="N42" s="33">
        <f>(F42-L42)*B42*$D$9</f>
        <v>2</v>
      </c>
      <c r="O42" s="33">
        <f>(F42-L42)*C42*$D$9</f>
        <v>2</v>
      </c>
      <c r="P42" s="33">
        <f>(F42-L42)*D42*$D$9</f>
        <v>2</v>
      </c>
      <c r="Q42" s="33">
        <f>(F42-L42)*E42*$D$9</f>
        <v>2</v>
      </c>
      <c r="R42" s="61">
        <f>G42+N42</f>
        <v>1</v>
      </c>
      <c r="S42" s="61">
        <f>H42+O42</f>
        <v>1</v>
      </c>
      <c r="T42" s="61">
        <f>I42+P42</f>
        <v>2</v>
      </c>
      <c r="U42" s="61">
        <f>J42+Q42</f>
        <v>0</v>
      </c>
      <c r="V42" s="6"/>
      <c r="W42" s="6"/>
    </row>
    <row r="43" spans="1:25" x14ac:dyDescent="0.25">
      <c r="A43" s="1">
        <v>2</v>
      </c>
      <c r="B43" s="1">
        <v>1</v>
      </c>
      <c r="C43" s="1">
        <v>1</v>
      </c>
      <c r="D43" s="1">
        <v>0</v>
      </c>
      <c r="E43" s="1">
        <v>1</v>
      </c>
      <c r="F43" s="1">
        <v>-1</v>
      </c>
      <c r="G43" s="61">
        <f t="shared" ref="G43:J49" si="18">R42</f>
        <v>1</v>
      </c>
      <c r="H43" s="61">
        <f t="shared" si="18"/>
        <v>1</v>
      </c>
      <c r="I43" s="61">
        <f t="shared" si="18"/>
        <v>2</v>
      </c>
      <c r="J43" s="61">
        <f t="shared" si="18"/>
        <v>0</v>
      </c>
      <c r="K43" s="33">
        <f>J43+(B43*G43)+(C43*H43)+(D43*I43)</f>
        <v>2</v>
      </c>
      <c r="L43" s="33">
        <f t="shared" ref="L43:L49" si="19">IF(K43&gt;$D$8,1,IF(K43&lt;-$D$8,-1,0))</f>
        <v>1</v>
      </c>
      <c r="M43" s="33" t="str">
        <f t="shared" ref="M43:M49" si="20">IF(L43=F43,"wbaru=wlama","perbaiki bobot dan bias")</f>
        <v>perbaiki bobot dan bias</v>
      </c>
      <c r="N43" s="33">
        <f>(F43-L43)*B43*$D$9</f>
        <v>-2</v>
      </c>
      <c r="O43" s="33">
        <f>(F43-L43)*C43*$D$9</f>
        <v>-2</v>
      </c>
      <c r="P43" s="33">
        <f>(F43-L43)*D43*$D$9</f>
        <v>0</v>
      </c>
      <c r="Q43" s="33">
        <f>(F43-L43)*E43*$D$9</f>
        <v>-2</v>
      </c>
      <c r="R43" s="61">
        <f t="shared" ref="R43:U49" si="21">G43+N43</f>
        <v>-1</v>
      </c>
      <c r="S43" s="61">
        <f t="shared" si="21"/>
        <v>-1</v>
      </c>
      <c r="T43" s="61">
        <f t="shared" si="21"/>
        <v>2</v>
      </c>
      <c r="U43" s="61">
        <f t="shared" si="21"/>
        <v>-2</v>
      </c>
      <c r="V43" s="6"/>
      <c r="W43" s="6"/>
    </row>
    <row r="44" spans="1:25" x14ac:dyDescent="0.25">
      <c r="A44" s="1">
        <v>3</v>
      </c>
      <c r="B44" s="1">
        <v>1</v>
      </c>
      <c r="C44" s="1">
        <v>0</v>
      </c>
      <c r="D44" s="1">
        <v>1</v>
      </c>
      <c r="E44" s="1">
        <v>1</v>
      </c>
      <c r="F44" s="1">
        <v>-1</v>
      </c>
      <c r="G44" s="61">
        <f t="shared" si="18"/>
        <v>-1</v>
      </c>
      <c r="H44" s="61">
        <f t="shared" si="18"/>
        <v>-1</v>
      </c>
      <c r="I44" s="61">
        <f t="shared" si="18"/>
        <v>2</v>
      </c>
      <c r="J44" s="61">
        <f t="shared" si="18"/>
        <v>-2</v>
      </c>
      <c r="K44" s="33">
        <f t="shared" ref="K44:K49" si="22">J44+(B44*G44)+(C44*H44)+(D44*I44)</f>
        <v>-1</v>
      </c>
      <c r="L44" s="33">
        <f t="shared" si="19"/>
        <v>-1</v>
      </c>
      <c r="M44" s="33" t="str">
        <f t="shared" si="20"/>
        <v>wbaru=wlama</v>
      </c>
      <c r="N44" s="33">
        <f t="shared" ref="N44:N49" si="23">(F44-L44)*B44*$D$9</f>
        <v>0</v>
      </c>
      <c r="O44" s="33">
        <f t="shared" ref="O44:O49" si="24">(F44-L44)*C44*$D$9</f>
        <v>0</v>
      </c>
      <c r="P44" s="33">
        <f t="shared" ref="P44:P49" si="25">(F44-L44)*D44*$D$9</f>
        <v>0</v>
      </c>
      <c r="Q44" s="33">
        <f t="shared" ref="Q44:Q49" si="26">(F44-L44)*E44*$D$9</f>
        <v>0</v>
      </c>
      <c r="R44" s="61">
        <f t="shared" si="21"/>
        <v>-1</v>
      </c>
      <c r="S44" s="61">
        <f t="shared" si="21"/>
        <v>-1</v>
      </c>
      <c r="T44" s="61">
        <f t="shared" si="21"/>
        <v>2</v>
      </c>
      <c r="U44" s="61">
        <f t="shared" si="21"/>
        <v>-2</v>
      </c>
      <c r="V44" s="6"/>
      <c r="W44" s="6"/>
    </row>
    <row r="45" spans="1:25" x14ac:dyDescent="0.25">
      <c r="A45" s="1">
        <v>4</v>
      </c>
      <c r="B45" s="1">
        <v>1</v>
      </c>
      <c r="C45" s="1">
        <v>0</v>
      </c>
      <c r="D45" s="1">
        <v>0</v>
      </c>
      <c r="E45" s="1">
        <v>1</v>
      </c>
      <c r="F45" s="1">
        <v>-1</v>
      </c>
      <c r="G45" s="61">
        <f t="shared" si="18"/>
        <v>-1</v>
      </c>
      <c r="H45" s="61">
        <f t="shared" si="18"/>
        <v>-1</v>
      </c>
      <c r="I45" s="61">
        <f t="shared" si="18"/>
        <v>2</v>
      </c>
      <c r="J45" s="61">
        <f t="shared" si="18"/>
        <v>-2</v>
      </c>
      <c r="K45" s="33">
        <f t="shared" si="22"/>
        <v>-3</v>
      </c>
      <c r="L45" s="33">
        <f t="shared" si="19"/>
        <v>-1</v>
      </c>
      <c r="M45" s="33" t="str">
        <f t="shared" si="20"/>
        <v>wbaru=wlama</v>
      </c>
      <c r="N45" s="33">
        <f t="shared" si="23"/>
        <v>0</v>
      </c>
      <c r="O45" s="33">
        <f t="shared" si="24"/>
        <v>0</v>
      </c>
      <c r="P45" s="33">
        <f t="shared" si="25"/>
        <v>0</v>
      </c>
      <c r="Q45" s="33">
        <f t="shared" si="26"/>
        <v>0</v>
      </c>
      <c r="R45" s="61">
        <f t="shared" si="21"/>
        <v>-1</v>
      </c>
      <c r="S45" s="61">
        <f t="shared" si="21"/>
        <v>-1</v>
      </c>
      <c r="T45" s="61">
        <f t="shared" si="21"/>
        <v>2</v>
      </c>
      <c r="U45" s="61">
        <f t="shared" si="21"/>
        <v>-2</v>
      </c>
      <c r="V45" s="6"/>
      <c r="W45" s="6"/>
    </row>
    <row r="46" spans="1:25" x14ac:dyDescent="0.25">
      <c r="A46" s="1">
        <v>5</v>
      </c>
      <c r="B46" s="1">
        <v>0</v>
      </c>
      <c r="C46" s="1">
        <v>1</v>
      </c>
      <c r="D46" s="1">
        <v>1</v>
      </c>
      <c r="E46" s="1">
        <v>1</v>
      </c>
      <c r="F46" s="1">
        <v>-1</v>
      </c>
      <c r="G46" s="61">
        <f t="shared" si="18"/>
        <v>-1</v>
      </c>
      <c r="H46" s="61">
        <f t="shared" si="18"/>
        <v>-1</v>
      </c>
      <c r="I46" s="61">
        <f t="shared" si="18"/>
        <v>2</v>
      </c>
      <c r="J46" s="61">
        <f>U45</f>
        <v>-2</v>
      </c>
      <c r="K46" s="33">
        <f t="shared" si="22"/>
        <v>-1</v>
      </c>
      <c r="L46" s="33">
        <f t="shared" si="19"/>
        <v>-1</v>
      </c>
      <c r="M46" s="33" t="str">
        <f t="shared" si="20"/>
        <v>wbaru=wlama</v>
      </c>
      <c r="N46" s="33">
        <f t="shared" si="23"/>
        <v>0</v>
      </c>
      <c r="O46" s="33">
        <f t="shared" si="24"/>
        <v>0</v>
      </c>
      <c r="P46" s="33">
        <f t="shared" si="25"/>
        <v>0</v>
      </c>
      <c r="Q46" s="33">
        <f t="shared" si="26"/>
        <v>0</v>
      </c>
      <c r="R46" s="61">
        <f t="shared" si="21"/>
        <v>-1</v>
      </c>
      <c r="S46" s="61">
        <f t="shared" si="21"/>
        <v>-1</v>
      </c>
      <c r="T46" s="61">
        <f t="shared" si="21"/>
        <v>2</v>
      </c>
      <c r="U46" s="61">
        <f t="shared" si="21"/>
        <v>-2</v>
      </c>
      <c r="V46" s="6"/>
      <c r="W46" s="6"/>
    </row>
    <row r="47" spans="1:25" x14ac:dyDescent="0.25">
      <c r="A47" s="1">
        <v>6</v>
      </c>
      <c r="B47" s="1">
        <v>0</v>
      </c>
      <c r="C47" s="1">
        <v>1</v>
      </c>
      <c r="D47" s="1">
        <v>0</v>
      </c>
      <c r="E47" s="1">
        <v>1</v>
      </c>
      <c r="F47" s="1">
        <v>-1</v>
      </c>
      <c r="G47" s="61">
        <f t="shared" si="18"/>
        <v>-1</v>
      </c>
      <c r="H47" s="61">
        <f t="shared" si="18"/>
        <v>-1</v>
      </c>
      <c r="I47" s="61">
        <f t="shared" si="18"/>
        <v>2</v>
      </c>
      <c r="J47" s="61">
        <f>U46</f>
        <v>-2</v>
      </c>
      <c r="K47" s="33">
        <f t="shared" si="22"/>
        <v>-3</v>
      </c>
      <c r="L47" s="33">
        <f t="shared" si="19"/>
        <v>-1</v>
      </c>
      <c r="M47" s="33" t="str">
        <f t="shared" si="20"/>
        <v>wbaru=wlama</v>
      </c>
      <c r="N47" s="33">
        <f t="shared" si="23"/>
        <v>0</v>
      </c>
      <c r="O47" s="33">
        <f t="shared" si="24"/>
        <v>0</v>
      </c>
      <c r="P47" s="33">
        <f t="shared" si="25"/>
        <v>0</v>
      </c>
      <c r="Q47" s="33">
        <f t="shared" si="26"/>
        <v>0</v>
      </c>
      <c r="R47" s="61">
        <f t="shared" si="21"/>
        <v>-1</v>
      </c>
      <c r="S47" s="61">
        <f t="shared" si="21"/>
        <v>-1</v>
      </c>
      <c r="T47" s="61">
        <f t="shared" si="21"/>
        <v>2</v>
      </c>
      <c r="U47" s="61">
        <f t="shared" si="21"/>
        <v>-2</v>
      </c>
      <c r="V47" s="6"/>
      <c r="W47" s="6"/>
    </row>
    <row r="48" spans="1:25" x14ac:dyDescent="0.25">
      <c r="A48" s="1">
        <v>7</v>
      </c>
      <c r="B48" s="1">
        <v>0</v>
      </c>
      <c r="C48" s="1">
        <v>0</v>
      </c>
      <c r="D48" s="1">
        <v>1</v>
      </c>
      <c r="E48" s="1">
        <v>1</v>
      </c>
      <c r="F48" s="1">
        <v>-1</v>
      </c>
      <c r="G48" s="61">
        <f t="shared" si="18"/>
        <v>-1</v>
      </c>
      <c r="H48" s="61">
        <f t="shared" si="18"/>
        <v>-1</v>
      </c>
      <c r="I48" s="61">
        <f t="shared" si="18"/>
        <v>2</v>
      </c>
      <c r="J48" s="61">
        <f>U47</f>
        <v>-2</v>
      </c>
      <c r="K48" s="33">
        <f t="shared" si="22"/>
        <v>0</v>
      </c>
      <c r="L48" s="33">
        <f t="shared" si="19"/>
        <v>0</v>
      </c>
      <c r="M48" s="33" t="str">
        <f t="shared" si="20"/>
        <v>perbaiki bobot dan bias</v>
      </c>
      <c r="N48" s="33">
        <f t="shared" si="23"/>
        <v>0</v>
      </c>
      <c r="O48" s="33">
        <f t="shared" si="24"/>
        <v>0</v>
      </c>
      <c r="P48" s="33">
        <f t="shared" si="25"/>
        <v>-1</v>
      </c>
      <c r="Q48" s="33">
        <f t="shared" si="26"/>
        <v>-1</v>
      </c>
      <c r="R48" s="61">
        <f t="shared" si="21"/>
        <v>-1</v>
      </c>
      <c r="S48" s="61">
        <f t="shared" si="21"/>
        <v>-1</v>
      </c>
      <c r="T48" s="61">
        <f t="shared" si="21"/>
        <v>1</v>
      </c>
      <c r="U48" s="61">
        <f t="shared" si="21"/>
        <v>-3</v>
      </c>
      <c r="V48" s="6"/>
      <c r="W48" s="6"/>
    </row>
    <row r="49" spans="1:25" x14ac:dyDescent="0.25">
      <c r="A49" s="1">
        <v>8</v>
      </c>
      <c r="B49" s="1">
        <v>0</v>
      </c>
      <c r="C49" s="1">
        <v>0</v>
      </c>
      <c r="D49" s="1">
        <v>0</v>
      </c>
      <c r="E49" s="1">
        <v>1</v>
      </c>
      <c r="F49" s="1">
        <v>-1</v>
      </c>
      <c r="G49" s="61">
        <f t="shared" si="18"/>
        <v>-1</v>
      </c>
      <c r="H49" s="61">
        <f t="shared" si="18"/>
        <v>-1</v>
      </c>
      <c r="I49" s="61">
        <f t="shared" si="18"/>
        <v>1</v>
      </c>
      <c r="J49" s="61">
        <f>U48</f>
        <v>-3</v>
      </c>
      <c r="K49" s="33">
        <f t="shared" si="22"/>
        <v>-3</v>
      </c>
      <c r="L49" s="33">
        <f t="shared" si="19"/>
        <v>-1</v>
      </c>
      <c r="M49" s="33" t="str">
        <f t="shared" si="20"/>
        <v>wbaru=wlama</v>
      </c>
      <c r="N49" s="33">
        <f t="shared" si="23"/>
        <v>0</v>
      </c>
      <c r="O49" s="33">
        <f t="shared" si="24"/>
        <v>0</v>
      </c>
      <c r="P49" s="33">
        <f t="shared" si="25"/>
        <v>0</v>
      </c>
      <c r="Q49" s="33">
        <f t="shared" si="26"/>
        <v>0</v>
      </c>
      <c r="R49" s="61">
        <f t="shared" si="21"/>
        <v>-1</v>
      </c>
      <c r="S49" s="61">
        <f t="shared" si="21"/>
        <v>-1</v>
      </c>
      <c r="T49" s="61">
        <f t="shared" si="21"/>
        <v>1</v>
      </c>
      <c r="U49" s="61">
        <f t="shared" si="21"/>
        <v>-3</v>
      </c>
      <c r="V49" s="6"/>
      <c r="W49" s="6"/>
    </row>
    <row r="50" spans="1:25" x14ac:dyDescent="0.25">
      <c r="A50" t="s">
        <v>285</v>
      </c>
      <c r="D50" s="6"/>
    </row>
    <row r="51" spans="1:25" x14ac:dyDescent="0.25">
      <c r="D51" s="6"/>
    </row>
    <row r="52" spans="1:25" x14ac:dyDescent="0.25">
      <c r="A52" s="2" t="s">
        <v>271</v>
      </c>
      <c r="E52" s="4"/>
      <c r="F52" s="4"/>
      <c r="H52" s="31"/>
      <c r="I52" s="31"/>
      <c r="J52" s="6"/>
      <c r="N52" s="31"/>
      <c r="O52" s="6"/>
      <c r="P52" s="6"/>
      <c r="S52" s="31"/>
      <c r="T52" s="31"/>
      <c r="U52" s="16"/>
    </row>
    <row r="53" spans="1:25" x14ac:dyDescent="0.25">
      <c r="A53" s="63" t="s">
        <v>22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2"/>
      <c r="Y53" s="62"/>
    </row>
    <row r="54" spans="1:25" x14ac:dyDescent="0.25">
      <c r="A54" s="173" t="s">
        <v>1</v>
      </c>
      <c r="B54" s="175" t="s">
        <v>25</v>
      </c>
      <c r="C54" s="176"/>
      <c r="D54" s="176"/>
      <c r="E54" s="177"/>
      <c r="F54" s="178" t="s">
        <v>36</v>
      </c>
      <c r="G54" s="180" t="s">
        <v>20</v>
      </c>
      <c r="H54" s="181"/>
      <c r="I54" s="181"/>
      <c r="J54" s="182"/>
      <c r="K54" s="60"/>
      <c r="L54" s="60"/>
      <c r="M54" s="55" t="s">
        <v>257</v>
      </c>
      <c r="N54" s="175" t="s">
        <v>256</v>
      </c>
      <c r="O54" s="176"/>
      <c r="P54" s="176"/>
      <c r="Q54" s="177"/>
      <c r="R54" s="183" t="s">
        <v>15</v>
      </c>
      <c r="S54" s="183"/>
      <c r="T54" s="183"/>
      <c r="U54" s="183"/>
      <c r="V54" s="172"/>
      <c r="W54" s="172"/>
      <c r="X54" s="6"/>
    </row>
    <row r="55" spans="1:25" x14ac:dyDescent="0.25">
      <c r="A55" s="174"/>
      <c r="B55" s="18" t="s">
        <v>2</v>
      </c>
      <c r="C55" s="18" t="s">
        <v>3</v>
      </c>
      <c r="D55" s="18" t="s">
        <v>59</v>
      </c>
      <c r="E55" s="18" t="s">
        <v>14</v>
      </c>
      <c r="F55" s="179"/>
      <c r="G55" s="19" t="s">
        <v>7</v>
      </c>
      <c r="H55" s="19" t="s">
        <v>8</v>
      </c>
      <c r="I55" s="19" t="s">
        <v>60</v>
      </c>
      <c r="J55" s="19" t="s">
        <v>254</v>
      </c>
      <c r="K55" s="56" t="s">
        <v>27</v>
      </c>
      <c r="L55" s="56" t="s">
        <v>19</v>
      </c>
      <c r="M55" s="56" t="s">
        <v>258</v>
      </c>
      <c r="N55" s="56" t="s">
        <v>252</v>
      </c>
      <c r="O55" s="56" t="s">
        <v>253</v>
      </c>
      <c r="P55" s="56" t="s">
        <v>282</v>
      </c>
      <c r="Q55" s="56" t="s">
        <v>255</v>
      </c>
      <c r="R55" s="18" t="s">
        <v>7</v>
      </c>
      <c r="S55" s="18" t="s">
        <v>8</v>
      </c>
      <c r="T55" s="18" t="s">
        <v>60</v>
      </c>
      <c r="U55" s="18" t="s">
        <v>254</v>
      </c>
      <c r="V55" s="172"/>
      <c r="W55" s="172"/>
    </row>
    <row r="56" spans="1:25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33">
        <f>R49</f>
        <v>-1</v>
      </c>
      <c r="H56" s="33">
        <f>S49</f>
        <v>-1</v>
      </c>
      <c r="I56" s="33">
        <f>T49</f>
        <v>1</v>
      </c>
      <c r="J56" s="33">
        <f>U49</f>
        <v>-3</v>
      </c>
      <c r="K56" s="33">
        <f>J56+(B56*G56)+(C56*H56)+(D56*I56)</f>
        <v>-4</v>
      </c>
      <c r="L56" s="33">
        <f>IF(K56&gt;$D$8,1,IF(K56&lt;-$D$8,-1,0))</f>
        <v>-1</v>
      </c>
      <c r="M56" s="33" t="str">
        <f>IF(L56=F56,"wbaru=wlama","perbaiki bobot dan bias")</f>
        <v>perbaiki bobot dan bias</v>
      </c>
      <c r="N56" s="33">
        <f>(F56-L56)*B56*$D$9</f>
        <v>2</v>
      </c>
      <c r="O56" s="33">
        <f>(F56-L56)*C56*$D$9</f>
        <v>2</v>
      </c>
      <c r="P56" s="33">
        <f>(F56-L56)*D56*$D$9</f>
        <v>2</v>
      </c>
      <c r="Q56" s="33">
        <f>(F56-L56)*E56*$D$9</f>
        <v>2</v>
      </c>
      <c r="R56" s="61">
        <f>G56+N56</f>
        <v>1</v>
      </c>
      <c r="S56" s="61">
        <f>H56+O56</f>
        <v>1</v>
      </c>
      <c r="T56" s="61">
        <f>I56+P56</f>
        <v>3</v>
      </c>
      <c r="U56" s="61">
        <f>J56+Q56</f>
        <v>-1</v>
      </c>
      <c r="V56" s="6"/>
      <c r="W56" s="6"/>
    </row>
    <row r="57" spans="1:25" x14ac:dyDescent="0.25">
      <c r="A57" s="1">
        <v>2</v>
      </c>
      <c r="B57" s="1">
        <v>1</v>
      </c>
      <c r="C57" s="1">
        <v>1</v>
      </c>
      <c r="D57" s="1">
        <v>0</v>
      </c>
      <c r="E57" s="1">
        <v>1</v>
      </c>
      <c r="F57" s="1">
        <v>-1</v>
      </c>
      <c r="G57" s="61">
        <f t="shared" ref="G57:J63" si="27">R56</f>
        <v>1</v>
      </c>
      <c r="H57" s="61">
        <f t="shared" si="27"/>
        <v>1</v>
      </c>
      <c r="I57" s="61">
        <f t="shared" si="27"/>
        <v>3</v>
      </c>
      <c r="J57" s="61">
        <f t="shared" si="27"/>
        <v>-1</v>
      </c>
      <c r="K57" s="33">
        <f>J57+(B57*G57)+(C57*H57)+(D57*I57)</f>
        <v>1</v>
      </c>
      <c r="L57" s="33">
        <f t="shared" ref="L57:L63" si="28">IF(K57&gt;$D$8,1,IF(K57&lt;-$D$8,-1,0))</f>
        <v>1</v>
      </c>
      <c r="M57" s="33" t="str">
        <f t="shared" ref="M57:M63" si="29">IF(L57=F57,"wbaru=wlama","perbaiki bobot dan bias")</f>
        <v>perbaiki bobot dan bias</v>
      </c>
      <c r="N57" s="33">
        <f>(F57-L57)*B57*$D$9</f>
        <v>-2</v>
      </c>
      <c r="O57" s="33">
        <f>(F57-L57)*C57*$D$9</f>
        <v>-2</v>
      </c>
      <c r="P57" s="33">
        <f>(F57-L57)*D57*$D$9</f>
        <v>0</v>
      </c>
      <c r="Q57" s="33">
        <f>(F57-L57)*E57*$D$9</f>
        <v>-2</v>
      </c>
      <c r="R57" s="61">
        <f t="shared" ref="R57:U63" si="30">G57+N57</f>
        <v>-1</v>
      </c>
      <c r="S57" s="61">
        <f t="shared" si="30"/>
        <v>-1</v>
      </c>
      <c r="T57" s="61">
        <f t="shared" si="30"/>
        <v>3</v>
      </c>
      <c r="U57" s="61">
        <f t="shared" si="30"/>
        <v>-3</v>
      </c>
      <c r="V57" s="6"/>
      <c r="W57" s="6"/>
    </row>
    <row r="58" spans="1:25" x14ac:dyDescent="0.25">
      <c r="A58" s="1">
        <v>3</v>
      </c>
      <c r="B58" s="1">
        <v>1</v>
      </c>
      <c r="C58" s="1">
        <v>0</v>
      </c>
      <c r="D58" s="1">
        <v>1</v>
      </c>
      <c r="E58" s="1">
        <v>1</v>
      </c>
      <c r="F58" s="1">
        <v>-1</v>
      </c>
      <c r="G58" s="61">
        <f t="shared" si="27"/>
        <v>-1</v>
      </c>
      <c r="H58" s="61">
        <f t="shared" si="27"/>
        <v>-1</v>
      </c>
      <c r="I58" s="61">
        <f t="shared" si="27"/>
        <v>3</v>
      </c>
      <c r="J58" s="61">
        <f t="shared" si="27"/>
        <v>-3</v>
      </c>
      <c r="K58" s="33">
        <f t="shared" ref="K58:K63" si="31">J58+(B58*G58)+(C58*H58)+(D58*I58)</f>
        <v>-1</v>
      </c>
      <c r="L58" s="33">
        <f t="shared" si="28"/>
        <v>-1</v>
      </c>
      <c r="M58" s="33" t="str">
        <f t="shared" si="29"/>
        <v>wbaru=wlama</v>
      </c>
      <c r="N58" s="33">
        <f t="shared" ref="N58:N63" si="32">(F58-L58)*B58*$D$9</f>
        <v>0</v>
      </c>
      <c r="O58" s="33">
        <f t="shared" ref="O58:O63" si="33">(F58-L58)*C58*$D$9</f>
        <v>0</v>
      </c>
      <c r="P58" s="33">
        <f t="shared" ref="P58:P63" si="34">(F58-L58)*D58*$D$9</f>
        <v>0</v>
      </c>
      <c r="Q58" s="33">
        <f t="shared" ref="Q58:Q63" si="35">(F58-L58)*E58*$D$9</f>
        <v>0</v>
      </c>
      <c r="R58" s="61">
        <f t="shared" si="30"/>
        <v>-1</v>
      </c>
      <c r="S58" s="61">
        <f t="shared" si="30"/>
        <v>-1</v>
      </c>
      <c r="T58" s="61">
        <f t="shared" si="30"/>
        <v>3</v>
      </c>
      <c r="U58" s="61">
        <f t="shared" si="30"/>
        <v>-3</v>
      </c>
      <c r="V58" s="6"/>
      <c r="W58" s="6"/>
    </row>
    <row r="59" spans="1:25" x14ac:dyDescent="0.25">
      <c r="A59" s="1">
        <v>4</v>
      </c>
      <c r="B59" s="1">
        <v>1</v>
      </c>
      <c r="C59" s="1">
        <v>0</v>
      </c>
      <c r="D59" s="1">
        <v>0</v>
      </c>
      <c r="E59" s="1">
        <v>1</v>
      </c>
      <c r="F59" s="1">
        <v>-1</v>
      </c>
      <c r="G59" s="61">
        <f t="shared" si="27"/>
        <v>-1</v>
      </c>
      <c r="H59" s="61">
        <f t="shared" si="27"/>
        <v>-1</v>
      </c>
      <c r="I59" s="61">
        <f t="shared" si="27"/>
        <v>3</v>
      </c>
      <c r="J59" s="61">
        <f t="shared" si="27"/>
        <v>-3</v>
      </c>
      <c r="K59" s="33">
        <f t="shared" si="31"/>
        <v>-4</v>
      </c>
      <c r="L59" s="33">
        <f t="shared" si="28"/>
        <v>-1</v>
      </c>
      <c r="M59" s="33" t="str">
        <f t="shared" si="29"/>
        <v>wbaru=wlama</v>
      </c>
      <c r="N59" s="33">
        <f t="shared" si="32"/>
        <v>0</v>
      </c>
      <c r="O59" s="33">
        <f t="shared" si="33"/>
        <v>0</v>
      </c>
      <c r="P59" s="33">
        <f t="shared" si="34"/>
        <v>0</v>
      </c>
      <c r="Q59" s="33">
        <f t="shared" si="35"/>
        <v>0</v>
      </c>
      <c r="R59" s="61">
        <f t="shared" si="30"/>
        <v>-1</v>
      </c>
      <c r="S59" s="61">
        <f t="shared" si="30"/>
        <v>-1</v>
      </c>
      <c r="T59" s="61">
        <f t="shared" si="30"/>
        <v>3</v>
      </c>
      <c r="U59" s="61">
        <f t="shared" si="30"/>
        <v>-3</v>
      </c>
      <c r="V59" s="6"/>
      <c r="W59" s="6"/>
    </row>
    <row r="60" spans="1:25" x14ac:dyDescent="0.25">
      <c r="A60" s="1">
        <v>5</v>
      </c>
      <c r="B60" s="1">
        <v>0</v>
      </c>
      <c r="C60" s="1">
        <v>1</v>
      </c>
      <c r="D60" s="1">
        <v>1</v>
      </c>
      <c r="E60" s="1">
        <v>1</v>
      </c>
      <c r="F60" s="1">
        <v>-1</v>
      </c>
      <c r="G60" s="61">
        <f t="shared" si="27"/>
        <v>-1</v>
      </c>
      <c r="H60" s="61">
        <f t="shared" si="27"/>
        <v>-1</v>
      </c>
      <c r="I60" s="61">
        <f t="shared" si="27"/>
        <v>3</v>
      </c>
      <c r="J60" s="61">
        <f>U59</f>
        <v>-3</v>
      </c>
      <c r="K60" s="33">
        <f t="shared" si="31"/>
        <v>-1</v>
      </c>
      <c r="L60" s="33">
        <f t="shared" si="28"/>
        <v>-1</v>
      </c>
      <c r="M60" s="33" t="str">
        <f t="shared" si="29"/>
        <v>wbaru=wlama</v>
      </c>
      <c r="N60" s="33">
        <f t="shared" si="32"/>
        <v>0</v>
      </c>
      <c r="O60" s="33">
        <f t="shared" si="33"/>
        <v>0</v>
      </c>
      <c r="P60" s="33">
        <f t="shared" si="34"/>
        <v>0</v>
      </c>
      <c r="Q60" s="33">
        <f t="shared" si="35"/>
        <v>0</v>
      </c>
      <c r="R60" s="61">
        <f t="shared" si="30"/>
        <v>-1</v>
      </c>
      <c r="S60" s="61">
        <f t="shared" si="30"/>
        <v>-1</v>
      </c>
      <c r="T60" s="61">
        <f t="shared" si="30"/>
        <v>3</v>
      </c>
      <c r="U60" s="61">
        <f t="shared" si="30"/>
        <v>-3</v>
      </c>
      <c r="V60" s="6"/>
      <c r="W60" s="6"/>
    </row>
    <row r="61" spans="1:25" x14ac:dyDescent="0.25">
      <c r="A61" s="1">
        <v>6</v>
      </c>
      <c r="B61" s="1">
        <v>0</v>
      </c>
      <c r="C61" s="1">
        <v>1</v>
      </c>
      <c r="D61" s="1">
        <v>0</v>
      </c>
      <c r="E61" s="1">
        <v>1</v>
      </c>
      <c r="F61" s="1">
        <v>-1</v>
      </c>
      <c r="G61" s="61">
        <f t="shared" si="27"/>
        <v>-1</v>
      </c>
      <c r="H61" s="61">
        <f t="shared" si="27"/>
        <v>-1</v>
      </c>
      <c r="I61" s="61">
        <f t="shared" si="27"/>
        <v>3</v>
      </c>
      <c r="J61" s="61">
        <f>U60</f>
        <v>-3</v>
      </c>
      <c r="K61" s="33">
        <f t="shared" si="31"/>
        <v>-4</v>
      </c>
      <c r="L61" s="33">
        <f t="shared" si="28"/>
        <v>-1</v>
      </c>
      <c r="M61" s="33" t="str">
        <f t="shared" si="29"/>
        <v>wbaru=wlama</v>
      </c>
      <c r="N61" s="33">
        <f t="shared" si="32"/>
        <v>0</v>
      </c>
      <c r="O61" s="33">
        <f t="shared" si="33"/>
        <v>0</v>
      </c>
      <c r="P61" s="33">
        <f t="shared" si="34"/>
        <v>0</v>
      </c>
      <c r="Q61" s="33">
        <f t="shared" si="35"/>
        <v>0</v>
      </c>
      <c r="R61" s="61">
        <f t="shared" si="30"/>
        <v>-1</v>
      </c>
      <c r="S61" s="61">
        <f t="shared" si="30"/>
        <v>-1</v>
      </c>
      <c r="T61" s="61">
        <f t="shared" si="30"/>
        <v>3</v>
      </c>
      <c r="U61" s="61">
        <f t="shared" si="30"/>
        <v>-3</v>
      </c>
      <c r="V61" s="6"/>
      <c r="W61" s="6"/>
    </row>
    <row r="62" spans="1:25" x14ac:dyDescent="0.25">
      <c r="A62" s="1">
        <v>7</v>
      </c>
      <c r="B62" s="1">
        <v>0</v>
      </c>
      <c r="C62" s="1">
        <v>0</v>
      </c>
      <c r="D62" s="1">
        <v>1</v>
      </c>
      <c r="E62" s="1">
        <v>1</v>
      </c>
      <c r="F62" s="1">
        <v>-1</v>
      </c>
      <c r="G62" s="61">
        <f t="shared" si="27"/>
        <v>-1</v>
      </c>
      <c r="H62" s="61">
        <f t="shared" si="27"/>
        <v>-1</v>
      </c>
      <c r="I62" s="61">
        <f t="shared" si="27"/>
        <v>3</v>
      </c>
      <c r="J62" s="61">
        <f>U61</f>
        <v>-3</v>
      </c>
      <c r="K62" s="33">
        <f t="shared" si="31"/>
        <v>0</v>
      </c>
      <c r="L62" s="33">
        <f t="shared" si="28"/>
        <v>0</v>
      </c>
      <c r="M62" s="33" t="str">
        <f t="shared" si="29"/>
        <v>perbaiki bobot dan bias</v>
      </c>
      <c r="N62" s="33">
        <f t="shared" si="32"/>
        <v>0</v>
      </c>
      <c r="O62" s="33">
        <f t="shared" si="33"/>
        <v>0</v>
      </c>
      <c r="P62" s="33">
        <f t="shared" si="34"/>
        <v>-1</v>
      </c>
      <c r="Q62" s="33">
        <f t="shared" si="35"/>
        <v>-1</v>
      </c>
      <c r="R62" s="61">
        <f t="shared" si="30"/>
        <v>-1</v>
      </c>
      <c r="S62" s="61">
        <f t="shared" si="30"/>
        <v>-1</v>
      </c>
      <c r="T62" s="61">
        <f t="shared" si="30"/>
        <v>2</v>
      </c>
      <c r="U62" s="61">
        <f t="shared" si="30"/>
        <v>-4</v>
      </c>
      <c r="V62" s="6"/>
      <c r="W62" s="6"/>
    </row>
    <row r="63" spans="1:25" x14ac:dyDescent="0.25">
      <c r="A63" s="1">
        <v>8</v>
      </c>
      <c r="B63" s="1">
        <v>0</v>
      </c>
      <c r="C63" s="1">
        <v>0</v>
      </c>
      <c r="D63" s="1">
        <v>0</v>
      </c>
      <c r="E63" s="1">
        <v>1</v>
      </c>
      <c r="F63" s="1">
        <v>-1</v>
      </c>
      <c r="G63" s="61">
        <f t="shared" si="27"/>
        <v>-1</v>
      </c>
      <c r="H63" s="61">
        <f t="shared" si="27"/>
        <v>-1</v>
      </c>
      <c r="I63" s="61">
        <f t="shared" si="27"/>
        <v>2</v>
      </c>
      <c r="J63" s="61">
        <f>U62</f>
        <v>-4</v>
      </c>
      <c r="K63" s="33">
        <f t="shared" si="31"/>
        <v>-4</v>
      </c>
      <c r="L63" s="33">
        <f t="shared" si="28"/>
        <v>-1</v>
      </c>
      <c r="M63" s="33" t="str">
        <f t="shared" si="29"/>
        <v>wbaru=wlama</v>
      </c>
      <c r="N63" s="33">
        <f t="shared" si="32"/>
        <v>0</v>
      </c>
      <c r="O63" s="33">
        <f t="shared" si="33"/>
        <v>0</v>
      </c>
      <c r="P63" s="33">
        <f t="shared" si="34"/>
        <v>0</v>
      </c>
      <c r="Q63" s="33">
        <f t="shared" si="35"/>
        <v>0</v>
      </c>
      <c r="R63" s="61">
        <f t="shared" si="30"/>
        <v>-1</v>
      </c>
      <c r="S63" s="61">
        <f t="shared" si="30"/>
        <v>-1</v>
      </c>
      <c r="T63" s="61">
        <f t="shared" si="30"/>
        <v>2</v>
      </c>
      <c r="U63" s="61">
        <f t="shared" si="30"/>
        <v>-4</v>
      </c>
      <c r="V63" s="6"/>
      <c r="W63" s="6"/>
    </row>
    <row r="64" spans="1:25" x14ac:dyDescent="0.25">
      <c r="A64" t="s">
        <v>286</v>
      </c>
      <c r="D64" s="6"/>
    </row>
    <row r="66" spans="1:25" x14ac:dyDescent="0.25">
      <c r="A66" s="2" t="s">
        <v>272</v>
      </c>
      <c r="E66" s="4"/>
      <c r="F66" s="4"/>
      <c r="H66" s="31"/>
      <c r="I66" s="31"/>
      <c r="J66" s="6"/>
      <c r="N66" s="31"/>
      <c r="O66" s="6"/>
      <c r="P66" s="6"/>
      <c r="S66" s="31"/>
      <c r="T66" s="31"/>
      <c r="U66" s="16"/>
    </row>
    <row r="67" spans="1:25" x14ac:dyDescent="0.25">
      <c r="A67" s="63" t="s">
        <v>22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2"/>
      <c r="Y67" s="62"/>
    </row>
    <row r="68" spans="1:25" x14ac:dyDescent="0.25">
      <c r="A68" s="173" t="s">
        <v>1</v>
      </c>
      <c r="B68" s="175" t="s">
        <v>25</v>
      </c>
      <c r="C68" s="176"/>
      <c r="D68" s="176"/>
      <c r="E68" s="177"/>
      <c r="F68" s="178" t="s">
        <v>36</v>
      </c>
      <c r="G68" s="180" t="s">
        <v>20</v>
      </c>
      <c r="H68" s="181"/>
      <c r="I68" s="181"/>
      <c r="J68" s="182"/>
      <c r="K68" s="60"/>
      <c r="L68" s="60"/>
      <c r="M68" s="55" t="s">
        <v>257</v>
      </c>
      <c r="N68" s="175" t="s">
        <v>256</v>
      </c>
      <c r="O68" s="176"/>
      <c r="P68" s="176"/>
      <c r="Q68" s="177"/>
      <c r="R68" s="183" t="s">
        <v>15</v>
      </c>
      <c r="S68" s="183"/>
      <c r="T68" s="183"/>
      <c r="U68" s="183"/>
      <c r="V68" s="172"/>
      <c r="W68" s="172"/>
      <c r="X68" s="6"/>
    </row>
    <row r="69" spans="1:25" x14ac:dyDescent="0.25">
      <c r="A69" s="174"/>
      <c r="B69" s="18" t="s">
        <v>2</v>
      </c>
      <c r="C69" s="18" t="s">
        <v>3</v>
      </c>
      <c r="D69" s="18" t="s">
        <v>59</v>
      </c>
      <c r="E69" s="18" t="s">
        <v>14</v>
      </c>
      <c r="F69" s="179"/>
      <c r="G69" s="19" t="s">
        <v>7</v>
      </c>
      <c r="H69" s="19" t="s">
        <v>8</v>
      </c>
      <c r="I69" s="19" t="s">
        <v>60</v>
      </c>
      <c r="J69" s="19" t="s">
        <v>254</v>
      </c>
      <c r="K69" s="56" t="s">
        <v>27</v>
      </c>
      <c r="L69" s="56" t="s">
        <v>19</v>
      </c>
      <c r="M69" s="56" t="s">
        <v>258</v>
      </c>
      <c r="N69" s="56" t="s">
        <v>252</v>
      </c>
      <c r="O69" s="56" t="s">
        <v>253</v>
      </c>
      <c r="P69" s="56" t="s">
        <v>282</v>
      </c>
      <c r="Q69" s="56" t="s">
        <v>255</v>
      </c>
      <c r="R69" s="18" t="s">
        <v>7</v>
      </c>
      <c r="S69" s="18" t="s">
        <v>8</v>
      </c>
      <c r="T69" s="18" t="s">
        <v>60</v>
      </c>
      <c r="U69" s="18" t="s">
        <v>254</v>
      </c>
      <c r="V69" s="172"/>
      <c r="W69" s="172"/>
    </row>
    <row r="70" spans="1:25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33">
        <f>R63</f>
        <v>-1</v>
      </c>
      <c r="H70" s="33">
        <f>S63</f>
        <v>-1</v>
      </c>
      <c r="I70" s="33">
        <f>T63</f>
        <v>2</v>
      </c>
      <c r="J70" s="33">
        <f>U63</f>
        <v>-4</v>
      </c>
      <c r="K70" s="33">
        <f>J70+(B70*G70)+(C70*H70)+(D70*I70)</f>
        <v>-4</v>
      </c>
      <c r="L70" s="33">
        <f>IF(K70&gt;$D$8,1,IF(K70&lt;-$D$8,-1,0))</f>
        <v>-1</v>
      </c>
      <c r="M70" s="33" t="str">
        <f>IF(L70=F70,"wbaru=wlama","perbaiki bobot dan bias")</f>
        <v>perbaiki bobot dan bias</v>
      </c>
      <c r="N70" s="33">
        <f>(F70-L70)*B70*$D$9</f>
        <v>2</v>
      </c>
      <c r="O70" s="33">
        <f>(F70-L70)*C70*$D$9</f>
        <v>2</v>
      </c>
      <c r="P70" s="33">
        <f>(F70-L70)*D70*$D$9</f>
        <v>2</v>
      </c>
      <c r="Q70" s="33">
        <f>(F70-L70)*E70*$D$9</f>
        <v>2</v>
      </c>
      <c r="R70" s="61">
        <f>G70+N70</f>
        <v>1</v>
      </c>
      <c r="S70" s="61">
        <f>H70+O70</f>
        <v>1</v>
      </c>
      <c r="T70" s="61">
        <f>I70+P70</f>
        <v>4</v>
      </c>
      <c r="U70" s="61">
        <f>J70+Q70</f>
        <v>-2</v>
      </c>
      <c r="V70" s="6"/>
      <c r="W70" s="6"/>
    </row>
    <row r="71" spans="1:25" x14ac:dyDescent="0.25">
      <c r="A71" s="1">
        <v>2</v>
      </c>
      <c r="B71" s="1">
        <v>1</v>
      </c>
      <c r="C71" s="1">
        <v>1</v>
      </c>
      <c r="D71" s="1">
        <v>0</v>
      </c>
      <c r="E71" s="1">
        <v>1</v>
      </c>
      <c r="F71" s="1">
        <v>-1</v>
      </c>
      <c r="G71" s="61">
        <f t="shared" ref="G71:J77" si="36">R70</f>
        <v>1</v>
      </c>
      <c r="H71" s="61">
        <f t="shared" si="36"/>
        <v>1</v>
      </c>
      <c r="I71" s="61">
        <f t="shared" si="36"/>
        <v>4</v>
      </c>
      <c r="J71" s="61">
        <f t="shared" si="36"/>
        <v>-2</v>
      </c>
      <c r="K71" s="33">
        <f>J71+(B71*G71)+(C71*H71)+(D71*I71)</f>
        <v>0</v>
      </c>
      <c r="L71" s="33">
        <f t="shared" ref="L71:L77" si="37">IF(K71&gt;$D$8,1,IF(K71&lt;-$D$8,-1,0))</f>
        <v>0</v>
      </c>
      <c r="M71" s="33" t="str">
        <f t="shared" ref="M71:M77" si="38">IF(L71=F71,"wbaru=wlama","perbaiki bobot dan bias")</f>
        <v>perbaiki bobot dan bias</v>
      </c>
      <c r="N71" s="33">
        <f>(F71-L71)*B71*$D$9</f>
        <v>-1</v>
      </c>
      <c r="O71" s="33">
        <f>(F71-L71)*C71*$D$9</f>
        <v>-1</v>
      </c>
      <c r="P71" s="33">
        <f>(F71-L71)*D71*$D$9</f>
        <v>0</v>
      </c>
      <c r="Q71" s="33">
        <f>(F71-L71)*E71*$D$9</f>
        <v>-1</v>
      </c>
      <c r="R71" s="61">
        <f t="shared" ref="R71:U77" si="39">G71+N71</f>
        <v>0</v>
      </c>
      <c r="S71" s="61">
        <f t="shared" si="39"/>
        <v>0</v>
      </c>
      <c r="T71" s="61">
        <f t="shared" si="39"/>
        <v>4</v>
      </c>
      <c r="U71" s="61">
        <f t="shared" si="39"/>
        <v>-3</v>
      </c>
      <c r="V71" s="6"/>
      <c r="W71" s="6"/>
    </row>
    <row r="72" spans="1:25" x14ac:dyDescent="0.25">
      <c r="A72" s="1">
        <v>3</v>
      </c>
      <c r="B72" s="1">
        <v>1</v>
      </c>
      <c r="C72" s="1">
        <v>0</v>
      </c>
      <c r="D72" s="1">
        <v>1</v>
      </c>
      <c r="E72" s="1">
        <v>1</v>
      </c>
      <c r="F72" s="1">
        <v>-1</v>
      </c>
      <c r="G72" s="61">
        <f t="shared" si="36"/>
        <v>0</v>
      </c>
      <c r="H72" s="61">
        <f t="shared" si="36"/>
        <v>0</v>
      </c>
      <c r="I72" s="61">
        <f t="shared" si="36"/>
        <v>4</v>
      </c>
      <c r="J72" s="61">
        <f t="shared" si="36"/>
        <v>-3</v>
      </c>
      <c r="K72" s="33">
        <f t="shared" ref="K72:K77" si="40">J72+(B72*G72)+(C72*H72)+(D72*I72)</f>
        <v>1</v>
      </c>
      <c r="L72" s="33">
        <f t="shared" si="37"/>
        <v>1</v>
      </c>
      <c r="M72" s="33" t="str">
        <f t="shared" si="38"/>
        <v>perbaiki bobot dan bias</v>
      </c>
      <c r="N72" s="33">
        <f t="shared" ref="N72:N77" si="41">(F72-L72)*B72*$D$9</f>
        <v>-2</v>
      </c>
      <c r="O72" s="33">
        <f t="shared" ref="O72:O77" si="42">(F72-L72)*C72*$D$9</f>
        <v>0</v>
      </c>
      <c r="P72" s="33">
        <f t="shared" ref="P72:P77" si="43">(F72-L72)*D72*$D$9</f>
        <v>-2</v>
      </c>
      <c r="Q72" s="33">
        <f t="shared" ref="Q72:Q77" si="44">(F72-L72)*E72*$D$9</f>
        <v>-2</v>
      </c>
      <c r="R72" s="61">
        <f t="shared" si="39"/>
        <v>-2</v>
      </c>
      <c r="S72" s="61">
        <f t="shared" si="39"/>
        <v>0</v>
      </c>
      <c r="T72" s="61">
        <f t="shared" si="39"/>
        <v>2</v>
      </c>
      <c r="U72" s="61">
        <f t="shared" si="39"/>
        <v>-5</v>
      </c>
      <c r="V72" s="6"/>
      <c r="W72" s="6"/>
    </row>
    <row r="73" spans="1:25" x14ac:dyDescent="0.25">
      <c r="A73" s="1">
        <v>4</v>
      </c>
      <c r="B73" s="1">
        <v>1</v>
      </c>
      <c r="C73" s="1">
        <v>0</v>
      </c>
      <c r="D73" s="1">
        <v>0</v>
      </c>
      <c r="E73" s="1">
        <v>1</v>
      </c>
      <c r="F73" s="1">
        <v>-1</v>
      </c>
      <c r="G73" s="61">
        <f t="shared" si="36"/>
        <v>-2</v>
      </c>
      <c r="H73" s="61">
        <f t="shared" si="36"/>
        <v>0</v>
      </c>
      <c r="I73" s="61">
        <f t="shared" si="36"/>
        <v>2</v>
      </c>
      <c r="J73" s="61">
        <f t="shared" si="36"/>
        <v>-5</v>
      </c>
      <c r="K73" s="33">
        <f t="shared" si="40"/>
        <v>-7</v>
      </c>
      <c r="L73" s="33">
        <f t="shared" si="37"/>
        <v>-1</v>
      </c>
      <c r="M73" s="33" t="str">
        <f t="shared" si="38"/>
        <v>wbaru=wlama</v>
      </c>
      <c r="N73" s="33">
        <f t="shared" si="41"/>
        <v>0</v>
      </c>
      <c r="O73" s="33">
        <f t="shared" si="42"/>
        <v>0</v>
      </c>
      <c r="P73" s="33">
        <f t="shared" si="43"/>
        <v>0</v>
      </c>
      <c r="Q73" s="33">
        <f t="shared" si="44"/>
        <v>0</v>
      </c>
      <c r="R73" s="61">
        <f t="shared" si="39"/>
        <v>-2</v>
      </c>
      <c r="S73" s="61">
        <f t="shared" si="39"/>
        <v>0</v>
      </c>
      <c r="T73" s="61">
        <f t="shared" si="39"/>
        <v>2</v>
      </c>
      <c r="U73" s="61">
        <f t="shared" si="39"/>
        <v>-5</v>
      </c>
      <c r="V73" s="6"/>
      <c r="W73" s="6"/>
    </row>
    <row r="74" spans="1:25" x14ac:dyDescent="0.25">
      <c r="A74" s="1">
        <v>5</v>
      </c>
      <c r="B74" s="1">
        <v>0</v>
      </c>
      <c r="C74" s="1">
        <v>1</v>
      </c>
      <c r="D74" s="1">
        <v>1</v>
      </c>
      <c r="E74" s="1">
        <v>1</v>
      </c>
      <c r="F74" s="1">
        <v>-1</v>
      </c>
      <c r="G74" s="61">
        <f t="shared" si="36"/>
        <v>-2</v>
      </c>
      <c r="H74" s="61">
        <f t="shared" si="36"/>
        <v>0</v>
      </c>
      <c r="I74" s="61">
        <f t="shared" si="36"/>
        <v>2</v>
      </c>
      <c r="J74" s="61">
        <f>U73</f>
        <v>-5</v>
      </c>
      <c r="K74" s="33">
        <f t="shared" si="40"/>
        <v>-3</v>
      </c>
      <c r="L74" s="33">
        <f t="shared" si="37"/>
        <v>-1</v>
      </c>
      <c r="M74" s="33" t="str">
        <f t="shared" si="38"/>
        <v>wbaru=wlama</v>
      </c>
      <c r="N74" s="33">
        <f t="shared" si="41"/>
        <v>0</v>
      </c>
      <c r="O74" s="33">
        <f t="shared" si="42"/>
        <v>0</v>
      </c>
      <c r="P74" s="33">
        <f t="shared" si="43"/>
        <v>0</v>
      </c>
      <c r="Q74" s="33">
        <f t="shared" si="44"/>
        <v>0</v>
      </c>
      <c r="R74" s="61">
        <f t="shared" si="39"/>
        <v>-2</v>
      </c>
      <c r="S74" s="61">
        <f t="shared" si="39"/>
        <v>0</v>
      </c>
      <c r="T74" s="61">
        <f t="shared" si="39"/>
        <v>2</v>
      </c>
      <c r="U74" s="61">
        <f t="shared" si="39"/>
        <v>-5</v>
      </c>
      <c r="V74" s="6"/>
      <c r="W74" s="6"/>
    </row>
    <row r="75" spans="1:25" x14ac:dyDescent="0.25">
      <c r="A75" s="1">
        <v>6</v>
      </c>
      <c r="B75" s="1">
        <v>0</v>
      </c>
      <c r="C75" s="1">
        <v>1</v>
      </c>
      <c r="D75" s="1">
        <v>0</v>
      </c>
      <c r="E75" s="1">
        <v>1</v>
      </c>
      <c r="F75" s="1">
        <v>-1</v>
      </c>
      <c r="G75" s="61">
        <f t="shared" si="36"/>
        <v>-2</v>
      </c>
      <c r="H75" s="61">
        <f t="shared" si="36"/>
        <v>0</v>
      </c>
      <c r="I75" s="61">
        <f t="shared" si="36"/>
        <v>2</v>
      </c>
      <c r="J75" s="61">
        <f>U74</f>
        <v>-5</v>
      </c>
      <c r="K75" s="33">
        <f t="shared" si="40"/>
        <v>-5</v>
      </c>
      <c r="L75" s="33">
        <f t="shared" si="37"/>
        <v>-1</v>
      </c>
      <c r="M75" s="33" t="str">
        <f t="shared" si="38"/>
        <v>wbaru=wlama</v>
      </c>
      <c r="N75" s="33">
        <f t="shared" si="41"/>
        <v>0</v>
      </c>
      <c r="O75" s="33">
        <f t="shared" si="42"/>
        <v>0</v>
      </c>
      <c r="P75" s="33">
        <f t="shared" si="43"/>
        <v>0</v>
      </c>
      <c r="Q75" s="33">
        <f t="shared" si="44"/>
        <v>0</v>
      </c>
      <c r="R75" s="61">
        <f t="shared" si="39"/>
        <v>-2</v>
      </c>
      <c r="S75" s="61">
        <f t="shared" si="39"/>
        <v>0</v>
      </c>
      <c r="T75" s="61">
        <f t="shared" si="39"/>
        <v>2</v>
      </c>
      <c r="U75" s="61">
        <f t="shared" si="39"/>
        <v>-5</v>
      </c>
      <c r="V75" s="6"/>
      <c r="W75" s="6"/>
    </row>
    <row r="76" spans="1:25" x14ac:dyDescent="0.25">
      <c r="A76" s="1">
        <v>7</v>
      </c>
      <c r="B76" s="1">
        <v>0</v>
      </c>
      <c r="C76" s="1">
        <v>0</v>
      </c>
      <c r="D76" s="1">
        <v>1</v>
      </c>
      <c r="E76" s="1">
        <v>1</v>
      </c>
      <c r="F76" s="1">
        <v>-1</v>
      </c>
      <c r="G76" s="61">
        <f t="shared" si="36"/>
        <v>-2</v>
      </c>
      <c r="H76" s="61">
        <f t="shared" si="36"/>
        <v>0</v>
      </c>
      <c r="I76" s="61">
        <f t="shared" si="36"/>
        <v>2</v>
      </c>
      <c r="J76" s="61">
        <f>U75</f>
        <v>-5</v>
      </c>
      <c r="K76" s="33">
        <f t="shared" si="40"/>
        <v>-3</v>
      </c>
      <c r="L76" s="33">
        <f t="shared" si="37"/>
        <v>-1</v>
      </c>
      <c r="M76" s="33" t="str">
        <f t="shared" si="38"/>
        <v>wbaru=wlama</v>
      </c>
      <c r="N76" s="33">
        <f t="shared" si="41"/>
        <v>0</v>
      </c>
      <c r="O76" s="33">
        <f t="shared" si="42"/>
        <v>0</v>
      </c>
      <c r="P76" s="33">
        <f t="shared" si="43"/>
        <v>0</v>
      </c>
      <c r="Q76" s="33">
        <f t="shared" si="44"/>
        <v>0</v>
      </c>
      <c r="R76" s="61">
        <f t="shared" si="39"/>
        <v>-2</v>
      </c>
      <c r="S76" s="61">
        <f t="shared" si="39"/>
        <v>0</v>
      </c>
      <c r="T76" s="61">
        <f t="shared" si="39"/>
        <v>2</v>
      </c>
      <c r="U76" s="61">
        <f t="shared" si="39"/>
        <v>-5</v>
      </c>
      <c r="V76" s="6"/>
      <c r="W76" s="6"/>
    </row>
    <row r="77" spans="1:25" x14ac:dyDescent="0.25">
      <c r="A77" s="1">
        <v>8</v>
      </c>
      <c r="B77" s="1">
        <v>0</v>
      </c>
      <c r="C77" s="1">
        <v>0</v>
      </c>
      <c r="D77" s="1">
        <v>0</v>
      </c>
      <c r="E77" s="1">
        <v>1</v>
      </c>
      <c r="F77" s="1">
        <v>-1</v>
      </c>
      <c r="G77" s="61">
        <f t="shared" si="36"/>
        <v>-2</v>
      </c>
      <c r="H77" s="61">
        <f t="shared" si="36"/>
        <v>0</v>
      </c>
      <c r="I77" s="61">
        <f t="shared" si="36"/>
        <v>2</v>
      </c>
      <c r="J77" s="61">
        <f>U76</f>
        <v>-5</v>
      </c>
      <c r="K77" s="33">
        <f t="shared" si="40"/>
        <v>-5</v>
      </c>
      <c r="L77" s="33">
        <f t="shared" si="37"/>
        <v>-1</v>
      </c>
      <c r="M77" s="33" t="str">
        <f t="shared" si="38"/>
        <v>wbaru=wlama</v>
      </c>
      <c r="N77" s="33">
        <f t="shared" si="41"/>
        <v>0</v>
      </c>
      <c r="O77" s="33">
        <f t="shared" si="42"/>
        <v>0</v>
      </c>
      <c r="P77" s="33">
        <f t="shared" si="43"/>
        <v>0</v>
      </c>
      <c r="Q77" s="33">
        <f t="shared" si="44"/>
        <v>0</v>
      </c>
      <c r="R77" s="61">
        <f t="shared" si="39"/>
        <v>-2</v>
      </c>
      <c r="S77" s="61">
        <f t="shared" si="39"/>
        <v>0</v>
      </c>
      <c r="T77" s="61">
        <f t="shared" si="39"/>
        <v>2</v>
      </c>
      <c r="U77" s="61">
        <f t="shared" si="39"/>
        <v>-5</v>
      </c>
      <c r="V77" s="6"/>
      <c r="W77" s="6"/>
    </row>
    <row r="78" spans="1:25" x14ac:dyDescent="0.25">
      <c r="A78" t="s">
        <v>301</v>
      </c>
      <c r="D78" s="6"/>
    </row>
    <row r="79" spans="1:25" x14ac:dyDescent="0.25">
      <c r="A79" s="2" t="s">
        <v>273</v>
      </c>
      <c r="E79" s="4"/>
      <c r="F79" s="4"/>
      <c r="H79" s="31"/>
      <c r="I79" s="31"/>
      <c r="J79" s="6"/>
      <c r="N79" s="31"/>
      <c r="O79" s="6"/>
      <c r="P79" s="6"/>
      <c r="S79" s="31"/>
      <c r="T79" s="31"/>
      <c r="U79" s="16"/>
    </row>
    <row r="80" spans="1:25" x14ac:dyDescent="0.25">
      <c r="A80" s="63" t="s">
        <v>22</v>
      </c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2"/>
      <c r="Y80" s="62"/>
    </row>
    <row r="81" spans="1:25" x14ac:dyDescent="0.25">
      <c r="A81" s="173" t="s">
        <v>1</v>
      </c>
      <c r="B81" s="175" t="s">
        <v>25</v>
      </c>
      <c r="C81" s="176"/>
      <c r="D81" s="176"/>
      <c r="E81" s="177"/>
      <c r="F81" s="178" t="s">
        <v>36</v>
      </c>
      <c r="G81" s="180" t="s">
        <v>20</v>
      </c>
      <c r="H81" s="181"/>
      <c r="I81" s="181"/>
      <c r="J81" s="182"/>
      <c r="K81" s="60"/>
      <c r="L81" s="60"/>
      <c r="M81" s="55" t="s">
        <v>257</v>
      </c>
      <c r="N81" s="175" t="s">
        <v>256</v>
      </c>
      <c r="O81" s="176"/>
      <c r="P81" s="176"/>
      <c r="Q81" s="177"/>
      <c r="R81" s="183" t="s">
        <v>15</v>
      </c>
      <c r="S81" s="183"/>
      <c r="T81" s="183"/>
      <c r="U81" s="183"/>
      <c r="V81" s="172"/>
      <c r="W81" s="172"/>
      <c r="X81" s="6"/>
    </row>
    <row r="82" spans="1:25" x14ac:dyDescent="0.25">
      <c r="A82" s="174"/>
      <c r="B82" s="18" t="s">
        <v>2</v>
      </c>
      <c r="C82" s="18" t="s">
        <v>3</v>
      </c>
      <c r="D82" s="18" t="s">
        <v>59</v>
      </c>
      <c r="E82" s="18" t="s">
        <v>14</v>
      </c>
      <c r="F82" s="179"/>
      <c r="G82" s="19" t="s">
        <v>7</v>
      </c>
      <c r="H82" s="19" t="s">
        <v>8</v>
      </c>
      <c r="I82" s="19" t="s">
        <v>60</v>
      </c>
      <c r="J82" s="19" t="s">
        <v>254</v>
      </c>
      <c r="K82" s="56" t="s">
        <v>27</v>
      </c>
      <c r="L82" s="56" t="s">
        <v>19</v>
      </c>
      <c r="M82" s="56" t="s">
        <v>258</v>
      </c>
      <c r="N82" s="56" t="s">
        <v>252</v>
      </c>
      <c r="O82" s="56" t="s">
        <v>253</v>
      </c>
      <c r="P82" s="56" t="s">
        <v>282</v>
      </c>
      <c r="Q82" s="56" t="s">
        <v>255</v>
      </c>
      <c r="R82" s="18" t="s">
        <v>7</v>
      </c>
      <c r="S82" s="18" t="s">
        <v>8</v>
      </c>
      <c r="T82" s="18" t="s">
        <v>60</v>
      </c>
      <c r="U82" s="18" t="s">
        <v>254</v>
      </c>
      <c r="V82" s="172"/>
      <c r="W82" s="172"/>
    </row>
    <row r="83" spans="1:25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33">
        <f>R77</f>
        <v>-2</v>
      </c>
      <c r="H83" s="33">
        <f>S77</f>
        <v>0</v>
      </c>
      <c r="I83" s="33">
        <f>T77</f>
        <v>2</v>
      </c>
      <c r="J83" s="33">
        <f>U77</f>
        <v>-5</v>
      </c>
      <c r="K83" s="33">
        <f>J83+(B83*G83)+(C83*H83)+(D83*I83)</f>
        <v>-5</v>
      </c>
      <c r="L83" s="33">
        <f>IF(K83&gt;$D$8,1,IF(K83&lt;-$D$8,-1,0))</f>
        <v>-1</v>
      </c>
      <c r="M83" s="33" t="str">
        <f>IF(L83=F83,"wbaru=wlama","perbaiki bobot dan bias")</f>
        <v>perbaiki bobot dan bias</v>
      </c>
      <c r="N83" s="33">
        <f>(F83-L83)*B83*$D$9</f>
        <v>2</v>
      </c>
      <c r="O83" s="33">
        <f>(F83-L83)*C83*$D$9</f>
        <v>2</v>
      </c>
      <c r="P83" s="33">
        <f>(F83-L83)*D83*$D$9</f>
        <v>2</v>
      </c>
      <c r="Q83" s="33">
        <f>(F83-L83)*E83*$D$9</f>
        <v>2</v>
      </c>
      <c r="R83" s="61">
        <f>G83+N83</f>
        <v>0</v>
      </c>
      <c r="S83" s="61">
        <f>H83+O83</f>
        <v>2</v>
      </c>
      <c r="T83" s="61">
        <f>I83+P83</f>
        <v>4</v>
      </c>
      <c r="U83" s="61">
        <f>J83+Q83</f>
        <v>-3</v>
      </c>
      <c r="V83" s="6"/>
      <c r="W83" s="6"/>
    </row>
    <row r="84" spans="1:25" x14ac:dyDescent="0.25">
      <c r="A84" s="1">
        <v>2</v>
      </c>
      <c r="B84" s="1">
        <v>1</v>
      </c>
      <c r="C84" s="1">
        <v>1</v>
      </c>
      <c r="D84" s="1">
        <v>0</v>
      </c>
      <c r="E84" s="1">
        <v>1</v>
      </c>
      <c r="F84" s="1">
        <v>-1</v>
      </c>
      <c r="G84" s="61">
        <f t="shared" ref="G84:J90" si="45">R83</f>
        <v>0</v>
      </c>
      <c r="H84" s="61">
        <f t="shared" si="45"/>
        <v>2</v>
      </c>
      <c r="I84" s="61">
        <f t="shared" si="45"/>
        <v>4</v>
      </c>
      <c r="J84" s="61">
        <f t="shared" si="45"/>
        <v>-3</v>
      </c>
      <c r="K84" s="33">
        <f>J84+(B84*G84)+(C84*H84)+(D84*I84)</f>
        <v>-1</v>
      </c>
      <c r="L84" s="33">
        <f t="shared" ref="L84:L90" si="46">IF(K84&gt;$D$8,1,IF(K84&lt;-$D$8,-1,0))</f>
        <v>-1</v>
      </c>
      <c r="M84" s="33" t="str">
        <f t="shared" ref="M84:M90" si="47">IF(L84=F84,"wbaru=wlama","perbaiki bobot dan bias")</f>
        <v>wbaru=wlama</v>
      </c>
      <c r="N84" s="33">
        <f>(F84-L84)*B84*$D$9</f>
        <v>0</v>
      </c>
      <c r="O84" s="33">
        <f>(F84-L84)*C84*$D$9</f>
        <v>0</v>
      </c>
      <c r="P84" s="33">
        <f>(F84-L84)*D84*$D$9</f>
        <v>0</v>
      </c>
      <c r="Q84" s="33">
        <f>(F84-L84)*E84*$D$9</f>
        <v>0</v>
      </c>
      <c r="R84" s="61">
        <f t="shared" ref="R84:U90" si="48">G84+N84</f>
        <v>0</v>
      </c>
      <c r="S84" s="61">
        <f t="shared" si="48"/>
        <v>2</v>
      </c>
      <c r="T84" s="61">
        <f t="shared" si="48"/>
        <v>4</v>
      </c>
      <c r="U84" s="61">
        <f t="shared" si="48"/>
        <v>-3</v>
      </c>
      <c r="V84" s="6"/>
      <c r="W84" s="6"/>
    </row>
    <row r="85" spans="1:25" x14ac:dyDescent="0.25">
      <c r="A85" s="1">
        <v>3</v>
      </c>
      <c r="B85" s="1">
        <v>1</v>
      </c>
      <c r="C85" s="1">
        <v>0</v>
      </c>
      <c r="D85" s="1">
        <v>1</v>
      </c>
      <c r="E85" s="1">
        <v>1</v>
      </c>
      <c r="F85" s="1">
        <v>-1</v>
      </c>
      <c r="G85" s="61">
        <f t="shared" si="45"/>
        <v>0</v>
      </c>
      <c r="H85" s="61">
        <f t="shared" si="45"/>
        <v>2</v>
      </c>
      <c r="I85" s="61">
        <f t="shared" si="45"/>
        <v>4</v>
      </c>
      <c r="J85" s="61">
        <f t="shared" si="45"/>
        <v>-3</v>
      </c>
      <c r="K85" s="33">
        <f t="shared" ref="K85:K90" si="49">J85+(B85*G85)+(C85*H85)+(D85*I85)</f>
        <v>1</v>
      </c>
      <c r="L85" s="33">
        <f t="shared" si="46"/>
        <v>1</v>
      </c>
      <c r="M85" s="33" t="str">
        <f t="shared" si="47"/>
        <v>perbaiki bobot dan bias</v>
      </c>
      <c r="N85" s="33">
        <f t="shared" ref="N85:N90" si="50">(F85-L85)*B85*$D$9</f>
        <v>-2</v>
      </c>
      <c r="O85" s="33">
        <f t="shared" ref="O85:O90" si="51">(F85-L85)*C85*$D$9</f>
        <v>0</v>
      </c>
      <c r="P85" s="33">
        <f t="shared" ref="P85:P90" si="52">(F85-L85)*D85*$D$9</f>
        <v>-2</v>
      </c>
      <c r="Q85" s="33">
        <f t="shared" ref="Q85:Q90" si="53">(F85-L85)*E85*$D$9</f>
        <v>-2</v>
      </c>
      <c r="R85" s="61">
        <f t="shared" si="48"/>
        <v>-2</v>
      </c>
      <c r="S85" s="61">
        <f t="shared" si="48"/>
        <v>2</v>
      </c>
      <c r="T85" s="61">
        <f t="shared" si="48"/>
        <v>2</v>
      </c>
      <c r="U85" s="61">
        <f t="shared" si="48"/>
        <v>-5</v>
      </c>
      <c r="V85" s="6"/>
      <c r="W85" s="6"/>
    </row>
    <row r="86" spans="1:25" x14ac:dyDescent="0.25">
      <c r="A86" s="1">
        <v>4</v>
      </c>
      <c r="B86" s="1">
        <v>1</v>
      </c>
      <c r="C86" s="1">
        <v>0</v>
      </c>
      <c r="D86" s="1">
        <v>0</v>
      </c>
      <c r="E86" s="1">
        <v>1</v>
      </c>
      <c r="F86" s="1">
        <v>-1</v>
      </c>
      <c r="G86" s="61">
        <f t="shared" si="45"/>
        <v>-2</v>
      </c>
      <c r="H86" s="61">
        <f t="shared" si="45"/>
        <v>2</v>
      </c>
      <c r="I86" s="61">
        <f t="shared" si="45"/>
        <v>2</v>
      </c>
      <c r="J86" s="61">
        <f t="shared" si="45"/>
        <v>-5</v>
      </c>
      <c r="K86" s="33">
        <f t="shared" si="49"/>
        <v>-7</v>
      </c>
      <c r="L86" s="33">
        <f t="shared" si="46"/>
        <v>-1</v>
      </c>
      <c r="M86" s="33" t="str">
        <f t="shared" si="47"/>
        <v>wbaru=wlama</v>
      </c>
      <c r="N86" s="33">
        <f t="shared" si="50"/>
        <v>0</v>
      </c>
      <c r="O86" s="33">
        <f t="shared" si="51"/>
        <v>0</v>
      </c>
      <c r="P86" s="33">
        <f t="shared" si="52"/>
        <v>0</v>
      </c>
      <c r="Q86" s="33">
        <f t="shared" si="53"/>
        <v>0</v>
      </c>
      <c r="R86" s="61">
        <f t="shared" si="48"/>
        <v>-2</v>
      </c>
      <c r="S86" s="61">
        <f t="shared" si="48"/>
        <v>2</v>
      </c>
      <c r="T86" s="61">
        <f t="shared" si="48"/>
        <v>2</v>
      </c>
      <c r="U86" s="61">
        <f t="shared" si="48"/>
        <v>-5</v>
      </c>
      <c r="V86" s="6"/>
      <c r="W86" s="6"/>
    </row>
    <row r="87" spans="1:25" x14ac:dyDescent="0.25">
      <c r="A87" s="1">
        <v>5</v>
      </c>
      <c r="B87" s="1">
        <v>0</v>
      </c>
      <c r="C87" s="1">
        <v>1</v>
      </c>
      <c r="D87" s="1">
        <v>1</v>
      </c>
      <c r="E87" s="1">
        <v>1</v>
      </c>
      <c r="F87" s="1">
        <v>-1</v>
      </c>
      <c r="G87" s="61">
        <f t="shared" si="45"/>
        <v>-2</v>
      </c>
      <c r="H87" s="61">
        <f t="shared" si="45"/>
        <v>2</v>
      </c>
      <c r="I87" s="61">
        <f t="shared" si="45"/>
        <v>2</v>
      </c>
      <c r="J87" s="61">
        <f t="shared" si="45"/>
        <v>-5</v>
      </c>
      <c r="K87" s="33">
        <f t="shared" si="49"/>
        <v>-1</v>
      </c>
      <c r="L87" s="33">
        <f t="shared" si="46"/>
        <v>-1</v>
      </c>
      <c r="M87" s="33" t="str">
        <f t="shared" si="47"/>
        <v>wbaru=wlama</v>
      </c>
      <c r="N87" s="33">
        <f t="shared" si="50"/>
        <v>0</v>
      </c>
      <c r="O87" s="33">
        <f t="shared" si="51"/>
        <v>0</v>
      </c>
      <c r="P87" s="33">
        <f t="shared" si="52"/>
        <v>0</v>
      </c>
      <c r="Q87" s="33">
        <f t="shared" si="53"/>
        <v>0</v>
      </c>
      <c r="R87" s="61">
        <f t="shared" si="48"/>
        <v>-2</v>
      </c>
      <c r="S87" s="61">
        <f t="shared" si="48"/>
        <v>2</v>
      </c>
      <c r="T87" s="61">
        <f t="shared" si="48"/>
        <v>2</v>
      </c>
      <c r="U87" s="61">
        <f t="shared" si="48"/>
        <v>-5</v>
      </c>
      <c r="V87" s="6"/>
      <c r="W87" s="6"/>
    </row>
    <row r="88" spans="1:25" x14ac:dyDescent="0.25">
      <c r="A88" s="1">
        <v>6</v>
      </c>
      <c r="B88" s="1">
        <v>0</v>
      </c>
      <c r="C88" s="1">
        <v>1</v>
      </c>
      <c r="D88" s="1">
        <v>0</v>
      </c>
      <c r="E88" s="1">
        <v>1</v>
      </c>
      <c r="F88" s="1">
        <v>-1</v>
      </c>
      <c r="G88" s="61">
        <f t="shared" si="45"/>
        <v>-2</v>
      </c>
      <c r="H88" s="61">
        <f t="shared" si="45"/>
        <v>2</v>
      </c>
      <c r="I88" s="61">
        <f t="shared" si="45"/>
        <v>2</v>
      </c>
      <c r="J88" s="61">
        <f t="shared" si="45"/>
        <v>-5</v>
      </c>
      <c r="K88" s="33">
        <f t="shared" si="49"/>
        <v>-3</v>
      </c>
      <c r="L88" s="33">
        <f t="shared" si="46"/>
        <v>-1</v>
      </c>
      <c r="M88" s="33" t="str">
        <f t="shared" si="47"/>
        <v>wbaru=wlama</v>
      </c>
      <c r="N88" s="33">
        <f t="shared" si="50"/>
        <v>0</v>
      </c>
      <c r="O88" s="33">
        <f t="shared" si="51"/>
        <v>0</v>
      </c>
      <c r="P88" s="33">
        <f t="shared" si="52"/>
        <v>0</v>
      </c>
      <c r="Q88" s="33">
        <f t="shared" si="53"/>
        <v>0</v>
      </c>
      <c r="R88" s="61">
        <f t="shared" si="48"/>
        <v>-2</v>
      </c>
      <c r="S88" s="61">
        <f t="shared" si="48"/>
        <v>2</v>
      </c>
      <c r="T88" s="61">
        <f t="shared" si="48"/>
        <v>2</v>
      </c>
      <c r="U88" s="61">
        <f t="shared" si="48"/>
        <v>-5</v>
      </c>
      <c r="V88" s="6"/>
      <c r="W88" s="6"/>
    </row>
    <row r="89" spans="1:25" x14ac:dyDescent="0.25">
      <c r="A89" s="1">
        <v>7</v>
      </c>
      <c r="B89" s="1">
        <v>0</v>
      </c>
      <c r="C89" s="1">
        <v>0</v>
      </c>
      <c r="D89" s="1">
        <v>1</v>
      </c>
      <c r="E89" s="1">
        <v>1</v>
      </c>
      <c r="F89" s="1">
        <v>-1</v>
      </c>
      <c r="G89" s="61">
        <f t="shared" si="45"/>
        <v>-2</v>
      </c>
      <c r="H89" s="61">
        <f t="shared" si="45"/>
        <v>2</v>
      </c>
      <c r="I89" s="61">
        <f t="shared" si="45"/>
        <v>2</v>
      </c>
      <c r="J89" s="61">
        <f t="shared" si="45"/>
        <v>-5</v>
      </c>
      <c r="K89" s="33">
        <f t="shared" si="49"/>
        <v>-3</v>
      </c>
      <c r="L89" s="33">
        <f t="shared" si="46"/>
        <v>-1</v>
      </c>
      <c r="M89" s="33" t="str">
        <f t="shared" si="47"/>
        <v>wbaru=wlama</v>
      </c>
      <c r="N89" s="33">
        <f t="shared" si="50"/>
        <v>0</v>
      </c>
      <c r="O89" s="33">
        <f t="shared" si="51"/>
        <v>0</v>
      </c>
      <c r="P89" s="33">
        <f t="shared" si="52"/>
        <v>0</v>
      </c>
      <c r="Q89" s="33">
        <f t="shared" si="53"/>
        <v>0</v>
      </c>
      <c r="R89" s="61">
        <f t="shared" si="48"/>
        <v>-2</v>
      </c>
      <c r="S89" s="61">
        <f t="shared" si="48"/>
        <v>2</v>
      </c>
      <c r="T89" s="61">
        <f t="shared" si="48"/>
        <v>2</v>
      </c>
      <c r="U89" s="61">
        <f t="shared" si="48"/>
        <v>-5</v>
      </c>
      <c r="V89" s="6"/>
      <c r="W89" s="6"/>
    </row>
    <row r="90" spans="1:25" x14ac:dyDescent="0.25">
      <c r="A90" s="1">
        <v>8</v>
      </c>
      <c r="B90" s="1">
        <v>0</v>
      </c>
      <c r="C90" s="1">
        <v>0</v>
      </c>
      <c r="D90" s="1">
        <v>0</v>
      </c>
      <c r="E90" s="1">
        <v>1</v>
      </c>
      <c r="F90" s="1">
        <v>-1</v>
      </c>
      <c r="G90" s="61">
        <f t="shared" si="45"/>
        <v>-2</v>
      </c>
      <c r="H90" s="61">
        <f t="shared" si="45"/>
        <v>2</v>
      </c>
      <c r="I90" s="61">
        <f t="shared" si="45"/>
        <v>2</v>
      </c>
      <c r="J90" s="61">
        <f t="shared" si="45"/>
        <v>-5</v>
      </c>
      <c r="K90" s="33">
        <f t="shared" si="49"/>
        <v>-5</v>
      </c>
      <c r="L90" s="33">
        <f t="shared" si="46"/>
        <v>-1</v>
      </c>
      <c r="M90" s="33" t="str">
        <f t="shared" si="47"/>
        <v>wbaru=wlama</v>
      </c>
      <c r="N90" s="33">
        <f t="shared" si="50"/>
        <v>0</v>
      </c>
      <c r="O90" s="33">
        <f t="shared" si="51"/>
        <v>0</v>
      </c>
      <c r="P90" s="33">
        <f t="shared" si="52"/>
        <v>0</v>
      </c>
      <c r="Q90" s="33">
        <f t="shared" si="53"/>
        <v>0</v>
      </c>
      <c r="R90" s="61">
        <f t="shared" si="48"/>
        <v>-2</v>
      </c>
      <c r="S90" s="61">
        <f t="shared" si="48"/>
        <v>2</v>
      </c>
      <c r="T90" s="61">
        <f t="shared" si="48"/>
        <v>2</v>
      </c>
      <c r="U90" s="61">
        <f t="shared" si="48"/>
        <v>-5</v>
      </c>
      <c r="V90" s="6"/>
      <c r="W90" s="6"/>
    </row>
    <row r="91" spans="1:25" x14ac:dyDescent="0.25">
      <c r="A91" t="s">
        <v>302</v>
      </c>
      <c r="D91" s="6"/>
    </row>
    <row r="92" spans="1:25" x14ac:dyDescent="0.25">
      <c r="A92" s="2" t="s">
        <v>274</v>
      </c>
      <c r="E92" s="4"/>
      <c r="F92" s="4"/>
      <c r="H92" s="31"/>
      <c r="I92" s="31"/>
      <c r="J92" s="6"/>
      <c r="N92" s="31"/>
      <c r="O92" s="6"/>
      <c r="P92" s="6"/>
      <c r="S92" s="31"/>
      <c r="T92" s="31"/>
      <c r="U92" s="16"/>
    </row>
    <row r="93" spans="1:25" x14ac:dyDescent="0.25">
      <c r="A93" s="63" t="s">
        <v>22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2"/>
      <c r="Y93" s="62"/>
    </row>
    <row r="94" spans="1:25" x14ac:dyDescent="0.25">
      <c r="A94" s="173" t="s">
        <v>1</v>
      </c>
      <c r="B94" s="175" t="s">
        <v>25</v>
      </c>
      <c r="C94" s="176"/>
      <c r="D94" s="176"/>
      <c r="E94" s="177"/>
      <c r="F94" s="178" t="s">
        <v>36</v>
      </c>
      <c r="G94" s="180" t="s">
        <v>20</v>
      </c>
      <c r="H94" s="181"/>
      <c r="I94" s="181"/>
      <c r="J94" s="182"/>
      <c r="K94" s="60"/>
      <c r="L94" s="60"/>
      <c r="M94" s="55" t="s">
        <v>257</v>
      </c>
      <c r="N94" s="175" t="s">
        <v>256</v>
      </c>
      <c r="O94" s="176"/>
      <c r="P94" s="176"/>
      <c r="Q94" s="177"/>
      <c r="R94" s="183" t="s">
        <v>15</v>
      </c>
      <c r="S94" s="183"/>
      <c r="T94" s="183"/>
      <c r="U94" s="183"/>
      <c r="V94" s="172"/>
      <c r="W94" s="172"/>
      <c r="X94" s="6"/>
    </row>
    <row r="95" spans="1:25" x14ac:dyDescent="0.25">
      <c r="A95" s="174"/>
      <c r="B95" s="18" t="s">
        <v>2</v>
      </c>
      <c r="C95" s="18" t="s">
        <v>3</v>
      </c>
      <c r="D95" s="18" t="s">
        <v>59</v>
      </c>
      <c r="E95" s="18" t="s">
        <v>14</v>
      </c>
      <c r="F95" s="179"/>
      <c r="G95" s="19" t="s">
        <v>7</v>
      </c>
      <c r="H95" s="19" t="s">
        <v>8</v>
      </c>
      <c r="I95" s="19" t="s">
        <v>60</v>
      </c>
      <c r="J95" s="19" t="s">
        <v>254</v>
      </c>
      <c r="K95" s="56" t="s">
        <v>27</v>
      </c>
      <c r="L95" s="56" t="s">
        <v>19</v>
      </c>
      <c r="M95" s="56" t="s">
        <v>258</v>
      </c>
      <c r="N95" s="56" t="s">
        <v>252</v>
      </c>
      <c r="O95" s="56" t="s">
        <v>253</v>
      </c>
      <c r="P95" s="56" t="s">
        <v>282</v>
      </c>
      <c r="Q95" s="56" t="s">
        <v>255</v>
      </c>
      <c r="R95" s="18" t="s">
        <v>7</v>
      </c>
      <c r="S95" s="18" t="s">
        <v>8</v>
      </c>
      <c r="T95" s="18" t="s">
        <v>60</v>
      </c>
      <c r="U95" s="18" t="s">
        <v>254</v>
      </c>
      <c r="V95" s="172"/>
      <c r="W95" s="172"/>
    </row>
    <row r="96" spans="1:25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33">
        <f>R90</f>
        <v>-2</v>
      </c>
      <c r="H96" s="33">
        <f>S90</f>
        <v>2</v>
      </c>
      <c r="I96" s="33">
        <f>T90</f>
        <v>2</v>
      </c>
      <c r="J96" s="33">
        <f>U90</f>
        <v>-5</v>
      </c>
      <c r="K96" s="33">
        <f>J96+(B96*G96)+(C96*H96)+(D96*I96)</f>
        <v>-3</v>
      </c>
      <c r="L96" s="33">
        <f>IF(K96&gt;$D$8,1,IF(K96&lt;-$D$8,-1,0))</f>
        <v>-1</v>
      </c>
      <c r="M96" s="33" t="str">
        <f>IF(L96=F96,"wbaru=wlama","perbaiki bobot dan bias")</f>
        <v>perbaiki bobot dan bias</v>
      </c>
      <c r="N96" s="33">
        <f>(F96-L96)*B96*$D$9</f>
        <v>2</v>
      </c>
      <c r="O96" s="33">
        <f>(F96-L96)*C96*$D$9</f>
        <v>2</v>
      </c>
      <c r="P96" s="33">
        <f>(F96-L96)*D96*$D$9</f>
        <v>2</v>
      </c>
      <c r="Q96" s="33">
        <f>(F96-L96)*E96*$D$9</f>
        <v>2</v>
      </c>
      <c r="R96" s="61">
        <f>G96+N96</f>
        <v>0</v>
      </c>
      <c r="S96" s="61">
        <f>H96+O96</f>
        <v>4</v>
      </c>
      <c r="T96" s="61">
        <f>I96+P96</f>
        <v>4</v>
      </c>
      <c r="U96" s="61">
        <f>J96+Q96</f>
        <v>-3</v>
      </c>
      <c r="V96" s="6"/>
      <c r="W96" s="6"/>
    </row>
    <row r="97" spans="1:25" x14ac:dyDescent="0.25">
      <c r="A97" s="1">
        <v>2</v>
      </c>
      <c r="B97" s="1">
        <v>1</v>
      </c>
      <c r="C97" s="1">
        <v>1</v>
      </c>
      <c r="D97" s="1">
        <v>0</v>
      </c>
      <c r="E97" s="1">
        <v>1</v>
      </c>
      <c r="F97" s="1">
        <v>-1</v>
      </c>
      <c r="G97" s="61">
        <f t="shared" ref="G97:J103" si="54">R96</f>
        <v>0</v>
      </c>
      <c r="H97" s="61">
        <f t="shared" si="54"/>
        <v>4</v>
      </c>
      <c r="I97" s="61">
        <f t="shared" si="54"/>
        <v>4</v>
      </c>
      <c r="J97" s="61">
        <f t="shared" si="54"/>
        <v>-3</v>
      </c>
      <c r="K97" s="33">
        <f>J97+(B97*G97)+(C97*H97)+(D97*I97)</f>
        <v>1</v>
      </c>
      <c r="L97" s="33">
        <f t="shared" ref="L97:L103" si="55">IF(K97&gt;$D$8,1,IF(K97&lt;-$D$8,-1,0))</f>
        <v>1</v>
      </c>
      <c r="M97" s="33" t="str">
        <f t="shared" ref="M97:M103" si="56">IF(L97=F97,"wbaru=wlama","perbaiki bobot dan bias")</f>
        <v>perbaiki bobot dan bias</v>
      </c>
      <c r="N97" s="33">
        <f>(F97-L97)*B97*$D$9</f>
        <v>-2</v>
      </c>
      <c r="O97" s="33">
        <f>(F97-L97)*C97*$D$9</f>
        <v>-2</v>
      </c>
      <c r="P97" s="33">
        <f>(F97-L97)*D97*$D$9</f>
        <v>0</v>
      </c>
      <c r="Q97" s="33">
        <f>(F97-L97)*E97*$D$9</f>
        <v>-2</v>
      </c>
      <c r="R97" s="61">
        <f t="shared" ref="R97:U103" si="57">G97+N97</f>
        <v>-2</v>
      </c>
      <c r="S97" s="61">
        <f t="shared" si="57"/>
        <v>2</v>
      </c>
      <c r="T97" s="61">
        <f t="shared" si="57"/>
        <v>4</v>
      </c>
      <c r="U97" s="61">
        <f t="shared" si="57"/>
        <v>-5</v>
      </c>
      <c r="V97" s="6"/>
      <c r="W97" s="6"/>
    </row>
    <row r="98" spans="1:25" x14ac:dyDescent="0.25">
      <c r="A98" s="1">
        <v>3</v>
      </c>
      <c r="B98" s="1">
        <v>1</v>
      </c>
      <c r="C98" s="1">
        <v>0</v>
      </c>
      <c r="D98" s="1">
        <v>1</v>
      </c>
      <c r="E98" s="1">
        <v>1</v>
      </c>
      <c r="F98" s="1">
        <v>-1</v>
      </c>
      <c r="G98" s="61">
        <f t="shared" si="54"/>
        <v>-2</v>
      </c>
      <c r="H98" s="61">
        <f t="shared" si="54"/>
        <v>2</v>
      </c>
      <c r="I98" s="61">
        <f t="shared" si="54"/>
        <v>4</v>
      </c>
      <c r="J98" s="61">
        <f t="shared" si="54"/>
        <v>-5</v>
      </c>
      <c r="K98" s="33">
        <f t="shared" ref="K98:K103" si="58">J98+(B98*G98)+(C98*H98)+(D98*I98)</f>
        <v>-3</v>
      </c>
      <c r="L98" s="33">
        <f t="shared" si="55"/>
        <v>-1</v>
      </c>
      <c r="M98" s="33" t="str">
        <f t="shared" si="56"/>
        <v>wbaru=wlama</v>
      </c>
      <c r="N98" s="33">
        <f t="shared" ref="N98:N103" si="59">(F98-L98)*B98*$D$9</f>
        <v>0</v>
      </c>
      <c r="O98" s="33">
        <f t="shared" ref="O98:O103" si="60">(F98-L98)*C98*$D$9</f>
        <v>0</v>
      </c>
      <c r="P98" s="33">
        <f t="shared" ref="P98:P103" si="61">(F98-L98)*D98*$D$9</f>
        <v>0</v>
      </c>
      <c r="Q98" s="33">
        <f t="shared" ref="Q98:Q103" si="62">(F98-L98)*E98*$D$9</f>
        <v>0</v>
      </c>
      <c r="R98" s="61">
        <f t="shared" si="57"/>
        <v>-2</v>
      </c>
      <c r="S98" s="61">
        <f t="shared" si="57"/>
        <v>2</v>
      </c>
      <c r="T98" s="61">
        <f t="shared" si="57"/>
        <v>4</v>
      </c>
      <c r="U98" s="61">
        <f t="shared" si="57"/>
        <v>-5</v>
      </c>
      <c r="V98" s="6"/>
      <c r="W98" s="6"/>
    </row>
    <row r="99" spans="1:25" x14ac:dyDescent="0.25">
      <c r="A99" s="1">
        <v>4</v>
      </c>
      <c r="B99" s="1">
        <v>1</v>
      </c>
      <c r="C99" s="1">
        <v>0</v>
      </c>
      <c r="D99" s="1">
        <v>0</v>
      </c>
      <c r="E99" s="1">
        <v>1</v>
      </c>
      <c r="F99" s="1">
        <v>-1</v>
      </c>
      <c r="G99" s="61">
        <f t="shared" si="54"/>
        <v>-2</v>
      </c>
      <c r="H99" s="61">
        <f t="shared" si="54"/>
        <v>2</v>
      </c>
      <c r="I99" s="61">
        <f t="shared" si="54"/>
        <v>4</v>
      </c>
      <c r="J99" s="61">
        <f t="shared" si="54"/>
        <v>-5</v>
      </c>
      <c r="K99" s="33">
        <f t="shared" si="58"/>
        <v>-7</v>
      </c>
      <c r="L99" s="33">
        <f t="shared" si="55"/>
        <v>-1</v>
      </c>
      <c r="M99" s="33" t="str">
        <f t="shared" si="56"/>
        <v>wbaru=wlama</v>
      </c>
      <c r="N99" s="33">
        <f t="shared" si="59"/>
        <v>0</v>
      </c>
      <c r="O99" s="33">
        <f t="shared" si="60"/>
        <v>0</v>
      </c>
      <c r="P99" s="33">
        <f t="shared" si="61"/>
        <v>0</v>
      </c>
      <c r="Q99" s="33">
        <f t="shared" si="62"/>
        <v>0</v>
      </c>
      <c r="R99" s="61">
        <f t="shared" si="57"/>
        <v>-2</v>
      </c>
      <c r="S99" s="61">
        <f t="shared" si="57"/>
        <v>2</v>
      </c>
      <c r="T99" s="61">
        <f t="shared" si="57"/>
        <v>4</v>
      </c>
      <c r="U99" s="61">
        <f t="shared" si="57"/>
        <v>-5</v>
      </c>
      <c r="V99" s="6"/>
      <c r="W99" s="6"/>
    </row>
    <row r="100" spans="1:25" x14ac:dyDescent="0.25">
      <c r="A100" s="1">
        <v>5</v>
      </c>
      <c r="B100" s="1">
        <v>0</v>
      </c>
      <c r="C100" s="1">
        <v>1</v>
      </c>
      <c r="D100" s="1">
        <v>1</v>
      </c>
      <c r="E100" s="1">
        <v>1</v>
      </c>
      <c r="F100" s="1">
        <v>-1</v>
      </c>
      <c r="G100" s="61">
        <f t="shared" si="54"/>
        <v>-2</v>
      </c>
      <c r="H100" s="61">
        <f t="shared" si="54"/>
        <v>2</v>
      </c>
      <c r="I100" s="61">
        <f t="shared" si="54"/>
        <v>4</v>
      </c>
      <c r="J100" s="61">
        <f t="shared" si="54"/>
        <v>-5</v>
      </c>
      <c r="K100" s="33">
        <f t="shared" si="58"/>
        <v>1</v>
      </c>
      <c r="L100" s="33">
        <f t="shared" si="55"/>
        <v>1</v>
      </c>
      <c r="M100" s="33" t="str">
        <f t="shared" si="56"/>
        <v>perbaiki bobot dan bias</v>
      </c>
      <c r="N100" s="33">
        <f t="shared" si="59"/>
        <v>0</v>
      </c>
      <c r="O100" s="33">
        <f t="shared" si="60"/>
        <v>-2</v>
      </c>
      <c r="P100" s="33">
        <f t="shared" si="61"/>
        <v>-2</v>
      </c>
      <c r="Q100" s="33">
        <f t="shared" si="62"/>
        <v>-2</v>
      </c>
      <c r="R100" s="61">
        <f t="shared" si="57"/>
        <v>-2</v>
      </c>
      <c r="S100" s="61">
        <f t="shared" si="57"/>
        <v>0</v>
      </c>
      <c r="T100" s="61">
        <f t="shared" si="57"/>
        <v>2</v>
      </c>
      <c r="U100" s="61">
        <f t="shared" si="57"/>
        <v>-7</v>
      </c>
      <c r="V100" s="6"/>
      <c r="W100" s="6"/>
    </row>
    <row r="101" spans="1:25" x14ac:dyDescent="0.25">
      <c r="A101" s="1">
        <v>6</v>
      </c>
      <c r="B101" s="1">
        <v>0</v>
      </c>
      <c r="C101" s="1">
        <v>1</v>
      </c>
      <c r="D101" s="1">
        <v>0</v>
      </c>
      <c r="E101" s="1">
        <v>1</v>
      </c>
      <c r="F101" s="1">
        <v>-1</v>
      </c>
      <c r="G101" s="61">
        <f t="shared" si="54"/>
        <v>-2</v>
      </c>
      <c r="H101" s="61">
        <f t="shared" si="54"/>
        <v>0</v>
      </c>
      <c r="I101" s="61">
        <f t="shared" si="54"/>
        <v>2</v>
      </c>
      <c r="J101" s="61">
        <f t="shared" si="54"/>
        <v>-7</v>
      </c>
      <c r="K101" s="33">
        <f t="shared" si="58"/>
        <v>-7</v>
      </c>
      <c r="L101" s="33">
        <f t="shared" si="55"/>
        <v>-1</v>
      </c>
      <c r="M101" s="33" t="str">
        <f t="shared" si="56"/>
        <v>wbaru=wlama</v>
      </c>
      <c r="N101" s="33">
        <f t="shared" si="59"/>
        <v>0</v>
      </c>
      <c r="O101" s="33">
        <f t="shared" si="60"/>
        <v>0</v>
      </c>
      <c r="P101" s="33">
        <f t="shared" si="61"/>
        <v>0</v>
      </c>
      <c r="Q101" s="33">
        <f t="shared" si="62"/>
        <v>0</v>
      </c>
      <c r="R101" s="61">
        <f t="shared" si="57"/>
        <v>-2</v>
      </c>
      <c r="S101" s="61">
        <f t="shared" si="57"/>
        <v>0</v>
      </c>
      <c r="T101" s="61">
        <f t="shared" si="57"/>
        <v>2</v>
      </c>
      <c r="U101" s="61">
        <f t="shared" si="57"/>
        <v>-7</v>
      </c>
      <c r="V101" s="6"/>
      <c r="W101" s="6"/>
    </row>
    <row r="102" spans="1:25" x14ac:dyDescent="0.25">
      <c r="A102" s="1">
        <v>7</v>
      </c>
      <c r="B102" s="1">
        <v>0</v>
      </c>
      <c r="C102" s="1">
        <v>0</v>
      </c>
      <c r="D102" s="1">
        <v>1</v>
      </c>
      <c r="E102" s="1">
        <v>1</v>
      </c>
      <c r="F102" s="1">
        <v>-1</v>
      </c>
      <c r="G102" s="61">
        <f t="shared" si="54"/>
        <v>-2</v>
      </c>
      <c r="H102" s="61">
        <f t="shared" si="54"/>
        <v>0</v>
      </c>
      <c r="I102" s="61">
        <f t="shared" si="54"/>
        <v>2</v>
      </c>
      <c r="J102" s="61">
        <f t="shared" si="54"/>
        <v>-7</v>
      </c>
      <c r="K102" s="33">
        <f t="shared" si="58"/>
        <v>-5</v>
      </c>
      <c r="L102" s="33">
        <f t="shared" si="55"/>
        <v>-1</v>
      </c>
      <c r="M102" s="33" t="str">
        <f t="shared" si="56"/>
        <v>wbaru=wlama</v>
      </c>
      <c r="N102" s="33">
        <f t="shared" si="59"/>
        <v>0</v>
      </c>
      <c r="O102" s="33">
        <f t="shared" si="60"/>
        <v>0</v>
      </c>
      <c r="P102" s="33">
        <f t="shared" si="61"/>
        <v>0</v>
      </c>
      <c r="Q102" s="33">
        <f t="shared" si="62"/>
        <v>0</v>
      </c>
      <c r="R102" s="61">
        <f t="shared" si="57"/>
        <v>-2</v>
      </c>
      <c r="S102" s="61">
        <f t="shared" si="57"/>
        <v>0</v>
      </c>
      <c r="T102" s="61">
        <f t="shared" si="57"/>
        <v>2</v>
      </c>
      <c r="U102" s="61">
        <f t="shared" si="57"/>
        <v>-7</v>
      </c>
      <c r="V102" s="6"/>
      <c r="W102" s="6"/>
    </row>
    <row r="103" spans="1:25" x14ac:dyDescent="0.25">
      <c r="A103" s="1">
        <v>8</v>
      </c>
      <c r="B103" s="1">
        <v>0</v>
      </c>
      <c r="C103" s="1">
        <v>0</v>
      </c>
      <c r="D103" s="1">
        <v>0</v>
      </c>
      <c r="E103" s="1">
        <v>1</v>
      </c>
      <c r="F103" s="1">
        <v>-1</v>
      </c>
      <c r="G103" s="61">
        <f t="shared" si="54"/>
        <v>-2</v>
      </c>
      <c r="H103" s="61">
        <f t="shared" si="54"/>
        <v>0</v>
      </c>
      <c r="I103" s="61">
        <f t="shared" si="54"/>
        <v>2</v>
      </c>
      <c r="J103" s="61">
        <f t="shared" si="54"/>
        <v>-7</v>
      </c>
      <c r="K103" s="33">
        <f t="shared" si="58"/>
        <v>-7</v>
      </c>
      <c r="L103" s="33">
        <f t="shared" si="55"/>
        <v>-1</v>
      </c>
      <c r="M103" s="33" t="str">
        <f t="shared" si="56"/>
        <v>wbaru=wlama</v>
      </c>
      <c r="N103" s="33">
        <f t="shared" si="59"/>
        <v>0</v>
      </c>
      <c r="O103" s="33">
        <f t="shared" si="60"/>
        <v>0</v>
      </c>
      <c r="P103" s="33">
        <f t="shared" si="61"/>
        <v>0</v>
      </c>
      <c r="Q103" s="33">
        <f t="shared" si="62"/>
        <v>0</v>
      </c>
      <c r="R103" s="61">
        <f t="shared" si="57"/>
        <v>-2</v>
      </c>
      <c r="S103" s="61">
        <f t="shared" si="57"/>
        <v>0</v>
      </c>
      <c r="T103" s="61">
        <f t="shared" si="57"/>
        <v>2</v>
      </c>
      <c r="U103" s="61">
        <f t="shared" si="57"/>
        <v>-7</v>
      </c>
      <c r="V103" s="6"/>
      <c r="W103" s="6"/>
    </row>
    <row r="104" spans="1:25" x14ac:dyDescent="0.25">
      <c r="A104" t="s">
        <v>303</v>
      </c>
      <c r="D104" s="6"/>
    </row>
    <row r="105" spans="1:25" x14ac:dyDescent="0.25">
      <c r="A105" s="2" t="s">
        <v>276</v>
      </c>
      <c r="E105" s="4"/>
      <c r="F105" s="4"/>
      <c r="H105" s="31"/>
      <c r="I105" s="31"/>
      <c r="J105" s="6"/>
      <c r="N105" s="31"/>
      <c r="O105" s="6"/>
      <c r="P105" s="6"/>
      <c r="S105" s="31"/>
      <c r="T105" s="31"/>
      <c r="U105" s="16"/>
    </row>
    <row r="106" spans="1:25" x14ac:dyDescent="0.25">
      <c r="A106" s="63" t="s">
        <v>22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2"/>
      <c r="Y106" s="62"/>
    </row>
    <row r="107" spans="1:25" x14ac:dyDescent="0.25">
      <c r="A107" s="173" t="s">
        <v>1</v>
      </c>
      <c r="B107" s="175" t="s">
        <v>25</v>
      </c>
      <c r="C107" s="176"/>
      <c r="D107" s="176"/>
      <c r="E107" s="177"/>
      <c r="F107" s="178" t="s">
        <v>36</v>
      </c>
      <c r="G107" s="180" t="s">
        <v>20</v>
      </c>
      <c r="H107" s="181"/>
      <c r="I107" s="181"/>
      <c r="J107" s="182"/>
      <c r="K107" s="60"/>
      <c r="L107" s="60"/>
      <c r="M107" s="55" t="s">
        <v>257</v>
      </c>
      <c r="N107" s="175" t="s">
        <v>256</v>
      </c>
      <c r="O107" s="176"/>
      <c r="P107" s="176"/>
      <c r="Q107" s="177"/>
      <c r="R107" s="183" t="s">
        <v>15</v>
      </c>
      <c r="S107" s="183"/>
      <c r="T107" s="183"/>
      <c r="U107" s="183"/>
      <c r="V107" s="172"/>
      <c r="W107" s="172"/>
      <c r="X107" s="6"/>
    </row>
    <row r="108" spans="1:25" x14ac:dyDescent="0.25">
      <c r="A108" s="174"/>
      <c r="B108" s="18" t="s">
        <v>2</v>
      </c>
      <c r="C108" s="18" t="s">
        <v>3</v>
      </c>
      <c r="D108" s="18" t="s">
        <v>59</v>
      </c>
      <c r="E108" s="18" t="s">
        <v>14</v>
      </c>
      <c r="F108" s="179"/>
      <c r="G108" s="19" t="s">
        <v>7</v>
      </c>
      <c r="H108" s="19" t="s">
        <v>8</v>
      </c>
      <c r="I108" s="19" t="s">
        <v>60</v>
      </c>
      <c r="J108" s="19" t="s">
        <v>254</v>
      </c>
      <c r="K108" s="56" t="s">
        <v>27</v>
      </c>
      <c r="L108" s="56" t="s">
        <v>19</v>
      </c>
      <c r="M108" s="56" t="s">
        <v>258</v>
      </c>
      <c r="N108" s="56" t="s">
        <v>252</v>
      </c>
      <c r="O108" s="56" t="s">
        <v>253</v>
      </c>
      <c r="P108" s="56" t="s">
        <v>282</v>
      </c>
      <c r="Q108" s="56" t="s">
        <v>255</v>
      </c>
      <c r="R108" s="18" t="s">
        <v>7</v>
      </c>
      <c r="S108" s="18" t="s">
        <v>8</v>
      </c>
      <c r="T108" s="18" t="s">
        <v>60</v>
      </c>
      <c r="U108" s="18" t="s">
        <v>254</v>
      </c>
      <c r="V108" s="172"/>
      <c r="W108" s="172"/>
    </row>
    <row r="109" spans="1:25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33">
        <f>R103</f>
        <v>-2</v>
      </c>
      <c r="H109" s="33">
        <f>S103</f>
        <v>0</v>
      </c>
      <c r="I109" s="33">
        <f>T103</f>
        <v>2</v>
      </c>
      <c r="J109" s="33">
        <f>U103</f>
        <v>-7</v>
      </c>
      <c r="K109" s="33">
        <f>J109+(B109*G109)+(C109*H109)+(D109*I109)</f>
        <v>-7</v>
      </c>
      <c r="L109" s="33">
        <f>IF(K109&gt;$D$8,1,IF(K109&lt;-$D$8,-1,0))</f>
        <v>-1</v>
      </c>
      <c r="M109" s="33" t="str">
        <f>IF(L109=F109,"wbaru=wlama","perbaiki bobot dan bias")</f>
        <v>perbaiki bobot dan bias</v>
      </c>
      <c r="N109" s="33">
        <f>(F109-L109)*B109*$D$9</f>
        <v>2</v>
      </c>
      <c r="O109" s="33">
        <f>(F109-L109)*C109*$D$9</f>
        <v>2</v>
      </c>
      <c r="P109" s="33">
        <f>(F109-L109)*D109*$D$9</f>
        <v>2</v>
      </c>
      <c r="Q109" s="33">
        <f>(F109-L109)*E109*$D$9</f>
        <v>2</v>
      </c>
      <c r="R109" s="61">
        <f>G109+N109</f>
        <v>0</v>
      </c>
      <c r="S109" s="61">
        <f>H109+O109</f>
        <v>2</v>
      </c>
      <c r="T109" s="61">
        <f>I109+P109</f>
        <v>4</v>
      </c>
      <c r="U109" s="61">
        <f>J109+Q109</f>
        <v>-5</v>
      </c>
      <c r="V109" s="6"/>
      <c r="W109" s="6"/>
    </row>
    <row r="110" spans="1:25" x14ac:dyDescent="0.25">
      <c r="A110" s="1">
        <v>2</v>
      </c>
      <c r="B110" s="1">
        <v>1</v>
      </c>
      <c r="C110" s="1">
        <v>1</v>
      </c>
      <c r="D110" s="1">
        <v>0</v>
      </c>
      <c r="E110" s="1">
        <v>1</v>
      </c>
      <c r="F110" s="1">
        <v>-1</v>
      </c>
      <c r="G110" s="61">
        <f t="shared" ref="G110:J116" si="63">R109</f>
        <v>0</v>
      </c>
      <c r="H110" s="61">
        <f t="shared" si="63"/>
        <v>2</v>
      </c>
      <c r="I110" s="61">
        <f t="shared" si="63"/>
        <v>4</v>
      </c>
      <c r="J110" s="61">
        <f t="shared" si="63"/>
        <v>-5</v>
      </c>
      <c r="K110" s="33">
        <f>J110+(B110*G110)+(C110*H110)+(D110*I110)</f>
        <v>-3</v>
      </c>
      <c r="L110" s="33">
        <f t="shared" ref="L110:L116" si="64">IF(K110&gt;$D$8,1,IF(K110&lt;-$D$8,-1,0))</f>
        <v>-1</v>
      </c>
      <c r="M110" s="33" t="str">
        <f t="shared" ref="M110:M116" si="65">IF(L110=F110,"wbaru=wlama","perbaiki bobot dan bias")</f>
        <v>wbaru=wlama</v>
      </c>
      <c r="N110" s="33">
        <f>(F110-L110)*B110*$D$9</f>
        <v>0</v>
      </c>
      <c r="O110" s="33">
        <f>(F110-L110)*C110*$D$9</f>
        <v>0</v>
      </c>
      <c r="P110" s="33">
        <f>(F110-L110)*D110*$D$9</f>
        <v>0</v>
      </c>
      <c r="Q110" s="33">
        <f>(F110-L110)*E110*$D$9</f>
        <v>0</v>
      </c>
      <c r="R110" s="61">
        <f t="shared" ref="R110:U116" si="66">G110+N110</f>
        <v>0</v>
      </c>
      <c r="S110" s="61">
        <f t="shared" si="66"/>
        <v>2</v>
      </c>
      <c r="T110" s="61">
        <f t="shared" si="66"/>
        <v>4</v>
      </c>
      <c r="U110" s="61">
        <f t="shared" si="66"/>
        <v>-5</v>
      </c>
      <c r="V110" s="6"/>
      <c r="W110" s="6"/>
    </row>
    <row r="111" spans="1:25" x14ac:dyDescent="0.25">
      <c r="A111" s="1">
        <v>3</v>
      </c>
      <c r="B111" s="1">
        <v>1</v>
      </c>
      <c r="C111" s="1">
        <v>0</v>
      </c>
      <c r="D111" s="1">
        <v>1</v>
      </c>
      <c r="E111" s="1">
        <v>1</v>
      </c>
      <c r="F111" s="1">
        <v>-1</v>
      </c>
      <c r="G111" s="61">
        <f t="shared" si="63"/>
        <v>0</v>
      </c>
      <c r="H111" s="61">
        <f t="shared" si="63"/>
        <v>2</v>
      </c>
      <c r="I111" s="61">
        <f t="shared" si="63"/>
        <v>4</v>
      </c>
      <c r="J111" s="61">
        <f t="shared" si="63"/>
        <v>-5</v>
      </c>
      <c r="K111" s="33">
        <f t="shared" ref="K111:K116" si="67">J111+(B111*G111)+(C111*H111)+(D111*I111)</f>
        <v>-1</v>
      </c>
      <c r="L111" s="33">
        <f t="shared" si="64"/>
        <v>-1</v>
      </c>
      <c r="M111" s="33" t="str">
        <f t="shared" si="65"/>
        <v>wbaru=wlama</v>
      </c>
      <c r="N111" s="33">
        <f t="shared" ref="N111:N116" si="68">(F111-L111)*B111*$D$9</f>
        <v>0</v>
      </c>
      <c r="O111" s="33">
        <f t="shared" ref="O111:O116" si="69">(F111-L111)*C111*$D$9</f>
        <v>0</v>
      </c>
      <c r="P111" s="33">
        <f t="shared" ref="P111:P116" si="70">(F111-L111)*D111*$D$9</f>
        <v>0</v>
      </c>
      <c r="Q111" s="33">
        <f t="shared" ref="Q111:Q116" si="71">(F111-L111)*E111*$D$9</f>
        <v>0</v>
      </c>
      <c r="R111" s="61">
        <f t="shared" si="66"/>
        <v>0</v>
      </c>
      <c r="S111" s="61">
        <f t="shared" si="66"/>
        <v>2</v>
      </c>
      <c r="T111" s="61">
        <f t="shared" si="66"/>
        <v>4</v>
      </c>
      <c r="U111" s="61">
        <f t="shared" si="66"/>
        <v>-5</v>
      </c>
      <c r="V111" s="6"/>
      <c r="W111" s="6"/>
    </row>
    <row r="112" spans="1:25" x14ac:dyDescent="0.25">
      <c r="A112" s="1">
        <v>4</v>
      </c>
      <c r="B112" s="1">
        <v>1</v>
      </c>
      <c r="C112" s="1">
        <v>0</v>
      </c>
      <c r="D112" s="1">
        <v>0</v>
      </c>
      <c r="E112" s="1">
        <v>1</v>
      </c>
      <c r="F112" s="1">
        <v>-1</v>
      </c>
      <c r="G112" s="61">
        <f t="shared" si="63"/>
        <v>0</v>
      </c>
      <c r="H112" s="61">
        <f t="shared" si="63"/>
        <v>2</v>
      </c>
      <c r="I112" s="61">
        <f t="shared" si="63"/>
        <v>4</v>
      </c>
      <c r="J112" s="61">
        <f t="shared" si="63"/>
        <v>-5</v>
      </c>
      <c r="K112" s="33">
        <f t="shared" si="67"/>
        <v>-5</v>
      </c>
      <c r="L112" s="33">
        <f t="shared" si="64"/>
        <v>-1</v>
      </c>
      <c r="M112" s="33" t="str">
        <f t="shared" si="65"/>
        <v>wbaru=wlama</v>
      </c>
      <c r="N112" s="33">
        <f t="shared" si="68"/>
        <v>0</v>
      </c>
      <c r="O112" s="33">
        <f t="shared" si="69"/>
        <v>0</v>
      </c>
      <c r="P112" s="33">
        <f t="shared" si="70"/>
        <v>0</v>
      </c>
      <c r="Q112" s="33">
        <f t="shared" si="71"/>
        <v>0</v>
      </c>
      <c r="R112" s="61">
        <f t="shared" si="66"/>
        <v>0</v>
      </c>
      <c r="S112" s="61">
        <f t="shared" si="66"/>
        <v>2</v>
      </c>
      <c r="T112" s="61">
        <f t="shared" si="66"/>
        <v>4</v>
      </c>
      <c r="U112" s="61">
        <f t="shared" si="66"/>
        <v>-5</v>
      </c>
      <c r="V112" s="6"/>
      <c r="W112" s="6"/>
    </row>
    <row r="113" spans="1:25" x14ac:dyDescent="0.25">
      <c r="A113" s="1">
        <v>5</v>
      </c>
      <c r="B113" s="1">
        <v>0</v>
      </c>
      <c r="C113" s="1">
        <v>1</v>
      </c>
      <c r="D113" s="1">
        <v>1</v>
      </c>
      <c r="E113" s="1">
        <v>1</v>
      </c>
      <c r="F113" s="1">
        <v>-1</v>
      </c>
      <c r="G113" s="61">
        <f t="shared" si="63"/>
        <v>0</v>
      </c>
      <c r="H113" s="61">
        <f t="shared" si="63"/>
        <v>2</v>
      </c>
      <c r="I113" s="61">
        <f t="shared" si="63"/>
        <v>4</v>
      </c>
      <c r="J113" s="61">
        <f t="shared" si="63"/>
        <v>-5</v>
      </c>
      <c r="K113" s="33">
        <f t="shared" si="67"/>
        <v>1</v>
      </c>
      <c r="L113" s="33">
        <f t="shared" si="64"/>
        <v>1</v>
      </c>
      <c r="M113" s="33" t="str">
        <f t="shared" si="65"/>
        <v>perbaiki bobot dan bias</v>
      </c>
      <c r="N113" s="33">
        <f t="shared" si="68"/>
        <v>0</v>
      </c>
      <c r="O113" s="33">
        <f t="shared" si="69"/>
        <v>-2</v>
      </c>
      <c r="P113" s="33">
        <f t="shared" si="70"/>
        <v>-2</v>
      </c>
      <c r="Q113" s="33">
        <f t="shared" si="71"/>
        <v>-2</v>
      </c>
      <c r="R113" s="61">
        <f t="shared" si="66"/>
        <v>0</v>
      </c>
      <c r="S113" s="61">
        <f t="shared" si="66"/>
        <v>0</v>
      </c>
      <c r="T113" s="61">
        <f t="shared" si="66"/>
        <v>2</v>
      </c>
      <c r="U113" s="61">
        <f t="shared" si="66"/>
        <v>-7</v>
      </c>
      <c r="V113" s="6"/>
      <c r="W113" s="6"/>
    </row>
    <row r="114" spans="1:25" x14ac:dyDescent="0.25">
      <c r="A114" s="1">
        <v>6</v>
      </c>
      <c r="B114" s="1">
        <v>0</v>
      </c>
      <c r="C114" s="1">
        <v>1</v>
      </c>
      <c r="D114" s="1">
        <v>0</v>
      </c>
      <c r="E114" s="1">
        <v>1</v>
      </c>
      <c r="F114" s="1">
        <v>-1</v>
      </c>
      <c r="G114" s="61">
        <f t="shared" si="63"/>
        <v>0</v>
      </c>
      <c r="H114" s="61">
        <f t="shared" si="63"/>
        <v>0</v>
      </c>
      <c r="I114" s="61">
        <f t="shared" si="63"/>
        <v>2</v>
      </c>
      <c r="J114" s="61">
        <f t="shared" si="63"/>
        <v>-7</v>
      </c>
      <c r="K114" s="33">
        <f t="shared" si="67"/>
        <v>-7</v>
      </c>
      <c r="L114" s="33">
        <f t="shared" si="64"/>
        <v>-1</v>
      </c>
      <c r="M114" s="33" t="str">
        <f t="shared" si="65"/>
        <v>wbaru=wlama</v>
      </c>
      <c r="N114" s="33">
        <f t="shared" si="68"/>
        <v>0</v>
      </c>
      <c r="O114" s="33">
        <f t="shared" si="69"/>
        <v>0</v>
      </c>
      <c r="P114" s="33">
        <f t="shared" si="70"/>
        <v>0</v>
      </c>
      <c r="Q114" s="33">
        <f t="shared" si="71"/>
        <v>0</v>
      </c>
      <c r="R114" s="61">
        <f t="shared" si="66"/>
        <v>0</v>
      </c>
      <c r="S114" s="61">
        <f t="shared" si="66"/>
        <v>0</v>
      </c>
      <c r="T114" s="61">
        <f t="shared" si="66"/>
        <v>2</v>
      </c>
      <c r="U114" s="61">
        <f t="shared" si="66"/>
        <v>-7</v>
      </c>
      <c r="V114" s="6"/>
      <c r="W114" s="6"/>
    </row>
    <row r="115" spans="1:25" x14ac:dyDescent="0.25">
      <c r="A115" s="1">
        <v>7</v>
      </c>
      <c r="B115" s="1">
        <v>0</v>
      </c>
      <c r="C115" s="1">
        <v>0</v>
      </c>
      <c r="D115" s="1">
        <v>1</v>
      </c>
      <c r="E115" s="1">
        <v>1</v>
      </c>
      <c r="F115" s="1">
        <v>-1</v>
      </c>
      <c r="G115" s="61">
        <f t="shared" si="63"/>
        <v>0</v>
      </c>
      <c r="H115" s="61">
        <f t="shared" si="63"/>
        <v>0</v>
      </c>
      <c r="I115" s="61">
        <f t="shared" si="63"/>
        <v>2</v>
      </c>
      <c r="J115" s="61">
        <f t="shared" si="63"/>
        <v>-7</v>
      </c>
      <c r="K115" s="33">
        <f t="shared" si="67"/>
        <v>-5</v>
      </c>
      <c r="L115" s="33">
        <f t="shared" si="64"/>
        <v>-1</v>
      </c>
      <c r="M115" s="33" t="str">
        <f t="shared" si="65"/>
        <v>wbaru=wlama</v>
      </c>
      <c r="N115" s="33">
        <f t="shared" si="68"/>
        <v>0</v>
      </c>
      <c r="O115" s="33">
        <f t="shared" si="69"/>
        <v>0</v>
      </c>
      <c r="P115" s="33">
        <f t="shared" si="70"/>
        <v>0</v>
      </c>
      <c r="Q115" s="33">
        <f t="shared" si="71"/>
        <v>0</v>
      </c>
      <c r="R115" s="61">
        <f t="shared" si="66"/>
        <v>0</v>
      </c>
      <c r="S115" s="61">
        <f t="shared" si="66"/>
        <v>0</v>
      </c>
      <c r="T115" s="61">
        <f t="shared" si="66"/>
        <v>2</v>
      </c>
      <c r="U115" s="61">
        <f t="shared" si="66"/>
        <v>-7</v>
      </c>
      <c r="V115" s="6"/>
      <c r="W115" s="6"/>
    </row>
    <row r="116" spans="1:25" x14ac:dyDescent="0.25">
      <c r="A116" s="1">
        <v>8</v>
      </c>
      <c r="B116" s="1">
        <v>0</v>
      </c>
      <c r="C116" s="1">
        <v>0</v>
      </c>
      <c r="D116" s="1">
        <v>0</v>
      </c>
      <c r="E116" s="1">
        <v>1</v>
      </c>
      <c r="F116" s="1">
        <v>-1</v>
      </c>
      <c r="G116" s="61">
        <f t="shared" si="63"/>
        <v>0</v>
      </c>
      <c r="H116" s="61">
        <f t="shared" si="63"/>
        <v>0</v>
      </c>
      <c r="I116" s="61">
        <f t="shared" si="63"/>
        <v>2</v>
      </c>
      <c r="J116" s="61">
        <f t="shared" si="63"/>
        <v>-7</v>
      </c>
      <c r="K116" s="33">
        <f t="shared" si="67"/>
        <v>-7</v>
      </c>
      <c r="L116" s="33">
        <f t="shared" si="64"/>
        <v>-1</v>
      </c>
      <c r="M116" s="33" t="str">
        <f t="shared" si="65"/>
        <v>wbaru=wlama</v>
      </c>
      <c r="N116" s="33">
        <f t="shared" si="68"/>
        <v>0</v>
      </c>
      <c r="O116" s="33">
        <f t="shared" si="69"/>
        <v>0</v>
      </c>
      <c r="P116" s="33">
        <f t="shared" si="70"/>
        <v>0</v>
      </c>
      <c r="Q116" s="33">
        <f t="shared" si="71"/>
        <v>0</v>
      </c>
      <c r="R116" s="61">
        <f t="shared" si="66"/>
        <v>0</v>
      </c>
      <c r="S116" s="61">
        <f t="shared" si="66"/>
        <v>0</v>
      </c>
      <c r="T116" s="61">
        <f t="shared" si="66"/>
        <v>2</v>
      </c>
      <c r="U116" s="61">
        <f t="shared" si="66"/>
        <v>-7</v>
      </c>
      <c r="V116" s="6"/>
      <c r="W116" s="6"/>
    </row>
    <row r="117" spans="1:25" x14ac:dyDescent="0.25">
      <c r="A117" t="s">
        <v>304</v>
      </c>
      <c r="D117" s="6"/>
    </row>
    <row r="118" spans="1:25" x14ac:dyDescent="0.25">
      <c r="A118" s="2" t="s">
        <v>291</v>
      </c>
      <c r="E118" s="4"/>
      <c r="F118" s="4"/>
      <c r="H118" s="31"/>
      <c r="I118" s="31"/>
      <c r="J118" s="6"/>
      <c r="N118" s="31"/>
      <c r="O118" s="6"/>
      <c r="P118" s="6"/>
      <c r="S118" s="31"/>
      <c r="T118" s="31"/>
      <c r="U118" s="16"/>
    </row>
    <row r="119" spans="1:25" x14ac:dyDescent="0.25">
      <c r="A119" s="63" t="s">
        <v>22</v>
      </c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2"/>
      <c r="Y119" s="62"/>
    </row>
    <row r="120" spans="1:25" x14ac:dyDescent="0.25">
      <c r="A120" s="173" t="s">
        <v>1</v>
      </c>
      <c r="B120" s="175" t="s">
        <v>25</v>
      </c>
      <c r="C120" s="176"/>
      <c r="D120" s="176"/>
      <c r="E120" s="177"/>
      <c r="F120" s="178" t="s">
        <v>36</v>
      </c>
      <c r="G120" s="180" t="s">
        <v>20</v>
      </c>
      <c r="H120" s="181"/>
      <c r="I120" s="181"/>
      <c r="J120" s="182"/>
      <c r="K120" s="60"/>
      <c r="L120" s="60"/>
      <c r="M120" s="55" t="s">
        <v>257</v>
      </c>
      <c r="N120" s="175" t="s">
        <v>256</v>
      </c>
      <c r="O120" s="176"/>
      <c r="P120" s="176"/>
      <c r="Q120" s="177"/>
      <c r="R120" s="183" t="s">
        <v>15</v>
      </c>
      <c r="S120" s="183"/>
      <c r="T120" s="183"/>
      <c r="U120" s="183"/>
      <c r="V120" s="172"/>
      <c r="W120" s="172"/>
      <c r="X120" s="6"/>
    </row>
    <row r="121" spans="1:25" x14ac:dyDescent="0.25">
      <c r="A121" s="174"/>
      <c r="B121" s="18" t="s">
        <v>2</v>
      </c>
      <c r="C121" s="18" t="s">
        <v>3</v>
      </c>
      <c r="D121" s="18" t="s">
        <v>59</v>
      </c>
      <c r="E121" s="18" t="s">
        <v>14</v>
      </c>
      <c r="F121" s="179"/>
      <c r="G121" s="19" t="s">
        <v>7</v>
      </c>
      <c r="H121" s="19" t="s">
        <v>8</v>
      </c>
      <c r="I121" s="19" t="s">
        <v>60</v>
      </c>
      <c r="J121" s="19" t="s">
        <v>254</v>
      </c>
      <c r="K121" s="56" t="s">
        <v>27</v>
      </c>
      <c r="L121" s="56" t="s">
        <v>19</v>
      </c>
      <c r="M121" s="56" t="s">
        <v>258</v>
      </c>
      <c r="N121" s="56" t="s">
        <v>252</v>
      </c>
      <c r="O121" s="56" t="s">
        <v>253</v>
      </c>
      <c r="P121" s="56" t="s">
        <v>282</v>
      </c>
      <c r="Q121" s="56" t="s">
        <v>255</v>
      </c>
      <c r="R121" s="18" t="s">
        <v>7</v>
      </c>
      <c r="S121" s="18" t="s">
        <v>8</v>
      </c>
      <c r="T121" s="18" t="s">
        <v>60</v>
      </c>
      <c r="U121" s="18" t="s">
        <v>254</v>
      </c>
      <c r="V121" s="172"/>
      <c r="W121" s="172"/>
    </row>
    <row r="122" spans="1:25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33">
        <f>R116</f>
        <v>0</v>
      </c>
      <c r="H122" s="33">
        <f>S116</f>
        <v>0</v>
      </c>
      <c r="I122" s="33">
        <f>T116</f>
        <v>2</v>
      </c>
      <c r="J122" s="33">
        <f>U116</f>
        <v>-7</v>
      </c>
      <c r="K122" s="33">
        <f>J122+(B122*G122)+(C122*H122)+(D122*I122)</f>
        <v>-5</v>
      </c>
      <c r="L122" s="33">
        <f>IF(K122&gt;$D$8,1,IF(K122&lt;-$D$8,-1,0))</f>
        <v>-1</v>
      </c>
      <c r="M122" s="33" t="str">
        <f>IF(L122=F122,"wbaru=wlama","perbaiki bobot dan bias")</f>
        <v>perbaiki bobot dan bias</v>
      </c>
      <c r="N122" s="33">
        <f>(F122-L122)*B122*$D$9</f>
        <v>2</v>
      </c>
      <c r="O122" s="33">
        <f>(F122-L122)*C122*$D$9</f>
        <v>2</v>
      </c>
      <c r="P122" s="33">
        <f>(F122-L122)*D122*$D$9</f>
        <v>2</v>
      </c>
      <c r="Q122" s="33">
        <f>(F122-L122)*E122*$D$9</f>
        <v>2</v>
      </c>
      <c r="R122" s="61">
        <f>G122+N122</f>
        <v>2</v>
      </c>
      <c r="S122" s="61">
        <f>H122+O122</f>
        <v>2</v>
      </c>
      <c r="T122" s="61">
        <f>I122+P122</f>
        <v>4</v>
      </c>
      <c r="U122" s="61">
        <f>J122+Q122</f>
        <v>-5</v>
      </c>
      <c r="V122" s="6"/>
      <c r="W122" s="6"/>
    </row>
    <row r="123" spans="1:25" x14ac:dyDescent="0.25">
      <c r="A123" s="1">
        <v>2</v>
      </c>
      <c r="B123" s="1">
        <v>1</v>
      </c>
      <c r="C123" s="1">
        <v>1</v>
      </c>
      <c r="D123" s="1">
        <v>0</v>
      </c>
      <c r="E123" s="1">
        <v>1</v>
      </c>
      <c r="F123" s="1">
        <v>-1</v>
      </c>
      <c r="G123" s="61">
        <f>R122</f>
        <v>2</v>
      </c>
      <c r="H123" s="61">
        <f t="shared" ref="H123:J129" si="72">S122</f>
        <v>2</v>
      </c>
      <c r="I123" s="61">
        <f t="shared" si="72"/>
        <v>4</v>
      </c>
      <c r="J123" s="61">
        <f t="shared" si="72"/>
        <v>-5</v>
      </c>
      <c r="K123" s="33">
        <f>J123+(B123*G123)+(C123*H123)+(D123*I123)</f>
        <v>-1</v>
      </c>
      <c r="L123" s="33">
        <f t="shared" ref="L123:L129" si="73">IF(K123&gt;$D$8,1,IF(K123&lt;-$D$8,-1,0))</f>
        <v>-1</v>
      </c>
      <c r="M123" s="33" t="str">
        <f t="shared" ref="M123:M129" si="74">IF(L123=F123,"wbaru=wlama","perbaiki bobot dan bias")</f>
        <v>wbaru=wlama</v>
      </c>
      <c r="N123" s="33">
        <f>(F123-L123)*B123*$D$9</f>
        <v>0</v>
      </c>
      <c r="O123" s="33">
        <f>(F123-L123)*C123*$D$9</f>
        <v>0</v>
      </c>
      <c r="P123" s="33">
        <f>(F123-L123)*D123*$D$9</f>
        <v>0</v>
      </c>
      <c r="Q123" s="33">
        <f>(F123-L123)*E123*$D$9</f>
        <v>0</v>
      </c>
      <c r="R123" s="61">
        <f t="shared" ref="R123:U129" si="75">G123+N123</f>
        <v>2</v>
      </c>
      <c r="S123" s="61">
        <f t="shared" si="75"/>
        <v>2</v>
      </c>
      <c r="T123" s="61">
        <f t="shared" si="75"/>
        <v>4</v>
      </c>
      <c r="U123" s="61">
        <f t="shared" si="75"/>
        <v>-5</v>
      </c>
      <c r="V123" s="6"/>
      <c r="W123" s="6"/>
    </row>
    <row r="124" spans="1:25" x14ac:dyDescent="0.25">
      <c r="A124" s="1">
        <v>3</v>
      </c>
      <c r="B124" s="1">
        <v>1</v>
      </c>
      <c r="C124" s="1">
        <v>0</v>
      </c>
      <c r="D124" s="1">
        <v>1</v>
      </c>
      <c r="E124" s="1">
        <v>1</v>
      </c>
      <c r="F124" s="1">
        <v>-1</v>
      </c>
      <c r="G124" s="61">
        <f t="shared" ref="G124:G129" si="76">R123</f>
        <v>2</v>
      </c>
      <c r="H124" s="61">
        <f t="shared" si="72"/>
        <v>2</v>
      </c>
      <c r="I124" s="61">
        <f t="shared" si="72"/>
        <v>4</v>
      </c>
      <c r="J124" s="61">
        <f t="shared" si="72"/>
        <v>-5</v>
      </c>
      <c r="K124" s="33">
        <f t="shared" ref="K124:K129" si="77">J124+(B124*G124)+(C124*H124)+(D124*I124)</f>
        <v>1</v>
      </c>
      <c r="L124" s="33">
        <f t="shared" si="73"/>
        <v>1</v>
      </c>
      <c r="M124" s="33" t="str">
        <f t="shared" si="74"/>
        <v>perbaiki bobot dan bias</v>
      </c>
      <c r="N124" s="33">
        <f t="shared" ref="N124:N129" si="78">(F124-L124)*B124*$D$9</f>
        <v>-2</v>
      </c>
      <c r="O124" s="33">
        <f t="shared" ref="O124:O129" si="79">(F124-L124)*C124*$D$9</f>
        <v>0</v>
      </c>
      <c r="P124" s="33">
        <f t="shared" ref="P124:P129" si="80">(F124-L124)*D124*$D$9</f>
        <v>-2</v>
      </c>
      <c r="Q124" s="33">
        <f t="shared" ref="Q124:Q129" si="81">(F124-L124)*E124*$D$9</f>
        <v>-2</v>
      </c>
      <c r="R124" s="61">
        <f t="shared" si="75"/>
        <v>0</v>
      </c>
      <c r="S124" s="61">
        <f t="shared" si="75"/>
        <v>2</v>
      </c>
      <c r="T124" s="61">
        <f t="shared" si="75"/>
        <v>2</v>
      </c>
      <c r="U124" s="61">
        <f t="shared" si="75"/>
        <v>-7</v>
      </c>
      <c r="V124" s="6"/>
      <c r="W124" s="6"/>
    </row>
    <row r="125" spans="1:25" x14ac:dyDescent="0.25">
      <c r="A125" s="1">
        <v>4</v>
      </c>
      <c r="B125" s="1">
        <v>1</v>
      </c>
      <c r="C125" s="1">
        <v>0</v>
      </c>
      <c r="D125" s="1">
        <v>0</v>
      </c>
      <c r="E125" s="1">
        <v>1</v>
      </c>
      <c r="F125" s="1">
        <v>-1</v>
      </c>
      <c r="G125" s="61">
        <f t="shared" si="76"/>
        <v>0</v>
      </c>
      <c r="H125" s="61">
        <f t="shared" si="72"/>
        <v>2</v>
      </c>
      <c r="I125" s="61">
        <f t="shared" si="72"/>
        <v>2</v>
      </c>
      <c r="J125" s="61">
        <f t="shared" si="72"/>
        <v>-7</v>
      </c>
      <c r="K125" s="33">
        <f t="shared" si="77"/>
        <v>-7</v>
      </c>
      <c r="L125" s="33">
        <f t="shared" si="73"/>
        <v>-1</v>
      </c>
      <c r="M125" s="33" t="str">
        <f t="shared" si="74"/>
        <v>wbaru=wlama</v>
      </c>
      <c r="N125" s="33">
        <f t="shared" si="78"/>
        <v>0</v>
      </c>
      <c r="O125" s="33">
        <f t="shared" si="79"/>
        <v>0</v>
      </c>
      <c r="P125" s="33">
        <f t="shared" si="80"/>
        <v>0</v>
      </c>
      <c r="Q125" s="33">
        <f t="shared" si="81"/>
        <v>0</v>
      </c>
      <c r="R125" s="61">
        <f t="shared" si="75"/>
        <v>0</v>
      </c>
      <c r="S125" s="61">
        <f t="shared" si="75"/>
        <v>2</v>
      </c>
      <c r="T125" s="61">
        <f t="shared" si="75"/>
        <v>2</v>
      </c>
      <c r="U125" s="61">
        <f t="shared" si="75"/>
        <v>-7</v>
      </c>
      <c r="V125" s="6"/>
      <c r="W125" s="6"/>
    </row>
    <row r="126" spans="1:25" x14ac:dyDescent="0.25">
      <c r="A126" s="1">
        <v>5</v>
      </c>
      <c r="B126" s="1">
        <v>0</v>
      </c>
      <c r="C126" s="1">
        <v>1</v>
      </c>
      <c r="D126" s="1">
        <v>1</v>
      </c>
      <c r="E126" s="1">
        <v>1</v>
      </c>
      <c r="F126" s="1">
        <v>-1</v>
      </c>
      <c r="G126" s="61">
        <f t="shared" si="76"/>
        <v>0</v>
      </c>
      <c r="H126" s="61">
        <f t="shared" si="72"/>
        <v>2</v>
      </c>
      <c r="I126" s="61">
        <f t="shared" si="72"/>
        <v>2</v>
      </c>
      <c r="J126" s="61">
        <f t="shared" si="72"/>
        <v>-7</v>
      </c>
      <c r="K126" s="33">
        <f t="shared" si="77"/>
        <v>-3</v>
      </c>
      <c r="L126" s="33">
        <f t="shared" si="73"/>
        <v>-1</v>
      </c>
      <c r="M126" s="33" t="str">
        <f t="shared" si="74"/>
        <v>wbaru=wlama</v>
      </c>
      <c r="N126" s="33">
        <f t="shared" si="78"/>
        <v>0</v>
      </c>
      <c r="O126" s="33">
        <f t="shared" si="79"/>
        <v>0</v>
      </c>
      <c r="P126" s="33">
        <f t="shared" si="80"/>
        <v>0</v>
      </c>
      <c r="Q126" s="33">
        <f t="shared" si="81"/>
        <v>0</v>
      </c>
      <c r="R126" s="61">
        <f t="shared" si="75"/>
        <v>0</v>
      </c>
      <c r="S126" s="61">
        <f t="shared" si="75"/>
        <v>2</v>
      </c>
      <c r="T126" s="61">
        <f t="shared" si="75"/>
        <v>2</v>
      </c>
      <c r="U126" s="61">
        <f t="shared" si="75"/>
        <v>-7</v>
      </c>
      <c r="V126" s="6"/>
      <c r="W126" s="6"/>
    </row>
    <row r="127" spans="1:25" x14ac:dyDescent="0.25">
      <c r="A127" s="1">
        <v>6</v>
      </c>
      <c r="B127" s="1">
        <v>0</v>
      </c>
      <c r="C127" s="1">
        <v>1</v>
      </c>
      <c r="D127" s="1">
        <v>0</v>
      </c>
      <c r="E127" s="1">
        <v>1</v>
      </c>
      <c r="F127" s="1">
        <v>-1</v>
      </c>
      <c r="G127" s="61">
        <f t="shared" si="76"/>
        <v>0</v>
      </c>
      <c r="H127" s="61">
        <f t="shared" si="72"/>
        <v>2</v>
      </c>
      <c r="I127" s="61">
        <f t="shared" si="72"/>
        <v>2</v>
      </c>
      <c r="J127" s="61">
        <f t="shared" si="72"/>
        <v>-7</v>
      </c>
      <c r="K127" s="33">
        <f t="shared" si="77"/>
        <v>-5</v>
      </c>
      <c r="L127" s="33">
        <f t="shared" si="73"/>
        <v>-1</v>
      </c>
      <c r="M127" s="33" t="str">
        <f t="shared" si="74"/>
        <v>wbaru=wlama</v>
      </c>
      <c r="N127" s="33">
        <f t="shared" si="78"/>
        <v>0</v>
      </c>
      <c r="O127" s="33">
        <f t="shared" si="79"/>
        <v>0</v>
      </c>
      <c r="P127" s="33">
        <f t="shared" si="80"/>
        <v>0</v>
      </c>
      <c r="Q127" s="33">
        <f t="shared" si="81"/>
        <v>0</v>
      </c>
      <c r="R127" s="61">
        <f t="shared" si="75"/>
        <v>0</v>
      </c>
      <c r="S127" s="61">
        <f t="shared" si="75"/>
        <v>2</v>
      </c>
      <c r="T127" s="61">
        <f t="shared" si="75"/>
        <v>2</v>
      </c>
      <c r="U127" s="61">
        <f t="shared" si="75"/>
        <v>-7</v>
      </c>
      <c r="V127" s="6"/>
      <c r="W127" s="6"/>
    </row>
    <row r="128" spans="1:25" x14ac:dyDescent="0.25">
      <c r="A128" s="1">
        <v>7</v>
      </c>
      <c r="B128" s="1">
        <v>0</v>
      </c>
      <c r="C128" s="1">
        <v>0</v>
      </c>
      <c r="D128" s="1">
        <v>1</v>
      </c>
      <c r="E128" s="1">
        <v>1</v>
      </c>
      <c r="F128" s="1">
        <v>-1</v>
      </c>
      <c r="G128" s="61">
        <f t="shared" si="76"/>
        <v>0</v>
      </c>
      <c r="H128" s="61">
        <f t="shared" si="72"/>
        <v>2</v>
      </c>
      <c r="I128" s="61">
        <f t="shared" si="72"/>
        <v>2</v>
      </c>
      <c r="J128" s="61">
        <f t="shared" si="72"/>
        <v>-7</v>
      </c>
      <c r="K128" s="33">
        <f t="shared" si="77"/>
        <v>-5</v>
      </c>
      <c r="L128" s="33">
        <f t="shared" si="73"/>
        <v>-1</v>
      </c>
      <c r="M128" s="33" t="str">
        <f t="shared" si="74"/>
        <v>wbaru=wlama</v>
      </c>
      <c r="N128" s="33">
        <f t="shared" si="78"/>
        <v>0</v>
      </c>
      <c r="O128" s="33">
        <f t="shared" si="79"/>
        <v>0</v>
      </c>
      <c r="P128" s="33">
        <f t="shared" si="80"/>
        <v>0</v>
      </c>
      <c r="Q128" s="33">
        <f t="shared" si="81"/>
        <v>0</v>
      </c>
      <c r="R128" s="61">
        <f t="shared" si="75"/>
        <v>0</v>
      </c>
      <c r="S128" s="61">
        <f t="shared" si="75"/>
        <v>2</v>
      </c>
      <c r="T128" s="61">
        <f t="shared" si="75"/>
        <v>2</v>
      </c>
      <c r="U128" s="61">
        <f t="shared" si="75"/>
        <v>-7</v>
      </c>
      <c r="V128" s="6"/>
      <c r="W128" s="6"/>
    </row>
    <row r="129" spans="1:25" x14ac:dyDescent="0.25">
      <c r="A129" s="1">
        <v>8</v>
      </c>
      <c r="B129" s="1">
        <v>0</v>
      </c>
      <c r="C129" s="1">
        <v>0</v>
      </c>
      <c r="D129" s="1">
        <v>0</v>
      </c>
      <c r="E129" s="1">
        <v>1</v>
      </c>
      <c r="F129" s="1">
        <v>-1</v>
      </c>
      <c r="G129" s="61">
        <f t="shared" si="76"/>
        <v>0</v>
      </c>
      <c r="H129" s="61">
        <f t="shared" si="72"/>
        <v>2</v>
      </c>
      <c r="I129" s="61">
        <f t="shared" si="72"/>
        <v>2</v>
      </c>
      <c r="J129" s="61">
        <f t="shared" si="72"/>
        <v>-7</v>
      </c>
      <c r="K129" s="33">
        <f t="shared" si="77"/>
        <v>-7</v>
      </c>
      <c r="L129" s="33">
        <f t="shared" si="73"/>
        <v>-1</v>
      </c>
      <c r="M129" s="33" t="str">
        <f t="shared" si="74"/>
        <v>wbaru=wlama</v>
      </c>
      <c r="N129" s="33">
        <f t="shared" si="78"/>
        <v>0</v>
      </c>
      <c r="O129" s="33">
        <f t="shared" si="79"/>
        <v>0</v>
      </c>
      <c r="P129" s="33">
        <f t="shared" si="80"/>
        <v>0</v>
      </c>
      <c r="Q129" s="33">
        <f t="shared" si="81"/>
        <v>0</v>
      </c>
      <c r="R129" s="61">
        <f t="shared" si="75"/>
        <v>0</v>
      </c>
      <c r="S129" s="61">
        <f t="shared" si="75"/>
        <v>2</v>
      </c>
      <c r="T129" s="61">
        <f t="shared" si="75"/>
        <v>2</v>
      </c>
      <c r="U129" s="61">
        <f t="shared" si="75"/>
        <v>-7</v>
      </c>
      <c r="V129" s="6"/>
      <c r="W129" s="6"/>
    </row>
    <row r="130" spans="1:25" x14ac:dyDescent="0.25">
      <c r="A130" t="s">
        <v>305</v>
      </c>
      <c r="D130" s="6"/>
    </row>
    <row r="131" spans="1:25" x14ac:dyDescent="0.25">
      <c r="A131" s="2" t="s">
        <v>292</v>
      </c>
      <c r="E131" s="4"/>
      <c r="F131" s="4"/>
      <c r="H131" s="31"/>
      <c r="I131" s="31"/>
      <c r="J131" s="6"/>
      <c r="N131" s="31"/>
      <c r="O131" s="6"/>
      <c r="P131" s="6"/>
      <c r="S131" s="31"/>
      <c r="T131" s="31"/>
      <c r="U131" s="16"/>
    </row>
    <row r="132" spans="1:25" x14ac:dyDescent="0.25">
      <c r="A132" s="63" t="s">
        <v>22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2"/>
      <c r="Y132" s="62"/>
    </row>
    <row r="133" spans="1:25" x14ac:dyDescent="0.25">
      <c r="A133" s="173" t="s">
        <v>1</v>
      </c>
      <c r="B133" s="175" t="s">
        <v>25</v>
      </c>
      <c r="C133" s="176"/>
      <c r="D133" s="176"/>
      <c r="E133" s="177"/>
      <c r="F133" s="178" t="s">
        <v>36</v>
      </c>
      <c r="G133" s="180" t="s">
        <v>20</v>
      </c>
      <c r="H133" s="181"/>
      <c r="I133" s="181"/>
      <c r="J133" s="182"/>
      <c r="K133" s="60"/>
      <c r="L133" s="60"/>
      <c r="M133" s="55" t="s">
        <v>257</v>
      </c>
      <c r="N133" s="175" t="s">
        <v>256</v>
      </c>
      <c r="O133" s="176"/>
      <c r="P133" s="176"/>
      <c r="Q133" s="177"/>
      <c r="R133" s="183" t="s">
        <v>15</v>
      </c>
      <c r="S133" s="183"/>
      <c r="T133" s="183"/>
      <c r="U133" s="183"/>
      <c r="V133" s="172"/>
      <c r="W133" s="172"/>
      <c r="X133" s="6"/>
    </row>
    <row r="134" spans="1:25" x14ac:dyDescent="0.25">
      <c r="A134" s="174"/>
      <c r="B134" s="18" t="s">
        <v>2</v>
      </c>
      <c r="C134" s="18" t="s">
        <v>3</v>
      </c>
      <c r="D134" s="18" t="s">
        <v>59</v>
      </c>
      <c r="E134" s="18" t="s">
        <v>14</v>
      </c>
      <c r="F134" s="179"/>
      <c r="G134" s="19" t="s">
        <v>7</v>
      </c>
      <c r="H134" s="19" t="s">
        <v>8</v>
      </c>
      <c r="I134" s="19" t="s">
        <v>60</v>
      </c>
      <c r="J134" s="19" t="s">
        <v>254</v>
      </c>
      <c r="K134" s="56" t="s">
        <v>27</v>
      </c>
      <c r="L134" s="56" t="s">
        <v>19</v>
      </c>
      <c r="M134" s="56" t="s">
        <v>258</v>
      </c>
      <c r="N134" s="56" t="s">
        <v>252</v>
      </c>
      <c r="O134" s="56" t="s">
        <v>253</v>
      </c>
      <c r="P134" s="56" t="s">
        <v>282</v>
      </c>
      <c r="Q134" s="56" t="s">
        <v>255</v>
      </c>
      <c r="R134" s="18" t="s">
        <v>7</v>
      </c>
      <c r="S134" s="18" t="s">
        <v>8</v>
      </c>
      <c r="T134" s="18" t="s">
        <v>60</v>
      </c>
      <c r="U134" s="18" t="s">
        <v>254</v>
      </c>
      <c r="V134" s="172"/>
      <c r="W134" s="172"/>
    </row>
    <row r="135" spans="1:25" x14ac:dyDescent="0.25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33">
        <f>R129</f>
        <v>0</v>
      </c>
      <c r="H135" s="33">
        <f>S129</f>
        <v>2</v>
      </c>
      <c r="I135" s="33">
        <f>T129</f>
        <v>2</v>
      </c>
      <c r="J135" s="33">
        <f>U129</f>
        <v>-7</v>
      </c>
      <c r="K135" s="33">
        <f>J135+(B135*G135)+(C135*H135)+(D135*I135)</f>
        <v>-3</v>
      </c>
      <c r="L135" s="33">
        <f>IF(K135&gt;$D$8,1,IF(K135&lt;-$D$8,-1,0))</f>
        <v>-1</v>
      </c>
      <c r="M135" s="33" t="str">
        <f>IF(L135=F135,"wbaru=wlama","perbaiki bobot dan bias")</f>
        <v>perbaiki bobot dan bias</v>
      </c>
      <c r="N135" s="33">
        <f>(F135-L135)*B135*$D$9</f>
        <v>2</v>
      </c>
      <c r="O135" s="33">
        <f>(F135-L135)*C135*$D$9</f>
        <v>2</v>
      </c>
      <c r="P135" s="33">
        <f>(F135-L135)*D135*$D$9</f>
        <v>2</v>
      </c>
      <c r="Q135" s="33">
        <f>(F135-L135)*E135*$D$9</f>
        <v>2</v>
      </c>
      <c r="R135" s="61">
        <f>G135+N135</f>
        <v>2</v>
      </c>
      <c r="S135" s="61">
        <f>H135+O135</f>
        <v>4</v>
      </c>
      <c r="T135" s="61">
        <f>I135+P135</f>
        <v>4</v>
      </c>
      <c r="U135" s="61">
        <f>J135+Q135</f>
        <v>-5</v>
      </c>
      <c r="V135" s="6"/>
      <c r="W135" s="6"/>
    </row>
    <row r="136" spans="1:25" x14ac:dyDescent="0.25">
      <c r="A136" s="1">
        <v>2</v>
      </c>
      <c r="B136" s="1">
        <v>1</v>
      </c>
      <c r="C136" s="1">
        <v>1</v>
      </c>
      <c r="D136" s="1">
        <v>0</v>
      </c>
      <c r="E136" s="1">
        <v>1</v>
      </c>
      <c r="F136" s="1">
        <v>-1</v>
      </c>
      <c r="G136" s="61">
        <f>R135</f>
        <v>2</v>
      </c>
      <c r="H136" s="61">
        <f t="shared" ref="H136:J142" si="82">S135</f>
        <v>4</v>
      </c>
      <c r="I136" s="61">
        <f t="shared" si="82"/>
        <v>4</v>
      </c>
      <c r="J136" s="61">
        <f t="shared" si="82"/>
        <v>-5</v>
      </c>
      <c r="K136" s="33">
        <f>J136+(B136*G136)+(C136*H136)+(D136*I136)</f>
        <v>1</v>
      </c>
      <c r="L136" s="33">
        <f t="shared" ref="L136:L142" si="83">IF(K136&gt;$D$8,1,IF(K136&lt;-$D$8,-1,0))</f>
        <v>1</v>
      </c>
      <c r="M136" s="33" t="str">
        <f t="shared" ref="M136:M142" si="84">IF(L136=F136,"wbaru=wlama","perbaiki bobot dan bias")</f>
        <v>perbaiki bobot dan bias</v>
      </c>
      <c r="N136" s="33">
        <f>(F136-L136)*B136*$D$9</f>
        <v>-2</v>
      </c>
      <c r="O136" s="33">
        <f>(F136-L136)*C136*$D$9</f>
        <v>-2</v>
      </c>
      <c r="P136" s="33">
        <f>(F136-L136)*D136*$D$9</f>
        <v>0</v>
      </c>
      <c r="Q136" s="33">
        <f>(F136-L136)*E136*$D$9</f>
        <v>-2</v>
      </c>
      <c r="R136" s="61">
        <f t="shared" ref="R136:U142" si="85">G136+N136</f>
        <v>0</v>
      </c>
      <c r="S136" s="61">
        <f t="shared" si="85"/>
        <v>2</v>
      </c>
      <c r="T136" s="61">
        <f t="shared" si="85"/>
        <v>4</v>
      </c>
      <c r="U136" s="61">
        <f t="shared" si="85"/>
        <v>-7</v>
      </c>
      <c r="V136" s="6"/>
      <c r="W136" s="6"/>
    </row>
    <row r="137" spans="1:25" x14ac:dyDescent="0.25">
      <c r="A137" s="1">
        <v>3</v>
      </c>
      <c r="B137" s="1">
        <v>1</v>
      </c>
      <c r="C137" s="1">
        <v>0</v>
      </c>
      <c r="D137" s="1">
        <v>1</v>
      </c>
      <c r="E137" s="1">
        <v>1</v>
      </c>
      <c r="F137" s="1">
        <v>-1</v>
      </c>
      <c r="G137" s="61">
        <f t="shared" ref="G137:G142" si="86">R136</f>
        <v>0</v>
      </c>
      <c r="H137" s="61">
        <f t="shared" si="82"/>
        <v>2</v>
      </c>
      <c r="I137" s="61">
        <f t="shared" si="82"/>
        <v>4</v>
      </c>
      <c r="J137" s="61">
        <f t="shared" si="82"/>
        <v>-7</v>
      </c>
      <c r="K137" s="33">
        <f t="shared" ref="K137:K142" si="87">J137+(B137*G137)+(C137*H137)+(D137*I137)</f>
        <v>-3</v>
      </c>
      <c r="L137" s="33">
        <f t="shared" si="83"/>
        <v>-1</v>
      </c>
      <c r="M137" s="33" t="str">
        <f t="shared" si="84"/>
        <v>wbaru=wlama</v>
      </c>
      <c r="N137" s="33">
        <f t="shared" ref="N137:N142" si="88">(F137-L137)*B137*$D$9</f>
        <v>0</v>
      </c>
      <c r="O137" s="33">
        <f t="shared" ref="O137:O142" si="89">(F137-L137)*C137*$D$9</f>
        <v>0</v>
      </c>
      <c r="P137" s="33">
        <f t="shared" ref="P137:P142" si="90">(F137-L137)*D137*$D$9</f>
        <v>0</v>
      </c>
      <c r="Q137" s="33">
        <f t="shared" ref="Q137:Q142" si="91">(F137-L137)*E137*$D$9</f>
        <v>0</v>
      </c>
      <c r="R137" s="61">
        <f t="shared" si="85"/>
        <v>0</v>
      </c>
      <c r="S137" s="61">
        <f t="shared" si="85"/>
        <v>2</v>
      </c>
      <c r="T137" s="61">
        <f t="shared" si="85"/>
        <v>4</v>
      </c>
      <c r="U137" s="61">
        <f t="shared" si="85"/>
        <v>-7</v>
      </c>
      <c r="V137" s="6"/>
      <c r="W137" s="6"/>
    </row>
    <row r="138" spans="1:25" x14ac:dyDescent="0.25">
      <c r="A138" s="1">
        <v>4</v>
      </c>
      <c r="B138" s="1">
        <v>1</v>
      </c>
      <c r="C138" s="1">
        <v>0</v>
      </c>
      <c r="D138" s="1">
        <v>0</v>
      </c>
      <c r="E138" s="1">
        <v>1</v>
      </c>
      <c r="F138" s="1">
        <v>-1</v>
      </c>
      <c r="G138" s="61">
        <f t="shared" si="86"/>
        <v>0</v>
      </c>
      <c r="H138" s="61">
        <f t="shared" si="82"/>
        <v>2</v>
      </c>
      <c r="I138" s="61">
        <f t="shared" si="82"/>
        <v>4</v>
      </c>
      <c r="J138" s="61">
        <f t="shared" si="82"/>
        <v>-7</v>
      </c>
      <c r="K138" s="33">
        <f t="shared" si="87"/>
        <v>-7</v>
      </c>
      <c r="L138" s="33">
        <f t="shared" si="83"/>
        <v>-1</v>
      </c>
      <c r="M138" s="33" t="str">
        <f t="shared" si="84"/>
        <v>wbaru=wlama</v>
      </c>
      <c r="N138" s="33">
        <f t="shared" si="88"/>
        <v>0</v>
      </c>
      <c r="O138" s="33">
        <f t="shared" si="89"/>
        <v>0</v>
      </c>
      <c r="P138" s="33">
        <f t="shared" si="90"/>
        <v>0</v>
      </c>
      <c r="Q138" s="33">
        <f t="shared" si="91"/>
        <v>0</v>
      </c>
      <c r="R138" s="61">
        <f t="shared" si="85"/>
        <v>0</v>
      </c>
      <c r="S138" s="61">
        <f t="shared" si="85"/>
        <v>2</v>
      </c>
      <c r="T138" s="61">
        <f t="shared" si="85"/>
        <v>4</v>
      </c>
      <c r="U138" s="61">
        <f t="shared" si="85"/>
        <v>-7</v>
      </c>
      <c r="V138" s="6"/>
      <c r="W138" s="6"/>
    </row>
    <row r="139" spans="1:25" x14ac:dyDescent="0.25">
      <c r="A139" s="1">
        <v>5</v>
      </c>
      <c r="B139" s="1">
        <v>0</v>
      </c>
      <c r="C139" s="1">
        <v>1</v>
      </c>
      <c r="D139" s="1">
        <v>1</v>
      </c>
      <c r="E139" s="1">
        <v>1</v>
      </c>
      <c r="F139" s="1">
        <v>-1</v>
      </c>
      <c r="G139" s="61">
        <f t="shared" si="86"/>
        <v>0</v>
      </c>
      <c r="H139" s="61">
        <f t="shared" si="82"/>
        <v>2</v>
      </c>
      <c r="I139" s="61">
        <f t="shared" si="82"/>
        <v>4</v>
      </c>
      <c r="J139" s="61">
        <f t="shared" si="82"/>
        <v>-7</v>
      </c>
      <c r="K139" s="33">
        <f t="shared" si="87"/>
        <v>-1</v>
      </c>
      <c r="L139" s="33">
        <f t="shared" si="83"/>
        <v>-1</v>
      </c>
      <c r="M139" s="33" t="str">
        <f t="shared" si="84"/>
        <v>wbaru=wlama</v>
      </c>
      <c r="N139" s="33">
        <f t="shared" si="88"/>
        <v>0</v>
      </c>
      <c r="O139" s="33">
        <f t="shared" si="89"/>
        <v>0</v>
      </c>
      <c r="P139" s="33">
        <f t="shared" si="90"/>
        <v>0</v>
      </c>
      <c r="Q139" s="33">
        <f t="shared" si="91"/>
        <v>0</v>
      </c>
      <c r="R139" s="61">
        <f t="shared" si="85"/>
        <v>0</v>
      </c>
      <c r="S139" s="61">
        <f t="shared" si="85"/>
        <v>2</v>
      </c>
      <c r="T139" s="61">
        <f t="shared" si="85"/>
        <v>4</v>
      </c>
      <c r="U139" s="61">
        <f t="shared" si="85"/>
        <v>-7</v>
      </c>
      <c r="V139" s="6"/>
      <c r="W139" s="6"/>
    </row>
    <row r="140" spans="1:25" x14ac:dyDescent="0.25">
      <c r="A140" s="1">
        <v>6</v>
      </c>
      <c r="B140" s="1">
        <v>0</v>
      </c>
      <c r="C140" s="1">
        <v>1</v>
      </c>
      <c r="D140" s="1">
        <v>0</v>
      </c>
      <c r="E140" s="1">
        <v>1</v>
      </c>
      <c r="F140" s="1">
        <v>-1</v>
      </c>
      <c r="G140" s="61">
        <f t="shared" si="86"/>
        <v>0</v>
      </c>
      <c r="H140" s="61">
        <f t="shared" si="82"/>
        <v>2</v>
      </c>
      <c r="I140" s="61">
        <f t="shared" si="82"/>
        <v>4</v>
      </c>
      <c r="J140" s="61">
        <f t="shared" si="82"/>
        <v>-7</v>
      </c>
      <c r="K140" s="33">
        <f t="shared" si="87"/>
        <v>-5</v>
      </c>
      <c r="L140" s="33">
        <f t="shared" si="83"/>
        <v>-1</v>
      </c>
      <c r="M140" s="33" t="str">
        <f t="shared" si="84"/>
        <v>wbaru=wlama</v>
      </c>
      <c r="N140" s="33">
        <f t="shared" si="88"/>
        <v>0</v>
      </c>
      <c r="O140" s="33">
        <f t="shared" si="89"/>
        <v>0</v>
      </c>
      <c r="P140" s="33">
        <f t="shared" si="90"/>
        <v>0</v>
      </c>
      <c r="Q140" s="33">
        <f t="shared" si="91"/>
        <v>0</v>
      </c>
      <c r="R140" s="61">
        <f t="shared" si="85"/>
        <v>0</v>
      </c>
      <c r="S140" s="61">
        <f t="shared" si="85"/>
        <v>2</v>
      </c>
      <c r="T140" s="61">
        <f t="shared" si="85"/>
        <v>4</v>
      </c>
      <c r="U140" s="61">
        <f t="shared" si="85"/>
        <v>-7</v>
      </c>
      <c r="V140" s="6"/>
      <c r="W140" s="6"/>
    </row>
    <row r="141" spans="1:25" x14ac:dyDescent="0.25">
      <c r="A141" s="1">
        <v>7</v>
      </c>
      <c r="B141" s="1">
        <v>0</v>
      </c>
      <c r="C141" s="1">
        <v>0</v>
      </c>
      <c r="D141" s="1">
        <v>1</v>
      </c>
      <c r="E141" s="1">
        <v>1</v>
      </c>
      <c r="F141" s="1">
        <v>-1</v>
      </c>
      <c r="G141" s="61">
        <f t="shared" si="86"/>
        <v>0</v>
      </c>
      <c r="H141" s="61">
        <f t="shared" si="82"/>
        <v>2</v>
      </c>
      <c r="I141" s="61">
        <f t="shared" si="82"/>
        <v>4</v>
      </c>
      <c r="J141" s="61">
        <f t="shared" si="82"/>
        <v>-7</v>
      </c>
      <c r="K141" s="33">
        <f t="shared" si="87"/>
        <v>-3</v>
      </c>
      <c r="L141" s="33">
        <f t="shared" si="83"/>
        <v>-1</v>
      </c>
      <c r="M141" s="33" t="str">
        <f t="shared" si="84"/>
        <v>wbaru=wlama</v>
      </c>
      <c r="N141" s="33">
        <f t="shared" si="88"/>
        <v>0</v>
      </c>
      <c r="O141" s="33">
        <f t="shared" si="89"/>
        <v>0</v>
      </c>
      <c r="P141" s="33">
        <f t="shared" si="90"/>
        <v>0</v>
      </c>
      <c r="Q141" s="33">
        <f t="shared" si="91"/>
        <v>0</v>
      </c>
      <c r="R141" s="61">
        <f t="shared" si="85"/>
        <v>0</v>
      </c>
      <c r="S141" s="61">
        <f t="shared" si="85"/>
        <v>2</v>
      </c>
      <c r="T141" s="61">
        <f t="shared" si="85"/>
        <v>4</v>
      </c>
      <c r="U141" s="61">
        <f t="shared" si="85"/>
        <v>-7</v>
      </c>
      <c r="V141" s="6"/>
      <c r="W141" s="6"/>
    </row>
    <row r="142" spans="1:25" x14ac:dyDescent="0.25">
      <c r="A142" s="1">
        <v>8</v>
      </c>
      <c r="B142" s="1">
        <v>0</v>
      </c>
      <c r="C142" s="1">
        <v>0</v>
      </c>
      <c r="D142" s="1">
        <v>0</v>
      </c>
      <c r="E142" s="1">
        <v>1</v>
      </c>
      <c r="F142" s="1">
        <v>-1</v>
      </c>
      <c r="G142" s="61">
        <f t="shared" si="86"/>
        <v>0</v>
      </c>
      <c r="H142" s="61">
        <f t="shared" si="82"/>
        <v>2</v>
      </c>
      <c r="I142" s="61">
        <f t="shared" si="82"/>
        <v>4</v>
      </c>
      <c r="J142" s="61">
        <f t="shared" si="82"/>
        <v>-7</v>
      </c>
      <c r="K142" s="33">
        <f t="shared" si="87"/>
        <v>-7</v>
      </c>
      <c r="L142" s="33">
        <f t="shared" si="83"/>
        <v>-1</v>
      </c>
      <c r="M142" s="33" t="str">
        <f t="shared" si="84"/>
        <v>wbaru=wlama</v>
      </c>
      <c r="N142" s="33">
        <f t="shared" si="88"/>
        <v>0</v>
      </c>
      <c r="O142" s="33">
        <f t="shared" si="89"/>
        <v>0</v>
      </c>
      <c r="P142" s="33">
        <f t="shared" si="90"/>
        <v>0</v>
      </c>
      <c r="Q142" s="33">
        <f t="shared" si="91"/>
        <v>0</v>
      </c>
      <c r="R142" s="61">
        <f t="shared" si="85"/>
        <v>0</v>
      </c>
      <c r="S142" s="61">
        <f t="shared" si="85"/>
        <v>2</v>
      </c>
      <c r="T142" s="61">
        <f t="shared" si="85"/>
        <v>4</v>
      </c>
      <c r="U142" s="61">
        <f t="shared" si="85"/>
        <v>-7</v>
      </c>
      <c r="V142" s="6"/>
      <c r="W142" s="6"/>
    </row>
    <row r="143" spans="1:25" x14ac:dyDescent="0.25">
      <c r="A143" t="s">
        <v>306</v>
      </c>
      <c r="D143" s="6"/>
    </row>
    <row r="144" spans="1:25" x14ac:dyDescent="0.25">
      <c r="A144" s="2" t="s">
        <v>293</v>
      </c>
      <c r="E144" s="4"/>
      <c r="F144" s="4"/>
      <c r="H144" s="31"/>
      <c r="I144" s="31"/>
      <c r="J144" s="6"/>
      <c r="N144" s="31"/>
      <c r="O144" s="6"/>
      <c r="P144" s="6"/>
      <c r="S144" s="31"/>
      <c r="T144" s="31"/>
      <c r="U144" s="16"/>
    </row>
    <row r="145" spans="1:25" x14ac:dyDescent="0.25">
      <c r="A145" s="63" t="s">
        <v>22</v>
      </c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2"/>
      <c r="Y145" s="62"/>
    </row>
    <row r="146" spans="1:25" x14ac:dyDescent="0.25">
      <c r="A146" s="173" t="s">
        <v>1</v>
      </c>
      <c r="B146" s="175" t="s">
        <v>25</v>
      </c>
      <c r="C146" s="176"/>
      <c r="D146" s="176"/>
      <c r="E146" s="177"/>
      <c r="F146" s="178" t="s">
        <v>36</v>
      </c>
      <c r="G146" s="180" t="s">
        <v>20</v>
      </c>
      <c r="H146" s="181"/>
      <c r="I146" s="181"/>
      <c r="J146" s="182"/>
      <c r="K146" s="60"/>
      <c r="L146" s="60"/>
      <c r="M146" s="55" t="s">
        <v>257</v>
      </c>
      <c r="N146" s="175" t="s">
        <v>256</v>
      </c>
      <c r="O146" s="176"/>
      <c r="P146" s="176"/>
      <c r="Q146" s="177"/>
      <c r="R146" s="183" t="s">
        <v>15</v>
      </c>
      <c r="S146" s="183"/>
      <c r="T146" s="183"/>
      <c r="U146" s="183"/>
      <c r="V146" s="172"/>
      <c r="W146" s="172"/>
      <c r="X146" s="6"/>
    </row>
    <row r="147" spans="1:25" x14ac:dyDescent="0.25">
      <c r="A147" s="174"/>
      <c r="B147" s="18" t="s">
        <v>2</v>
      </c>
      <c r="C147" s="18" t="s">
        <v>3</v>
      </c>
      <c r="D147" s="18" t="s">
        <v>59</v>
      </c>
      <c r="E147" s="18" t="s">
        <v>14</v>
      </c>
      <c r="F147" s="179"/>
      <c r="G147" s="19" t="s">
        <v>7</v>
      </c>
      <c r="H147" s="19" t="s">
        <v>8</v>
      </c>
      <c r="I147" s="19" t="s">
        <v>60</v>
      </c>
      <c r="J147" s="19" t="s">
        <v>254</v>
      </c>
      <c r="K147" s="56" t="s">
        <v>27</v>
      </c>
      <c r="L147" s="56" t="s">
        <v>19</v>
      </c>
      <c r="M147" s="56" t="s">
        <v>258</v>
      </c>
      <c r="N147" s="56" t="s">
        <v>252</v>
      </c>
      <c r="O147" s="56" t="s">
        <v>253</v>
      </c>
      <c r="P147" s="56" t="s">
        <v>282</v>
      </c>
      <c r="Q147" s="56" t="s">
        <v>255</v>
      </c>
      <c r="R147" s="18" t="s">
        <v>7</v>
      </c>
      <c r="S147" s="18" t="s">
        <v>8</v>
      </c>
      <c r="T147" s="18" t="s">
        <v>60</v>
      </c>
      <c r="U147" s="18" t="s">
        <v>254</v>
      </c>
      <c r="V147" s="172"/>
      <c r="W147" s="172"/>
    </row>
    <row r="148" spans="1:25" x14ac:dyDescent="0.25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33">
        <f>R142</f>
        <v>0</v>
      </c>
      <c r="H148" s="33">
        <f>S142</f>
        <v>2</v>
      </c>
      <c r="I148" s="33">
        <f>T142</f>
        <v>4</v>
      </c>
      <c r="J148" s="33">
        <f>U142</f>
        <v>-7</v>
      </c>
      <c r="K148" s="33">
        <f>J148+(B148*G148)+(C148*H148)+(D148*I148)</f>
        <v>-1</v>
      </c>
      <c r="L148" s="33">
        <f>IF(K148&gt;$D$8,1,IF(K148&lt;-$D$8,-1,0))</f>
        <v>-1</v>
      </c>
      <c r="M148" s="33" t="str">
        <f>IF(L148=F148,"wbaru=wlama","perbaiki bobot dan bias")</f>
        <v>perbaiki bobot dan bias</v>
      </c>
      <c r="N148" s="33">
        <f>(F148-L148)*B148*$D$9</f>
        <v>2</v>
      </c>
      <c r="O148" s="33">
        <f>(F148-L148)*C148*$D$9</f>
        <v>2</v>
      </c>
      <c r="P148" s="33">
        <f>(F148-L148)*D148*$D$9</f>
        <v>2</v>
      </c>
      <c r="Q148" s="33">
        <f>(F148-L148)*E148*$D$9</f>
        <v>2</v>
      </c>
      <c r="R148" s="61">
        <f>G148+N148</f>
        <v>2</v>
      </c>
      <c r="S148" s="61">
        <f>H148+O148</f>
        <v>4</v>
      </c>
      <c r="T148" s="61">
        <f>I148+P148</f>
        <v>6</v>
      </c>
      <c r="U148" s="61">
        <f>J148+Q148</f>
        <v>-5</v>
      </c>
      <c r="V148" s="6"/>
      <c r="W148" s="6"/>
    </row>
    <row r="149" spans="1:25" x14ac:dyDescent="0.25">
      <c r="A149" s="1">
        <v>2</v>
      </c>
      <c r="B149" s="1">
        <v>1</v>
      </c>
      <c r="C149" s="1">
        <v>1</v>
      </c>
      <c r="D149" s="1">
        <v>0</v>
      </c>
      <c r="E149" s="1">
        <v>1</v>
      </c>
      <c r="F149" s="1">
        <v>-1</v>
      </c>
      <c r="G149" s="61">
        <f>R148</f>
        <v>2</v>
      </c>
      <c r="H149" s="61">
        <f t="shared" ref="H149:J155" si="92">S148</f>
        <v>4</v>
      </c>
      <c r="I149" s="61">
        <f t="shared" si="92"/>
        <v>6</v>
      </c>
      <c r="J149" s="61">
        <f t="shared" si="92"/>
        <v>-5</v>
      </c>
      <c r="K149" s="33">
        <f>J149+(B149*G149)+(C149*H149)+(D149*I149)</f>
        <v>1</v>
      </c>
      <c r="L149" s="33">
        <f t="shared" ref="L149:L155" si="93">IF(K149&gt;$D$8,1,IF(K149&lt;-$D$8,-1,0))</f>
        <v>1</v>
      </c>
      <c r="M149" s="33" t="str">
        <f t="shared" ref="M149:M155" si="94">IF(L149=F149,"wbaru=wlama","perbaiki bobot dan bias")</f>
        <v>perbaiki bobot dan bias</v>
      </c>
      <c r="N149" s="33">
        <f>(F149-L149)*B149*$D$9</f>
        <v>-2</v>
      </c>
      <c r="O149" s="33">
        <f>(F149-L149)*C149*$D$9</f>
        <v>-2</v>
      </c>
      <c r="P149" s="33">
        <f>(F149-L149)*D149*$D$9</f>
        <v>0</v>
      </c>
      <c r="Q149" s="33">
        <f>(F149-L149)*E149*$D$9</f>
        <v>-2</v>
      </c>
      <c r="R149" s="61">
        <f t="shared" ref="R149:U155" si="95">G149+N149</f>
        <v>0</v>
      </c>
      <c r="S149" s="61">
        <f t="shared" si="95"/>
        <v>2</v>
      </c>
      <c r="T149" s="61">
        <f t="shared" si="95"/>
        <v>6</v>
      </c>
      <c r="U149" s="61">
        <f t="shared" si="95"/>
        <v>-7</v>
      </c>
      <c r="V149" s="6"/>
      <c r="W149" s="6"/>
    </row>
    <row r="150" spans="1:25" x14ac:dyDescent="0.25">
      <c r="A150" s="1">
        <v>3</v>
      </c>
      <c r="B150" s="1">
        <v>1</v>
      </c>
      <c r="C150" s="1">
        <v>0</v>
      </c>
      <c r="D150" s="1">
        <v>1</v>
      </c>
      <c r="E150" s="1">
        <v>1</v>
      </c>
      <c r="F150" s="1">
        <v>-1</v>
      </c>
      <c r="G150" s="61">
        <f t="shared" ref="G150:G155" si="96">R149</f>
        <v>0</v>
      </c>
      <c r="H150" s="61">
        <f t="shared" si="92"/>
        <v>2</v>
      </c>
      <c r="I150" s="61">
        <f t="shared" si="92"/>
        <v>6</v>
      </c>
      <c r="J150" s="61">
        <f t="shared" si="92"/>
        <v>-7</v>
      </c>
      <c r="K150" s="33">
        <f t="shared" ref="K150:K155" si="97">J150+(B150*G150)+(C150*H150)+(D150*I150)</f>
        <v>-1</v>
      </c>
      <c r="L150" s="33">
        <f t="shared" si="93"/>
        <v>-1</v>
      </c>
      <c r="M150" s="33" t="str">
        <f t="shared" si="94"/>
        <v>wbaru=wlama</v>
      </c>
      <c r="N150" s="33">
        <f t="shared" ref="N150:N155" si="98">(F150-L150)*B150*$D$9</f>
        <v>0</v>
      </c>
      <c r="O150" s="33">
        <f t="shared" ref="O150:O155" si="99">(F150-L150)*C150*$D$9</f>
        <v>0</v>
      </c>
      <c r="P150" s="33">
        <f t="shared" ref="P150:P155" si="100">(F150-L150)*D150*$D$9</f>
        <v>0</v>
      </c>
      <c r="Q150" s="33">
        <f t="shared" ref="Q150:Q155" si="101">(F150-L150)*E150*$D$9</f>
        <v>0</v>
      </c>
      <c r="R150" s="61">
        <f t="shared" si="95"/>
        <v>0</v>
      </c>
      <c r="S150" s="61">
        <f t="shared" si="95"/>
        <v>2</v>
      </c>
      <c r="T150" s="61">
        <f t="shared" si="95"/>
        <v>6</v>
      </c>
      <c r="U150" s="61">
        <f t="shared" si="95"/>
        <v>-7</v>
      </c>
      <c r="V150" s="6"/>
      <c r="W150" s="6"/>
    </row>
    <row r="151" spans="1:25" x14ac:dyDescent="0.25">
      <c r="A151" s="1">
        <v>4</v>
      </c>
      <c r="B151" s="1">
        <v>1</v>
      </c>
      <c r="C151" s="1">
        <v>0</v>
      </c>
      <c r="D151" s="1">
        <v>0</v>
      </c>
      <c r="E151" s="1">
        <v>1</v>
      </c>
      <c r="F151" s="1">
        <v>-1</v>
      </c>
      <c r="G151" s="61">
        <f t="shared" si="96"/>
        <v>0</v>
      </c>
      <c r="H151" s="61">
        <f t="shared" si="92"/>
        <v>2</v>
      </c>
      <c r="I151" s="61">
        <f t="shared" si="92"/>
        <v>6</v>
      </c>
      <c r="J151" s="61">
        <f t="shared" si="92"/>
        <v>-7</v>
      </c>
      <c r="K151" s="33">
        <f t="shared" si="97"/>
        <v>-7</v>
      </c>
      <c r="L151" s="33">
        <f t="shared" si="93"/>
        <v>-1</v>
      </c>
      <c r="M151" s="33" t="str">
        <f t="shared" si="94"/>
        <v>wbaru=wlama</v>
      </c>
      <c r="N151" s="33">
        <f t="shared" si="98"/>
        <v>0</v>
      </c>
      <c r="O151" s="33">
        <f t="shared" si="99"/>
        <v>0</v>
      </c>
      <c r="P151" s="33">
        <f t="shared" si="100"/>
        <v>0</v>
      </c>
      <c r="Q151" s="33">
        <f t="shared" si="101"/>
        <v>0</v>
      </c>
      <c r="R151" s="61">
        <f t="shared" si="95"/>
        <v>0</v>
      </c>
      <c r="S151" s="61">
        <f t="shared" si="95"/>
        <v>2</v>
      </c>
      <c r="T151" s="61">
        <f t="shared" si="95"/>
        <v>6</v>
      </c>
      <c r="U151" s="61">
        <f t="shared" si="95"/>
        <v>-7</v>
      </c>
      <c r="V151" s="6"/>
      <c r="W151" s="6"/>
    </row>
    <row r="152" spans="1:25" x14ac:dyDescent="0.25">
      <c r="A152" s="1">
        <v>5</v>
      </c>
      <c r="B152" s="1">
        <v>0</v>
      </c>
      <c r="C152" s="1">
        <v>1</v>
      </c>
      <c r="D152" s="1">
        <v>1</v>
      </c>
      <c r="E152" s="1">
        <v>1</v>
      </c>
      <c r="F152" s="1">
        <v>-1</v>
      </c>
      <c r="G152" s="61">
        <f t="shared" si="96"/>
        <v>0</v>
      </c>
      <c r="H152" s="61">
        <f t="shared" si="92"/>
        <v>2</v>
      </c>
      <c r="I152" s="61">
        <f t="shared" si="92"/>
        <v>6</v>
      </c>
      <c r="J152" s="61">
        <f t="shared" si="92"/>
        <v>-7</v>
      </c>
      <c r="K152" s="33">
        <f t="shared" si="97"/>
        <v>1</v>
      </c>
      <c r="L152" s="33">
        <f t="shared" si="93"/>
        <v>1</v>
      </c>
      <c r="M152" s="33" t="str">
        <f t="shared" si="94"/>
        <v>perbaiki bobot dan bias</v>
      </c>
      <c r="N152" s="33">
        <f t="shared" si="98"/>
        <v>0</v>
      </c>
      <c r="O152" s="33">
        <f t="shared" si="99"/>
        <v>-2</v>
      </c>
      <c r="P152" s="33">
        <f t="shared" si="100"/>
        <v>-2</v>
      </c>
      <c r="Q152" s="33">
        <f t="shared" si="101"/>
        <v>-2</v>
      </c>
      <c r="R152" s="61">
        <f t="shared" si="95"/>
        <v>0</v>
      </c>
      <c r="S152" s="61">
        <f t="shared" si="95"/>
        <v>0</v>
      </c>
      <c r="T152" s="61">
        <f t="shared" si="95"/>
        <v>4</v>
      </c>
      <c r="U152" s="61">
        <f t="shared" si="95"/>
        <v>-9</v>
      </c>
      <c r="V152" s="6"/>
      <c r="W152" s="6"/>
    </row>
    <row r="153" spans="1:25" x14ac:dyDescent="0.25">
      <c r="A153" s="1">
        <v>6</v>
      </c>
      <c r="B153" s="1">
        <v>0</v>
      </c>
      <c r="C153" s="1">
        <v>1</v>
      </c>
      <c r="D153" s="1">
        <v>0</v>
      </c>
      <c r="E153" s="1">
        <v>1</v>
      </c>
      <c r="F153" s="1">
        <v>-1</v>
      </c>
      <c r="G153" s="61">
        <f t="shared" si="96"/>
        <v>0</v>
      </c>
      <c r="H153" s="61">
        <f t="shared" si="92"/>
        <v>0</v>
      </c>
      <c r="I153" s="61">
        <f t="shared" si="92"/>
        <v>4</v>
      </c>
      <c r="J153" s="61">
        <f t="shared" si="92"/>
        <v>-9</v>
      </c>
      <c r="K153" s="33">
        <f t="shared" si="97"/>
        <v>-9</v>
      </c>
      <c r="L153" s="33">
        <f t="shared" si="93"/>
        <v>-1</v>
      </c>
      <c r="M153" s="33" t="str">
        <f t="shared" si="94"/>
        <v>wbaru=wlama</v>
      </c>
      <c r="N153" s="33">
        <f t="shared" si="98"/>
        <v>0</v>
      </c>
      <c r="O153" s="33">
        <f t="shared" si="99"/>
        <v>0</v>
      </c>
      <c r="P153" s="33">
        <f t="shared" si="100"/>
        <v>0</v>
      </c>
      <c r="Q153" s="33">
        <f t="shared" si="101"/>
        <v>0</v>
      </c>
      <c r="R153" s="61">
        <f t="shared" si="95"/>
        <v>0</v>
      </c>
      <c r="S153" s="61">
        <f t="shared" si="95"/>
        <v>0</v>
      </c>
      <c r="T153" s="61">
        <f t="shared" si="95"/>
        <v>4</v>
      </c>
      <c r="U153" s="61">
        <f t="shared" si="95"/>
        <v>-9</v>
      </c>
      <c r="V153" s="6"/>
      <c r="W153" s="6"/>
    </row>
    <row r="154" spans="1:25" x14ac:dyDescent="0.25">
      <c r="A154" s="1">
        <v>7</v>
      </c>
      <c r="B154" s="1">
        <v>0</v>
      </c>
      <c r="C154" s="1">
        <v>0</v>
      </c>
      <c r="D154" s="1">
        <v>1</v>
      </c>
      <c r="E154" s="1">
        <v>1</v>
      </c>
      <c r="F154" s="1">
        <v>-1</v>
      </c>
      <c r="G154" s="61">
        <f t="shared" si="96"/>
        <v>0</v>
      </c>
      <c r="H154" s="61">
        <f t="shared" si="92"/>
        <v>0</v>
      </c>
      <c r="I154" s="61">
        <f t="shared" si="92"/>
        <v>4</v>
      </c>
      <c r="J154" s="61">
        <f t="shared" si="92"/>
        <v>-9</v>
      </c>
      <c r="K154" s="33">
        <f t="shared" si="97"/>
        <v>-5</v>
      </c>
      <c r="L154" s="33">
        <f t="shared" si="93"/>
        <v>-1</v>
      </c>
      <c r="M154" s="33" t="str">
        <f t="shared" si="94"/>
        <v>wbaru=wlama</v>
      </c>
      <c r="N154" s="33">
        <f t="shared" si="98"/>
        <v>0</v>
      </c>
      <c r="O154" s="33">
        <f t="shared" si="99"/>
        <v>0</v>
      </c>
      <c r="P154" s="33">
        <f t="shared" si="100"/>
        <v>0</v>
      </c>
      <c r="Q154" s="33">
        <f t="shared" si="101"/>
        <v>0</v>
      </c>
      <c r="R154" s="61">
        <f t="shared" si="95"/>
        <v>0</v>
      </c>
      <c r="S154" s="61">
        <f t="shared" si="95"/>
        <v>0</v>
      </c>
      <c r="T154" s="61">
        <f t="shared" si="95"/>
        <v>4</v>
      </c>
      <c r="U154" s="61">
        <f t="shared" si="95"/>
        <v>-9</v>
      </c>
      <c r="V154" s="6"/>
      <c r="W154" s="6"/>
    </row>
    <row r="155" spans="1:25" x14ac:dyDescent="0.25">
      <c r="A155" s="1">
        <v>8</v>
      </c>
      <c r="B155" s="1">
        <v>0</v>
      </c>
      <c r="C155" s="1">
        <v>0</v>
      </c>
      <c r="D155" s="1">
        <v>0</v>
      </c>
      <c r="E155" s="1">
        <v>1</v>
      </c>
      <c r="F155" s="1">
        <v>-1</v>
      </c>
      <c r="G155" s="61">
        <f t="shared" si="96"/>
        <v>0</v>
      </c>
      <c r="H155" s="61">
        <f t="shared" si="92"/>
        <v>0</v>
      </c>
      <c r="I155" s="61">
        <f t="shared" si="92"/>
        <v>4</v>
      </c>
      <c r="J155" s="61">
        <f t="shared" si="92"/>
        <v>-9</v>
      </c>
      <c r="K155" s="33">
        <f t="shared" si="97"/>
        <v>-9</v>
      </c>
      <c r="L155" s="33">
        <f t="shared" si="93"/>
        <v>-1</v>
      </c>
      <c r="M155" s="33" t="str">
        <f t="shared" si="94"/>
        <v>wbaru=wlama</v>
      </c>
      <c r="N155" s="33">
        <f t="shared" si="98"/>
        <v>0</v>
      </c>
      <c r="O155" s="33">
        <f t="shared" si="99"/>
        <v>0</v>
      </c>
      <c r="P155" s="33">
        <f t="shared" si="100"/>
        <v>0</v>
      </c>
      <c r="Q155" s="33">
        <f t="shared" si="101"/>
        <v>0</v>
      </c>
      <c r="R155" s="61">
        <f t="shared" si="95"/>
        <v>0</v>
      </c>
      <c r="S155" s="61">
        <f t="shared" si="95"/>
        <v>0</v>
      </c>
      <c r="T155" s="61">
        <f t="shared" si="95"/>
        <v>4</v>
      </c>
      <c r="U155" s="61">
        <f t="shared" si="95"/>
        <v>-9</v>
      </c>
      <c r="V155" s="6"/>
      <c r="W155" s="6"/>
    </row>
    <row r="156" spans="1:25" x14ac:dyDescent="0.25">
      <c r="A156" t="s">
        <v>307</v>
      </c>
      <c r="D156" s="6"/>
    </row>
    <row r="157" spans="1:25" x14ac:dyDescent="0.25">
      <c r="A157" s="2" t="s">
        <v>294</v>
      </c>
      <c r="E157" s="4"/>
      <c r="F157" s="4"/>
      <c r="H157" s="31"/>
      <c r="I157" s="31"/>
      <c r="J157" s="6"/>
      <c r="N157" s="31"/>
      <c r="O157" s="6"/>
      <c r="P157" s="6"/>
      <c r="S157" s="31"/>
      <c r="T157" s="31"/>
      <c r="U157" s="16"/>
    </row>
    <row r="158" spans="1:25" x14ac:dyDescent="0.25">
      <c r="A158" s="63" t="s">
        <v>22</v>
      </c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2"/>
      <c r="Y158" s="62"/>
    </row>
    <row r="159" spans="1:25" x14ac:dyDescent="0.25">
      <c r="A159" s="173" t="s">
        <v>1</v>
      </c>
      <c r="B159" s="175" t="s">
        <v>25</v>
      </c>
      <c r="C159" s="176"/>
      <c r="D159" s="176"/>
      <c r="E159" s="177"/>
      <c r="F159" s="178" t="s">
        <v>36</v>
      </c>
      <c r="G159" s="180" t="s">
        <v>20</v>
      </c>
      <c r="H159" s="181"/>
      <c r="I159" s="181"/>
      <c r="J159" s="182"/>
      <c r="K159" s="60"/>
      <c r="L159" s="60"/>
      <c r="M159" s="55" t="s">
        <v>257</v>
      </c>
      <c r="N159" s="175" t="s">
        <v>256</v>
      </c>
      <c r="O159" s="176"/>
      <c r="P159" s="176"/>
      <c r="Q159" s="177"/>
      <c r="R159" s="183" t="s">
        <v>15</v>
      </c>
      <c r="S159" s="183"/>
      <c r="T159" s="183"/>
      <c r="U159" s="183"/>
      <c r="V159" s="172"/>
      <c r="W159" s="172"/>
      <c r="X159" s="6"/>
    </row>
    <row r="160" spans="1:25" x14ac:dyDescent="0.25">
      <c r="A160" s="174"/>
      <c r="B160" s="18" t="s">
        <v>2</v>
      </c>
      <c r="C160" s="18" t="s">
        <v>3</v>
      </c>
      <c r="D160" s="18" t="s">
        <v>59</v>
      </c>
      <c r="E160" s="18" t="s">
        <v>14</v>
      </c>
      <c r="F160" s="179"/>
      <c r="G160" s="19" t="s">
        <v>7</v>
      </c>
      <c r="H160" s="19" t="s">
        <v>8</v>
      </c>
      <c r="I160" s="19" t="s">
        <v>60</v>
      </c>
      <c r="J160" s="19" t="s">
        <v>254</v>
      </c>
      <c r="K160" s="56" t="s">
        <v>27</v>
      </c>
      <c r="L160" s="56" t="s">
        <v>19</v>
      </c>
      <c r="M160" s="56" t="s">
        <v>258</v>
      </c>
      <c r="N160" s="56" t="s">
        <v>252</v>
      </c>
      <c r="O160" s="56" t="s">
        <v>253</v>
      </c>
      <c r="P160" s="56" t="s">
        <v>282</v>
      </c>
      <c r="Q160" s="56" t="s">
        <v>255</v>
      </c>
      <c r="R160" s="18" t="s">
        <v>7</v>
      </c>
      <c r="S160" s="18" t="s">
        <v>8</v>
      </c>
      <c r="T160" s="18" t="s">
        <v>60</v>
      </c>
      <c r="U160" s="18" t="s">
        <v>254</v>
      </c>
      <c r="V160" s="172"/>
      <c r="W160" s="172"/>
    </row>
    <row r="161" spans="1:25" x14ac:dyDescent="0.25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33">
        <f>R155</f>
        <v>0</v>
      </c>
      <c r="H161" s="33">
        <f>S155</f>
        <v>0</v>
      </c>
      <c r="I161" s="33">
        <f>T155</f>
        <v>4</v>
      </c>
      <c r="J161" s="33">
        <f>U155</f>
        <v>-9</v>
      </c>
      <c r="K161" s="33">
        <f>J161+(B161*G161)+(C161*H161)+(D161*I161)</f>
        <v>-5</v>
      </c>
      <c r="L161" s="33">
        <f>IF(K161&gt;$D$8,1,IF(K161&lt;-$D$8,-1,0))</f>
        <v>-1</v>
      </c>
      <c r="M161" s="33" t="str">
        <f>IF(L161=F161,"wbaru=wlama","perbaiki bobot dan bias")</f>
        <v>perbaiki bobot dan bias</v>
      </c>
      <c r="N161" s="33">
        <f>(F161-L161)*B161*$D$9</f>
        <v>2</v>
      </c>
      <c r="O161" s="33">
        <f>(F161-L161)*C161*$D$9</f>
        <v>2</v>
      </c>
      <c r="P161" s="33">
        <f>(F161-L161)*D161*$D$9</f>
        <v>2</v>
      </c>
      <c r="Q161" s="33">
        <f>(F161-L161)*E161*$D$9</f>
        <v>2</v>
      </c>
      <c r="R161" s="61">
        <f>G161+N161</f>
        <v>2</v>
      </c>
      <c r="S161" s="61">
        <f>H161+O161</f>
        <v>2</v>
      </c>
      <c r="T161" s="61">
        <f>I161+P161</f>
        <v>6</v>
      </c>
      <c r="U161" s="61">
        <f>J161+Q161</f>
        <v>-7</v>
      </c>
      <c r="V161" s="6"/>
      <c r="W161" s="6"/>
    </row>
    <row r="162" spans="1:25" x14ac:dyDescent="0.25">
      <c r="A162" s="1">
        <v>2</v>
      </c>
      <c r="B162" s="1">
        <v>1</v>
      </c>
      <c r="C162" s="1">
        <v>1</v>
      </c>
      <c r="D162" s="1">
        <v>0</v>
      </c>
      <c r="E162" s="1">
        <v>1</v>
      </c>
      <c r="F162" s="1">
        <v>-1</v>
      </c>
      <c r="G162" s="61">
        <f>R161</f>
        <v>2</v>
      </c>
      <c r="H162" s="61">
        <f t="shared" ref="H162:J168" si="102">S161</f>
        <v>2</v>
      </c>
      <c r="I162" s="61">
        <f t="shared" si="102"/>
        <v>6</v>
      </c>
      <c r="J162" s="61">
        <f t="shared" si="102"/>
        <v>-7</v>
      </c>
      <c r="K162" s="33">
        <f>J162+(B162*G162)+(C162*H162)+(D162*I162)</f>
        <v>-3</v>
      </c>
      <c r="L162" s="33">
        <f t="shared" ref="L162:L168" si="103">IF(K162&gt;$D$8,1,IF(K162&lt;-$D$8,-1,0))</f>
        <v>-1</v>
      </c>
      <c r="M162" s="33" t="str">
        <f t="shared" ref="M162:M168" si="104">IF(L162=F162,"wbaru=wlama","perbaiki bobot dan bias")</f>
        <v>wbaru=wlama</v>
      </c>
      <c r="N162" s="33">
        <f>(F162-L162)*B162*$D$9</f>
        <v>0</v>
      </c>
      <c r="O162" s="33">
        <f>(F162-L162)*C162*$D$9</f>
        <v>0</v>
      </c>
      <c r="P162" s="33">
        <f>(F162-L162)*D162*$D$9</f>
        <v>0</v>
      </c>
      <c r="Q162" s="33">
        <f>(F162-L162)*E162*$D$9</f>
        <v>0</v>
      </c>
      <c r="R162" s="61">
        <f t="shared" ref="R162:U168" si="105">G162+N162</f>
        <v>2</v>
      </c>
      <c r="S162" s="61">
        <f t="shared" si="105"/>
        <v>2</v>
      </c>
      <c r="T162" s="61">
        <f t="shared" si="105"/>
        <v>6</v>
      </c>
      <c r="U162" s="61">
        <f t="shared" si="105"/>
        <v>-7</v>
      </c>
      <c r="V162" s="6"/>
      <c r="W162" s="6"/>
    </row>
    <row r="163" spans="1:25" x14ac:dyDescent="0.25">
      <c r="A163" s="1">
        <v>3</v>
      </c>
      <c r="B163" s="1">
        <v>1</v>
      </c>
      <c r="C163" s="1">
        <v>0</v>
      </c>
      <c r="D163" s="1">
        <v>1</v>
      </c>
      <c r="E163" s="1">
        <v>1</v>
      </c>
      <c r="F163" s="1">
        <v>-1</v>
      </c>
      <c r="G163" s="61">
        <f t="shared" ref="G163:G168" si="106">R162</f>
        <v>2</v>
      </c>
      <c r="H163" s="61">
        <f t="shared" si="102"/>
        <v>2</v>
      </c>
      <c r="I163" s="61">
        <f t="shared" si="102"/>
        <v>6</v>
      </c>
      <c r="J163" s="61">
        <f t="shared" si="102"/>
        <v>-7</v>
      </c>
      <c r="K163" s="33">
        <f t="shared" ref="K163:K168" si="107">J163+(B163*G163)+(C163*H163)+(D163*I163)</f>
        <v>1</v>
      </c>
      <c r="L163" s="33">
        <f t="shared" si="103"/>
        <v>1</v>
      </c>
      <c r="M163" s="33" t="str">
        <f t="shared" si="104"/>
        <v>perbaiki bobot dan bias</v>
      </c>
      <c r="N163" s="33">
        <f t="shared" ref="N163:N168" si="108">(F163-L163)*B163*$D$9</f>
        <v>-2</v>
      </c>
      <c r="O163" s="33">
        <f t="shared" ref="O163:O168" si="109">(F163-L163)*C163*$D$9</f>
        <v>0</v>
      </c>
      <c r="P163" s="33">
        <f t="shared" ref="P163:P168" si="110">(F163-L163)*D163*$D$9</f>
        <v>-2</v>
      </c>
      <c r="Q163" s="33">
        <f t="shared" ref="Q163:Q168" si="111">(F163-L163)*E163*$D$9</f>
        <v>-2</v>
      </c>
      <c r="R163" s="61">
        <f t="shared" si="105"/>
        <v>0</v>
      </c>
      <c r="S163" s="61">
        <f t="shared" si="105"/>
        <v>2</v>
      </c>
      <c r="T163" s="61">
        <f t="shared" si="105"/>
        <v>4</v>
      </c>
      <c r="U163" s="61">
        <f t="shared" si="105"/>
        <v>-9</v>
      </c>
      <c r="V163" s="6"/>
      <c r="W163" s="6"/>
    </row>
    <row r="164" spans="1:25" x14ac:dyDescent="0.25">
      <c r="A164" s="1">
        <v>4</v>
      </c>
      <c r="B164" s="1">
        <v>1</v>
      </c>
      <c r="C164" s="1">
        <v>0</v>
      </c>
      <c r="D164" s="1">
        <v>0</v>
      </c>
      <c r="E164" s="1">
        <v>1</v>
      </c>
      <c r="F164" s="1">
        <v>-1</v>
      </c>
      <c r="G164" s="61">
        <f t="shared" si="106"/>
        <v>0</v>
      </c>
      <c r="H164" s="61">
        <f t="shared" si="102"/>
        <v>2</v>
      </c>
      <c r="I164" s="61">
        <f t="shared" si="102"/>
        <v>4</v>
      </c>
      <c r="J164" s="61">
        <f t="shared" si="102"/>
        <v>-9</v>
      </c>
      <c r="K164" s="33">
        <f t="shared" si="107"/>
        <v>-9</v>
      </c>
      <c r="L164" s="33">
        <f t="shared" si="103"/>
        <v>-1</v>
      </c>
      <c r="M164" s="33" t="str">
        <f t="shared" si="104"/>
        <v>wbaru=wlama</v>
      </c>
      <c r="N164" s="33">
        <f t="shared" si="108"/>
        <v>0</v>
      </c>
      <c r="O164" s="33">
        <f t="shared" si="109"/>
        <v>0</v>
      </c>
      <c r="P164" s="33">
        <f t="shared" si="110"/>
        <v>0</v>
      </c>
      <c r="Q164" s="33">
        <f t="shared" si="111"/>
        <v>0</v>
      </c>
      <c r="R164" s="61">
        <f t="shared" si="105"/>
        <v>0</v>
      </c>
      <c r="S164" s="61">
        <f t="shared" si="105"/>
        <v>2</v>
      </c>
      <c r="T164" s="61">
        <f t="shared" si="105"/>
        <v>4</v>
      </c>
      <c r="U164" s="61">
        <f t="shared" si="105"/>
        <v>-9</v>
      </c>
      <c r="V164" s="6"/>
      <c r="W164" s="6"/>
    </row>
    <row r="165" spans="1:25" x14ac:dyDescent="0.25">
      <c r="A165" s="1">
        <v>5</v>
      </c>
      <c r="B165" s="1">
        <v>0</v>
      </c>
      <c r="C165" s="1">
        <v>1</v>
      </c>
      <c r="D165" s="1">
        <v>1</v>
      </c>
      <c r="E165" s="1">
        <v>1</v>
      </c>
      <c r="F165" s="1">
        <v>-1</v>
      </c>
      <c r="G165" s="61">
        <f t="shared" si="106"/>
        <v>0</v>
      </c>
      <c r="H165" s="61">
        <f t="shared" si="102"/>
        <v>2</v>
      </c>
      <c r="I165" s="61">
        <f t="shared" si="102"/>
        <v>4</v>
      </c>
      <c r="J165" s="61">
        <f t="shared" si="102"/>
        <v>-9</v>
      </c>
      <c r="K165" s="33">
        <f t="shared" si="107"/>
        <v>-3</v>
      </c>
      <c r="L165" s="33">
        <f t="shared" si="103"/>
        <v>-1</v>
      </c>
      <c r="M165" s="33" t="str">
        <f t="shared" si="104"/>
        <v>wbaru=wlama</v>
      </c>
      <c r="N165" s="33">
        <f t="shared" si="108"/>
        <v>0</v>
      </c>
      <c r="O165" s="33">
        <f t="shared" si="109"/>
        <v>0</v>
      </c>
      <c r="P165" s="33">
        <f t="shared" si="110"/>
        <v>0</v>
      </c>
      <c r="Q165" s="33">
        <f t="shared" si="111"/>
        <v>0</v>
      </c>
      <c r="R165" s="61">
        <f t="shared" si="105"/>
        <v>0</v>
      </c>
      <c r="S165" s="61">
        <f t="shared" si="105"/>
        <v>2</v>
      </c>
      <c r="T165" s="61">
        <f t="shared" si="105"/>
        <v>4</v>
      </c>
      <c r="U165" s="61">
        <f t="shared" si="105"/>
        <v>-9</v>
      </c>
      <c r="V165" s="6"/>
      <c r="W165" s="6"/>
    </row>
    <row r="166" spans="1:25" x14ac:dyDescent="0.25">
      <c r="A166" s="1">
        <v>6</v>
      </c>
      <c r="B166" s="1">
        <v>0</v>
      </c>
      <c r="C166" s="1">
        <v>1</v>
      </c>
      <c r="D166" s="1">
        <v>0</v>
      </c>
      <c r="E166" s="1">
        <v>1</v>
      </c>
      <c r="F166" s="1">
        <v>-1</v>
      </c>
      <c r="G166" s="61">
        <f t="shared" si="106"/>
        <v>0</v>
      </c>
      <c r="H166" s="61">
        <f t="shared" si="102"/>
        <v>2</v>
      </c>
      <c r="I166" s="61">
        <f t="shared" si="102"/>
        <v>4</v>
      </c>
      <c r="J166" s="61">
        <f t="shared" si="102"/>
        <v>-9</v>
      </c>
      <c r="K166" s="33">
        <f t="shared" si="107"/>
        <v>-7</v>
      </c>
      <c r="L166" s="33">
        <f t="shared" si="103"/>
        <v>-1</v>
      </c>
      <c r="M166" s="33" t="str">
        <f t="shared" si="104"/>
        <v>wbaru=wlama</v>
      </c>
      <c r="N166" s="33">
        <f t="shared" si="108"/>
        <v>0</v>
      </c>
      <c r="O166" s="33">
        <f t="shared" si="109"/>
        <v>0</v>
      </c>
      <c r="P166" s="33">
        <f t="shared" si="110"/>
        <v>0</v>
      </c>
      <c r="Q166" s="33">
        <f t="shared" si="111"/>
        <v>0</v>
      </c>
      <c r="R166" s="61">
        <f t="shared" si="105"/>
        <v>0</v>
      </c>
      <c r="S166" s="61">
        <f t="shared" si="105"/>
        <v>2</v>
      </c>
      <c r="T166" s="61">
        <f t="shared" si="105"/>
        <v>4</v>
      </c>
      <c r="U166" s="61">
        <f t="shared" si="105"/>
        <v>-9</v>
      </c>
      <c r="V166" s="6"/>
      <c r="W166" s="6"/>
    </row>
    <row r="167" spans="1:25" x14ac:dyDescent="0.25">
      <c r="A167" s="1">
        <v>7</v>
      </c>
      <c r="B167" s="1">
        <v>0</v>
      </c>
      <c r="C167" s="1">
        <v>0</v>
      </c>
      <c r="D167" s="1">
        <v>1</v>
      </c>
      <c r="E167" s="1">
        <v>1</v>
      </c>
      <c r="F167" s="1">
        <v>-1</v>
      </c>
      <c r="G167" s="61">
        <f t="shared" si="106"/>
        <v>0</v>
      </c>
      <c r="H167" s="61">
        <f t="shared" si="102"/>
        <v>2</v>
      </c>
      <c r="I167" s="61">
        <f t="shared" si="102"/>
        <v>4</v>
      </c>
      <c r="J167" s="61">
        <f t="shared" si="102"/>
        <v>-9</v>
      </c>
      <c r="K167" s="33">
        <f t="shared" si="107"/>
        <v>-5</v>
      </c>
      <c r="L167" s="33">
        <f t="shared" si="103"/>
        <v>-1</v>
      </c>
      <c r="M167" s="33" t="str">
        <f t="shared" si="104"/>
        <v>wbaru=wlama</v>
      </c>
      <c r="N167" s="33">
        <f t="shared" si="108"/>
        <v>0</v>
      </c>
      <c r="O167" s="33">
        <f t="shared" si="109"/>
        <v>0</v>
      </c>
      <c r="P167" s="33">
        <f t="shared" si="110"/>
        <v>0</v>
      </c>
      <c r="Q167" s="33">
        <f t="shared" si="111"/>
        <v>0</v>
      </c>
      <c r="R167" s="61">
        <f t="shared" si="105"/>
        <v>0</v>
      </c>
      <c r="S167" s="61">
        <f t="shared" si="105"/>
        <v>2</v>
      </c>
      <c r="T167" s="61">
        <f t="shared" si="105"/>
        <v>4</v>
      </c>
      <c r="U167" s="61">
        <f t="shared" si="105"/>
        <v>-9</v>
      </c>
      <c r="V167" s="6"/>
      <c r="W167" s="6"/>
    </row>
    <row r="168" spans="1:25" x14ac:dyDescent="0.25">
      <c r="A168" s="1">
        <v>8</v>
      </c>
      <c r="B168" s="1">
        <v>0</v>
      </c>
      <c r="C168" s="1">
        <v>0</v>
      </c>
      <c r="D168" s="1">
        <v>0</v>
      </c>
      <c r="E168" s="1">
        <v>1</v>
      </c>
      <c r="F168" s="1">
        <v>-1</v>
      </c>
      <c r="G168" s="61">
        <f t="shared" si="106"/>
        <v>0</v>
      </c>
      <c r="H168" s="61">
        <f t="shared" si="102"/>
        <v>2</v>
      </c>
      <c r="I168" s="61">
        <f t="shared" si="102"/>
        <v>4</v>
      </c>
      <c r="J168" s="61">
        <f t="shared" si="102"/>
        <v>-9</v>
      </c>
      <c r="K168" s="33">
        <f t="shared" si="107"/>
        <v>-9</v>
      </c>
      <c r="L168" s="33">
        <f t="shared" si="103"/>
        <v>-1</v>
      </c>
      <c r="M168" s="33" t="str">
        <f t="shared" si="104"/>
        <v>wbaru=wlama</v>
      </c>
      <c r="N168" s="33">
        <f t="shared" si="108"/>
        <v>0</v>
      </c>
      <c r="O168" s="33">
        <f t="shared" si="109"/>
        <v>0</v>
      </c>
      <c r="P168" s="33">
        <f t="shared" si="110"/>
        <v>0</v>
      </c>
      <c r="Q168" s="33">
        <f t="shared" si="111"/>
        <v>0</v>
      </c>
      <c r="R168" s="61">
        <f t="shared" si="105"/>
        <v>0</v>
      </c>
      <c r="S168" s="61">
        <f t="shared" si="105"/>
        <v>2</v>
      </c>
      <c r="T168" s="61">
        <f t="shared" si="105"/>
        <v>4</v>
      </c>
      <c r="U168" s="61">
        <f t="shared" si="105"/>
        <v>-9</v>
      </c>
      <c r="V168" s="6"/>
      <c r="W168" s="6"/>
    </row>
    <row r="169" spans="1:25" x14ac:dyDescent="0.25">
      <c r="A169" t="s">
        <v>308</v>
      </c>
      <c r="D169" s="6"/>
    </row>
    <row r="170" spans="1:25" x14ac:dyDescent="0.25">
      <c r="A170" s="2" t="s">
        <v>295</v>
      </c>
      <c r="E170" s="4"/>
      <c r="F170" s="4"/>
      <c r="H170" s="31"/>
      <c r="I170" s="31"/>
      <c r="J170" s="6"/>
      <c r="N170" s="31"/>
      <c r="O170" s="6"/>
      <c r="P170" s="6"/>
      <c r="S170" s="31"/>
      <c r="T170" s="31"/>
      <c r="U170" s="16"/>
    </row>
    <row r="171" spans="1:25" x14ac:dyDescent="0.25">
      <c r="A171" s="63" t="s">
        <v>22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2"/>
      <c r="Y171" s="62"/>
    </row>
    <row r="172" spans="1:25" x14ac:dyDescent="0.25">
      <c r="A172" s="173" t="s">
        <v>1</v>
      </c>
      <c r="B172" s="175" t="s">
        <v>25</v>
      </c>
      <c r="C172" s="176"/>
      <c r="D172" s="176"/>
      <c r="E172" s="177"/>
      <c r="F172" s="178" t="s">
        <v>36</v>
      </c>
      <c r="G172" s="180" t="s">
        <v>20</v>
      </c>
      <c r="H172" s="181"/>
      <c r="I172" s="181"/>
      <c r="J172" s="182"/>
      <c r="K172" s="60"/>
      <c r="L172" s="60"/>
      <c r="M172" s="55" t="s">
        <v>257</v>
      </c>
      <c r="N172" s="175" t="s">
        <v>256</v>
      </c>
      <c r="O172" s="176"/>
      <c r="P172" s="176"/>
      <c r="Q172" s="177"/>
      <c r="R172" s="183" t="s">
        <v>15</v>
      </c>
      <c r="S172" s="183"/>
      <c r="T172" s="183"/>
      <c r="U172" s="183"/>
      <c r="V172" s="172"/>
      <c r="W172" s="172"/>
      <c r="X172" s="6"/>
    </row>
    <row r="173" spans="1:25" x14ac:dyDescent="0.25">
      <c r="A173" s="174"/>
      <c r="B173" s="18" t="s">
        <v>2</v>
      </c>
      <c r="C173" s="18" t="s">
        <v>3</v>
      </c>
      <c r="D173" s="18" t="s">
        <v>59</v>
      </c>
      <c r="E173" s="18" t="s">
        <v>14</v>
      </c>
      <c r="F173" s="179"/>
      <c r="G173" s="19" t="s">
        <v>7</v>
      </c>
      <c r="H173" s="19" t="s">
        <v>8</v>
      </c>
      <c r="I173" s="19" t="s">
        <v>60</v>
      </c>
      <c r="J173" s="19" t="s">
        <v>254</v>
      </c>
      <c r="K173" s="56" t="s">
        <v>27</v>
      </c>
      <c r="L173" s="56" t="s">
        <v>19</v>
      </c>
      <c r="M173" s="56" t="s">
        <v>258</v>
      </c>
      <c r="N173" s="56" t="s">
        <v>252</v>
      </c>
      <c r="O173" s="56" t="s">
        <v>253</v>
      </c>
      <c r="P173" s="56" t="s">
        <v>282</v>
      </c>
      <c r="Q173" s="56" t="s">
        <v>255</v>
      </c>
      <c r="R173" s="18" t="s">
        <v>7</v>
      </c>
      <c r="S173" s="18" t="s">
        <v>8</v>
      </c>
      <c r="T173" s="18" t="s">
        <v>60</v>
      </c>
      <c r="U173" s="18" t="s">
        <v>254</v>
      </c>
      <c r="V173" s="172"/>
      <c r="W173" s="172"/>
    </row>
    <row r="174" spans="1:25" x14ac:dyDescent="0.25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33">
        <f>R168</f>
        <v>0</v>
      </c>
      <c r="H174" s="33">
        <f>S168</f>
        <v>2</v>
      </c>
      <c r="I174" s="33">
        <f>T168</f>
        <v>4</v>
      </c>
      <c r="J174" s="33">
        <f>U168</f>
        <v>-9</v>
      </c>
      <c r="K174" s="33">
        <f>J174+(B174*G174)+(C174*H174)+(D174*I174)</f>
        <v>-3</v>
      </c>
      <c r="L174" s="33">
        <f>IF(K174&gt;$D$8,1,IF(K174&lt;-$D$8,-1,0))</f>
        <v>-1</v>
      </c>
      <c r="M174" s="33" t="str">
        <f>IF(L174=F174,"wbaru=wlama","perbaiki bobot dan bias")</f>
        <v>perbaiki bobot dan bias</v>
      </c>
      <c r="N174" s="33">
        <f>(F174-L174)*B174*$D$9</f>
        <v>2</v>
      </c>
      <c r="O174" s="33">
        <f>(F174-L174)*C174*$D$9</f>
        <v>2</v>
      </c>
      <c r="P174" s="33">
        <f>(F174-L174)*D174*$D$9</f>
        <v>2</v>
      </c>
      <c r="Q174" s="33">
        <f>(F174-L174)*E174*$D$9</f>
        <v>2</v>
      </c>
      <c r="R174" s="61">
        <f>G174+N174</f>
        <v>2</v>
      </c>
      <c r="S174" s="61">
        <f>H174+O174</f>
        <v>4</v>
      </c>
      <c r="T174" s="61">
        <f>I174+P174</f>
        <v>6</v>
      </c>
      <c r="U174" s="61">
        <f>J174+Q174</f>
        <v>-7</v>
      </c>
      <c r="V174" s="6"/>
      <c r="W174" s="6"/>
    </row>
    <row r="175" spans="1:25" x14ac:dyDescent="0.25">
      <c r="A175" s="1">
        <v>2</v>
      </c>
      <c r="B175" s="1">
        <v>1</v>
      </c>
      <c r="C175" s="1">
        <v>1</v>
      </c>
      <c r="D175" s="1">
        <v>0</v>
      </c>
      <c r="E175" s="1">
        <v>1</v>
      </c>
      <c r="F175" s="1">
        <v>-1</v>
      </c>
      <c r="G175" s="61">
        <f>R174</f>
        <v>2</v>
      </c>
      <c r="H175" s="61">
        <f t="shared" ref="H175:J181" si="112">S174</f>
        <v>4</v>
      </c>
      <c r="I175" s="61">
        <f t="shared" si="112"/>
        <v>6</v>
      </c>
      <c r="J175" s="61">
        <f t="shared" si="112"/>
        <v>-7</v>
      </c>
      <c r="K175" s="33">
        <f>J175+(B175*G175)+(C175*H175)+(D175*I175)</f>
        <v>-1</v>
      </c>
      <c r="L175" s="33">
        <f t="shared" ref="L175:L181" si="113">IF(K175&gt;$D$8,1,IF(K175&lt;-$D$8,-1,0))</f>
        <v>-1</v>
      </c>
      <c r="M175" s="33" t="str">
        <f t="shared" ref="M175:M181" si="114">IF(L175=F175,"wbaru=wlama","perbaiki bobot dan bias")</f>
        <v>wbaru=wlama</v>
      </c>
      <c r="N175" s="33">
        <f>(F175-L175)*B175*$D$9</f>
        <v>0</v>
      </c>
      <c r="O175" s="33">
        <f>(F175-L175)*C175*$D$9</f>
        <v>0</v>
      </c>
      <c r="P175" s="33">
        <f>(F175-L175)*D175*$D$9</f>
        <v>0</v>
      </c>
      <c r="Q175" s="33">
        <f>(F175-L175)*E175*$D$9</f>
        <v>0</v>
      </c>
      <c r="R175" s="61">
        <f t="shared" ref="R175:U181" si="115">G175+N175</f>
        <v>2</v>
      </c>
      <c r="S175" s="61">
        <f t="shared" si="115"/>
        <v>4</v>
      </c>
      <c r="T175" s="61">
        <f t="shared" si="115"/>
        <v>6</v>
      </c>
      <c r="U175" s="61">
        <f t="shared" si="115"/>
        <v>-7</v>
      </c>
      <c r="V175" s="6"/>
      <c r="W175" s="6"/>
    </row>
    <row r="176" spans="1:25" x14ac:dyDescent="0.25">
      <c r="A176" s="1">
        <v>3</v>
      </c>
      <c r="B176" s="1">
        <v>1</v>
      </c>
      <c r="C176" s="1">
        <v>0</v>
      </c>
      <c r="D176" s="1">
        <v>1</v>
      </c>
      <c r="E176" s="1">
        <v>1</v>
      </c>
      <c r="F176" s="1">
        <v>-1</v>
      </c>
      <c r="G176" s="61">
        <f t="shared" ref="G176:G181" si="116">R175</f>
        <v>2</v>
      </c>
      <c r="H176" s="61">
        <f t="shared" si="112"/>
        <v>4</v>
      </c>
      <c r="I176" s="61">
        <f t="shared" si="112"/>
        <v>6</v>
      </c>
      <c r="J176" s="61">
        <f t="shared" si="112"/>
        <v>-7</v>
      </c>
      <c r="K176" s="33">
        <f t="shared" ref="K176:K181" si="117">J176+(B176*G176)+(C176*H176)+(D176*I176)</f>
        <v>1</v>
      </c>
      <c r="L176" s="33">
        <f t="shared" si="113"/>
        <v>1</v>
      </c>
      <c r="M176" s="33" t="str">
        <f t="shared" si="114"/>
        <v>perbaiki bobot dan bias</v>
      </c>
      <c r="N176" s="33">
        <f t="shared" ref="N176:N181" si="118">(F176-L176)*B176*$D$9</f>
        <v>-2</v>
      </c>
      <c r="O176" s="33">
        <f t="shared" ref="O176:O181" si="119">(F176-L176)*C176*$D$9</f>
        <v>0</v>
      </c>
      <c r="P176" s="33">
        <f t="shared" ref="P176:P181" si="120">(F176-L176)*D176*$D$9</f>
        <v>-2</v>
      </c>
      <c r="Q176" s="33">
        <f t="shared" ref="Q176:Q181" si="121">(F176-L176)*E176*$D$9</f>
        <v>-2</v>
      </c>
      <c r="R176" s="61">
        <f t="shared" si="115"/>
        <v>0</v>
      </c>
      <c r="S176" s="61">
        <f t="shared" si="115"/>
        <v>4</v>
      </c>
      <c r="T176" s="61">
        <f t="shared" si="115"/>
        <v>4</v>
      </c>
      <c r="U176" s="61">
        <f t="shared" si="115"/>
        <v>-9</v>
      </c>
      <c r="V176" s="6"/>
      <c r="W176" s="6"/>
    </row>
    <row r="177" spans="1:25" x14ac:dyDescent="0.25">
      <c r="A177" s="1">
        <v>4</v>
      </c>
      <c r="B177" s="1">
        <v>1</v>
      </c>
      <c r="C177" s="1">
        <v>0</v>
      </c>
      <c r="D177" s="1">
        <v>0</v>
      </c>
      <c r="E177" s="1">
        <v>1</v>
      </c>
      <c r="F177" s="1">
        <v>-1</v>
      </c>
      <c r="G177" s="61">
        <f t="shared" si="116"/>
        <v>0</v>
      </c>
      <c r="H177" s="61">
        <f t="shared" si="112"/>
        <v>4</v>
      </c>
      <c r="I177" s="61">
        <f t="shared" si="112"/>
        <v>4</v>
      </c>
      <c r="J177" s="61">
        <f t="shared" si="112"/>
        <v>-9</v>
      </c>
      <c r="K177" s="33">
        <f t="shared" si="117"/>
        <v>-9</v>
      </c>
      <c r="L177" s="33">
        <f t="shared" si="113"/>
        <v>-1</v>
      </c>
      <c r="M177" s="33" t="str">
        <f t="shared" si="114"/>
        <v>wbaru=wlama</v>
      </c>
      <c r="N177" s="33">
        <f t="shared" si="118"/>
        <v>0</v>
      </c>
      <c r="O177" s="33">
        <f t="shared" si="119"/>
        <v>0</v>
      </c>
      <c r="P177" s="33">
        <f t="shared" si="120"/>
        <v>0</v>
      </c>
      <c r="Q177" s="33">
        <f t="shared" si="121"/>
        <v>0</v>
      </c>
      <c r="R177" s="61">
        <f t="shared" si="115"/>
        <v>0</v>
      </c>
      <c r="S177" s="61">
        <f t="shared" si="115"/>
        <v>4</v>
      </c>
      <c r="T177" s="61">
        <f t="shared" si="115"/>
        <v>4</v>
      </c>
      <c r="U177" s="61">
        <f t="shared" si="115"/>
        <v>-9</v>
      </c>
      <c r="V177" s="6"/>
      <c r="W177" s="6"/>
    </row>
    <row r="178" spans="1:25" x14ac:dyDescent="0.25">
      <c r="A178" s="1">
        <v>5</v>
      </c>
      <c r="B178" s="1">
        <v>0</v>
      </c>
      <c r="C178" s="1">
        <v>1</v>
      </c>
      <c r="D178" s="1">
        <v>1</v>
      </c>
      <c r="E178" s="1">
        <v>1</v>
      </c>
      <c r="F178" s="1">
        <v>-1</v>
      </c>
      <c r="G178" s="61">
        <f t="shared" si="116"/>
        <v>0</v>
      </c>
      <c r="H178" s="61">
        <f t="shared" si="112"/>
        <v>4</v>
      </c>
      <c r="I178" s="61">
        <f t="shared" si="112"/>
        <v>4</v>
      </c>
      <c r="J178" s="61">
        <f t="shared" si="112"/>
        <v>-9</v>
      </c>
      <c r="K178" s="33">
        <f t="shared" si="117"/>
        <v>-1</v>
      </c>
      <c r="L178" s="33">
        <f t="shared" si="113"/>
        <v>-1</v>
      </c>
      <c r="M178" s="33" t="str">
        <f t="shared" si="114"/>
        <v>wbaru=wlama</v>
      </c>
      <c r="N178" s="33">
        <f t="shared" si="118"/>
        <v>0</v>
      </c>
      <c r="O178" s="33">
        <f t="shared" si="119"/>
        <v>0</v>
      </c>
      <c r="P178" s="33">
        <f t="shared" si="120"/>
        <v>0</v>
      </c>
      <c r="Q178" s="33">
        <f t="shared" si="121"/>
        <v>0</v>
      </c>
      <c r="R178" s="61">
        <f t="shared" si="115"/>
        <v>0</v>
      </c>
      <c r="S178" s="61">
        <f t="shared" si="115"/>
        <v>4</v>
      </c>
      <c r="T178" s="61">
        <f t="shared" si="115"/>
        <v>4</v>
      </c>
      <c r="U178" s="61">
        <f t="shared" si="115"/>
        <v>-9</v>
      </c>
      <c r="V178" s="6"/>
      <c r="W178" s="6"/>
    </row>
    <row r="179" spans="1:25" x14ac:dyDescent="0.25">
      <c r="A179" s="1">
        <v>6</v>
      </c>
      <c r="B179" s="1">
        <v>0</v>
      </c>
      <c r="C179" s="1">
        <v>1</v>
      </c>
      <c r="D179" s="1">
        <v>0</v>
      </c>
      <c r="E179" s="1">
        <v>1</v>
      </c>
      <c r="F179" s="1">
        <v>-1</v>
      </c>
      <c r="G179" s="61">
        <f t="shared" si="116"/>
        <v>0</v>
      </c>
      <c r="H179" s="61">
        <f t="shared" si="112"/>
        <v>4</v>
      </c>
      <c r="I179" s="61">
        <f t="shared" si="112"/>
        <v>4</v>
      </c>
      <c r="J179" s="61">
        <f t="shared" si="112"/>
        <v>-9</v>
      </c>
      <c r="K179" s="33">
        <f t="shared" si="117"/>
        <v>-5</v>
      </c>
      <c r="L179" s="33">
        <f t="shared" si="113"/>
        <v>-1</v>
      </c>
      <c r="M179" s="33" t="str">
        <f t="shared" si="114"/>
        <v>wbaru=wlama</v>
      </c>
      <c r="N179" s="33">
        <f t="shared" si="118"/>
        <v>0</v>
      </c>
      <c r="O179" s="33">
        <f t="shared" si="119"/>
        <v>0</v>
      </c>
      <c r="P179" s="33">
        <f t="shared" si="120"/>
        <v>0</v>
      </c>
      <c r="Q179" s="33">
        <f t="shared" si="121"/>
        <v>0</v>
      </c>
      <c r="R179" s="61">
        <f t="shared" si="115"/>
        <v>0</v>
      </c>
      <c r="S179" s="61">
        <f t="shared" si="115"/>
        <v>4</v>
      </c>
      <c r="T179" s="61">
        <f t="shared" si="115"/>
        <v>4</v>
      </c>
      <c r="U179" s="61">
        <f t="shared" si="115"/>
        <v>-9</v>
      </c>
      <c r="V179" s="6"/>
      <c r="W179" s="6"/>
    </row>
    <row r="180" spans="1:25" x14ac:dyDescent="0.25">
      <c r="A180" s="1">
        <v>7</v>
      </c>
      <c r="B180" s="1">
        <v>0</v>
      </c>
      <c r="C180" s="1">
        <v>0</v>
      </c>
      <c r="D180" s="1">
        <v>1</v>
      </c>
      <c r="E180" s="1">
        <v>1</v>
      </c>
      <c r="F180" s="1">
        <v>-1</v>
      </c>
      <c r="G180" s="61">
        <f t="shared" si="116"/>
        <v>0</v>
      </c>
      <c r="H180" s="61">
        <f t="shared" si="112"/>
        <v>4</v>
      </c>
      <c r="I180" s="61">
        <f t="shared" si="112"/>
        <v>4</v>
      </c>
      <c r="J180" s="61">
        <f t="shared" si="112"/>
        <v>-9</v>
      </c>
      <c r="K180" s="33">
        <f t="shared" si="117"/>
        <v>-5</v>
      </c>
      <c r="L180" s="33">
        <f t="shared" si="113"/>
        <v>-1</v>
      </c>
      <c r="M180" s="33" t="str">
        <f t="shared" si="114"/>
        <v>wbaru=wlama</v>
      </c>
      <c r="N180" s="33">
        <f t="shared" si="118"/>
        <v>0</v>
      </c>
      <c r="O180" s="33">
        <f t="shared" si="119"/>
        <v>0</v>
      </c>
      <c r="P180" s="33">
        <f t="shared" si="120"/>
        <v>0</v>
      </c>
      <c r="Q180" s="33">
        <f t="shared" si="121"/>
        <v>0</v>
      </c>
      <c r="R180" s="61">
        <f t="shared" si="115"/>
        <v>0</v>
      </c>
      <c r="S180" s="61">
        <f t="shared" si="115"/>
        <v>4</v>
      </c>
      <c r="T180" s="61">
        <f t="shared" si="115"/>
        <v>4</v>
      </c>
      <c r="U180" s="61">
        <f t="shared" si="115"/>
        <v>-9</v>
      </c>
      <c r="V180" s="6"/>
      <c r="W180" s="6"/>
    </row>
    <row r="181" spans="1:25" x14ac:dyDescent="0.25">
      <c r="A181" s="1">
        <v>8</v>
      </c>
      <c r="B181" s="1">
        <v>0</v>
      </c>
      <c r="C181" s="1">
        <v>0</v>
      </c>
      <c r="D181" s="1">
        <v>0</v>
      </c>
      <c r="E181" s="1">
        <v>1</v>
      </c>
      <c r="F181" s="1">
        <v>-1</v>
      </c>
      <c r="G181" s="61">
        <f t="shared" si="116"/>
        <v>0</v>
      </c>
      <c r="H181" s="61">
        <f t="shared" si="112"/>
        <v>4</v>
      </c>
      <c r="I181" s="61">
        <f t="shared" si="112"/>
        <v>4</v>
      </c>
      <c r="J181" s="61">
        <f t="shared" si="112"/>
        <v>-9</v>
      </c>
      <c r="K181" s="33">
        <f t="shared" si="117"/>
        <v>-9</v>
      </c>
      <c r="L181" s="33">
        <f t="shared" si="113"/>
        <v>-1</v>
      </c>
      <c r="M181" s="33" t="str">
        <f t="shared" si="114"/>
        <v>wbaru=wlama</v>
      </c>
      <c r="N181" s="33">
        <f t="shared" si="118"/>
        <v>0</v>
      </c>
      <c r="O181" s="33">
        <f t="shared" si="119"/>
        <v>0</v>
      </c>
      <c r="P181" s="33">
        <f t="shared" si="120"/>
        <v>0</v>
      </c>
      <c r="Q181" s="33">
        <f t="shared" si="121"/>
        <v>0</v>
      </c>
      <c r="R181" s="61">
        <f t="shared" si="115"/>
        <v>0</v>
      </c>
      <c r="S181" s="61">
        <f t="shared" si="115"/>
        <v>4</v>
      </c>
      <c r="T181" s="61">
        <f t="shared" si="115"/>
        <v>4</v>
      </c>
      <c r="U181" s="61">
        <f t="shared" si="115"/>
        <v>-9</v>
      </c>
      <c r="V181" s="6"/>
      <c r="W181" s="6"/>
    </row>
    <row r="182" spans="1:25" x14ac:dyDescent="0.25">
      <c r="A182" t="s">
        <v>309</v>
      </c>
      <c r="D182" s="6"/>
    </row>
    <row r="183" spans="1:25" x14ac:dyDescent="0.25">
      <c r="A183" s="2" t="s">
        <v>296</v>
      </c>
      <c r="E183" s="4"/>
      <c r="F183" s="4"/>
      <c r="H183" s="31"/>
      <c r="I183" s="31"/>
      <c r="J183" s="6"/>
      <c r="N183" s="31"/>
      <c r="O183" s="6"/>
      <c r="P183" s="6"/>
      <c r="S183" s="31"/>
      <c r="T183" s="31"/>
      <c r="U183" s="16"/>
    </row>
    <row r="184" spans="1:25" x14ac:dyDescent="0.25">
      <c r="A184" s="63" t="s">
        <v>22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2"/>
      <c r="Y184" s="62"/>
    </row>
    <row r="185" spans="1:25" x14ac:dyDescent="0.25">
      <c r="A185" s="173" t="s">
        <v>1</v>
      </c>
      <c r="B185" s="175" t="s">
        <v>25</v>
      </c>
      <c r="C185" s="176"/>
      <c r="D185" s="176"/>
      <c r="E185" s="177"/>
      <c r="F185" s="178" t="s">
        <v>36</v>
      </c>
      <c r="G185" s="180" t="s">
        <v>20</v>
      </c>
      <c r="H185" s="181"/>
      <c r="I185" s="181"/>
      <c r="J185" s="182"/>
      <c r="K185" s="60"/>
      <c r="L185" s="60"/>
      <c r="M185" s="55" t="s">
        <v>257</v>
      </c>
      <c r="N185" s="175" t="s">
        <v>256</v>
      </c>
      <c r="O185" s="176"/>
      <c r="P185" s="176"/>
      <c r="Q185" s="177"/>
      <c r="R185" s="183" t="s">
        <v>15</v>
      </c>
      <c r="S185" s="183"/>
      <c r="T185" s="183"/>
      <c r="U185" s="183"/>
      <c r="V185" s="172"/>
      <c r="W185" s="172"/>
      <c r="X185" s="6"/>
    </row>
    <row r="186" spans="1:25" x14ac:dyDescent="0.25">
      <c r="A186" s="174"/>
      <c r="B186" s="18" t="s">
        <v>2</v>
      </c>
      <c r="C186" s="18" t="s">
        <v>3</v>
      </c>
      <c r="D186" s="18" t="s">
        <v>59</v>
      </c>
      <c r="E186" s="18" t="s">
        <v>14</v>
      </c>
      <c r="F186" s="179"/>
      <c r="G186" s="19" t="s">
        <v>7</v>
      </c>
      <c r="H186" s="19" t="s">
        <v>8</v>
      </c>
      <c r="I186" s="19" t="s">
        <v>60</v>
      </c>
      <c r="J186" s="19" t="s">
        <v>254</v>
      </c>
      <c r="K186" s="56" t="s">
        <v>27</v>
      </c>
      <c r="L186" s="56" t="s">
        <v>19</v>
      </c>
      <c r="M186" s="56" t="s">
        <v>258</v>
      </c>
      <c r="N186" s="56" t="s">
        <v>252</v>
      </c>
      <c r="O186" s="56" t="s">
        <v>253</v>
      </c>
      <c r="P186" s="56" t="s">
        <v>282</v>
      </c>
      <c r="Q186" s="56" t="s">
        <v>255</v>
      </c>
      <c r="R186" s="18" t="s">
        <v>7</v>
      </c>
      <c r="S186" s="18" t="s">
        <v>8</v>
      </c>
      <c r="T186" s="18" t="s">
        <v>60</v>
      </c>
      <c r="U186" s="18" t="s">
        <v>254</v>
      </c>
      <c r="V186" s="172"/>
      <c r="W186" s="172"/>
    </row>
    <row r="187" spans="1:25" x14ac:dyDescent="0.25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33">
        <f>R181</f>
        <v>0</v>
      </c>
      <c r="H187" s="33">
        <f>S181</f>
        <v>4</v>
      </c>
      <c r="I187" s="33">
        <f>T181</f>
        <v>4</v>
      </c>
      <c r="J187" s="33">
        <f>U181</f>
        <v>-9</v>
      </c>
      <c r="K187" s="33">
        <f>J187+(B187*G187)+(C187*H187)+(D187*I187)</f>
        <v>-1</v>
      </c>
      <c r="L187" s="33">
        <f>IF(K187&gt;$D$8,1,IF(K187&lt;-$D$8,-1,0))</f>
        <v>-1</v>
      </c>
      <c r="M187" s="33" t="str">
        <f>IF(L187=F187,"wbaru=wlama","perbaiki bobot dan bias")</f>
        <v>perbaiki bobot dan bias</v>
      </c>
      <c r="N187" s="33">
        <f>(F187-L187)*B187*$D$9</f>
        <v>2</v>
      </c>
      <c r="O187" s="33">
        <f>(F187-L187)*C187*$D$9</f>
        <v>2</v>
      </c>
      <c r="P187" s="33">
        <f>(F187-L187)*D187*$D$9</f>
        <v>2</v>
      </c>
      <c r="Q187" s="33">
        <f>(F187-L187)*E187*$D$9</f>
        <v>2</v>
      </c>
      <c r="R187" s="61">
        <f>G187+N187</f>
        <v>2</v>
      </c>
      <c r="S187" s="61">
        <f>H187+O187</f>
        <v>6</v>
      </c>
      <c r="T187" s="61">
        <f>I187+P187</f>
        <v>6</v>
      </c>
      <c r="U187" s="61">
        <f>J187+Q187</f>
        <v>-7</v>
      </c>
      <c r="V187" s="6"/>
      <c r="W187" s="6"/>
    </row>
    <row r="188" spans="1:25" x14ac:dyDescent="0.25">
      <c r="A188" s="1">
        <v>2</v>
      </c>
      <c r="B188" s="1">
        <v>1</v>
      </c>
      <c r="C188" s="1">
        <v>1</v>
      </c>
      <c r="D188" s="1">
        <v>0</v>
      </c>
      <c r="E188" s="1">
        <v>1</v>
      </c>
      <c r="F188" s="1">
        <v>-1</v>
      </c>
      <c r="G188" s="61">
        <f>R187</f>
        <v>2</v>
      </c>
      <c r="H188" s="61">
        <f t="shared" ref="H188:J194" si="122">S187</f>
        <v>6</v>
      </c>
      <c r="I188" s="61">
        <f t="shared" si="122"/>
        <v>6</v>
      </c>
      <c r="J188" s="61">
        <f t="shared" si="122"/>
        <v>-7</v>
      </c>
      <c r="K188" s="33">
        <f>J188+(B188*G188)+(C188*H188)+(D188*I188)</f>
        <v>1</v>
      </c>
      <c r="L188" s="33">
        <f t="shared" ref="L188:L194" si="123">IF(K188&gt;$D$8,1,IF(K188&lt;-$D$8,-1,0))</f>
        <v>1</v>
      </c>
      <c r="M188" s="33" t="str">
        <f t="shared" ref="M188:M194" si="124">IF(L188=F188,"wbaru=wlama","perbaiki bobot dan bias")</f>
        <v>perbaiki bobot dan bias</v>
      </c>
      <c r="N188" s="33">
        <f>(F188-L188)*B188*$D$9</f>
        <v>-2</v>
      </c>
      <c r="O188" s="33">
        <f>(F188-L188)*C188*$D$9</f>
        <v>-2</v>
      </c>
      <c r="P188" s="33">
        <f>(F188-L188)*D188*$D$9</f>
        <v>0</v>
      </c>
      <c r="Q188" s="33">
        <f>(F188-L188)*E188*$D$9</f>
        <v>-2</v>
      </c>
      <c r="R188" s="61">
        <f t="shared" ref="R188:U194" si="125">G188+N188</f>
        <v>0</v>
      </c>
      <c r="S188" s="61">
        <f t="shared" si="125"/>
        <v>4</v>
      </c>
      <c r="T188" s="61">
        <f t="shared" si="125"/>
        <v>6</v>
      </c>
      <c r="U188" s="61">
        <f t="shared" si="125"/>
        <v>-9</v>
      </c>
      <c r="V188" s="6"/>
      <c r="W188" s="6"/>
    </row>
    <row r="189" spans="1:25" x14ac:dyDescent="0.25">
      <c r="A189" s="1">
        <v>3</v>
      </c>
      <c r="B189" s="1">
        <v>1</v>
      </c>
      <c r="C189" s="1">
        <v>0</v>
      </c>
      <c r="D189" s="1">
        <v>1</v>
      </c>
      <c r="E189" s="1">
        <v>1</v>
      </c>
      <c r="F189" s="1">
        <v>-1</v>
      </c>
      <c r="G189" s="61">
        <f t="shared" ref="G189:G194" si="126">R188</f>
        <v>0</v>
      </c>
      <c r="H189" s="61">
        <f t="shared" si="122"/>
        <v>4</v>
      </c>
      <c r="I189" s="61">
        <f t="shared" si="122"/>
        <v>6</v>
      </c>
      <c r="J189" s="61">
        <f t="shared" si="122"/>
        <v>-9</v>
      </c>
      <c r="K189" s="33">
        <f t="shared" ref="K189:K194" si="127">J189+(B189*G189)+(C189*H189)+(D189*I189)</f>
        <v>-3</v>
      </c>
      <c r="L189" s="33">
        <f t="shared" si="123"/>
        <v>-1</v>
      </c>
      <c r="M189" s="33" t="str">
        <f t="shared" si="124"/>
        <v>wbaru=wlama</v>
      </c>
      <c r="N189" s="33">
        <f t="shared" ref="N189:N194" si="128">(F189-L189)*B189*$D$9</f>
        <v>0</v>
      </c>
      <c r="O189" s="33">
        <f t="shared" ref="O189:O194" si="129">(F189-L189)*C189*$D$9</f>
        <v>0</v>
      </c>
      <c r="P189" s="33">
        <f t="shared" ref="P189:P194" si="130">(F189-L189)*D189*$D$9</f>
        <v>0</v>
      </c>
      <c r="Q189" s="33">
        <f t="shared" ref="Q189:Q194" si="131">(F189-L189)*E189*$D$9</f>
        <v>0</v>
      </c>
      <c r="R189" s="61">
        <f t="shared" si="125"/>
        <v>0</v>
      </c>
      <c r="S189" s="61">
        <f t="shared" si="125"/>
        <v>4</v>
      </c>
      <c r="T189" s="61">
        <f t="shared" si="125"/>
        <v>6</v>
      </c>
      <c r="U189" s="61">
        <f t="shared" si="125"/>
        <v>-9</v>
      </c>
      <c r="V189" s="6"/>
      <c r="W189" s="6"/>
    </row>
    <row r="190" spans="1:25" x14ac:dyDescent="0.25">
      <c r="A190" s="1">
        <v>4</v>
      </c>
      <c r="B190" s="1">
        <v>1</v>
      </c>
      <c r="C190" s="1">
        <v>0</v>
      </c>
      <c r="D190" s="1">
        <v>0</v>
      </c>
      <c r="E190" s="1">
        <v>1</v>
      </c>
      <c r="F190" s="1">
        <v>-1</v>
      </c>
      <c r="G190" s="61">
        <f t="shared" si="126"/>
        <v>0</v>
      </c>
      <c r="H190" s="61">
        <f t="shared" si="122"/>
        <v>4</v>
      </c>
      <c r="I190" s="61">
        <f t="shared" si="122"/>
        <v>6</v>
      </c>
      <c r="J190" s="61">
        <f t="shared" si="122"/>
        <v>-9</v>
      </c>
      <c r="K190" s="33">
        <f t="shared" si="127"/>
        <v>-9</v>
      </c>
      <c r="L190" s="33">
        <f t="shared" si="123"/>
        <v>-1</v>
      </c>
      <c r="M190" s="33" t="str">
        <f t="shared" si="124"/>
        <v>wbaru=wlama</v>
      </c>
      <c r="N190" s="33">
        <f t="shared" si="128"/>
        <v>0</v>
      </c>
      <c r="O190" s="33">
        <f t="shared" si="129"/>
        <v>0</v>
      </c>
      <c r="P190" s="33">
        <f t="shared" si="130"/>
        <v>0</v>
      </c>
      <c r="Q190" s="33">
        <f t="shared" si="131"/>
        <v>0</v>
      </c>
      <c r="R190" s="61">
        <f t="shared" si="125"/>
        <v>0</v>
      </c>
      <c r="S190" s="61">
        <f t="shared" si="125"/>
        <v>4</v>
      </c>
      <c r="T190" s="61">
        <f t="shared" si="125"/>
        <v>6</v>
      </c>
      <c r="U190" s="61">
        <f t="shared" si="125"/>
        <v>-9</v>
      </c>
      <c r="V190" s="6"/>
      <c r="W190" s="6"/>
    </row>
    <row r="191" spans="1:25" x14ac:dyDescent="0.25">
      <c r="A191" s="1">
        <v>5</v>
      </c>
      <c r="B191" s="1">
        <v>0</v>
      </c>
      <c r="C191" s="1">
        <v>1</v>
      </c>
      <c r="D191" s="1">
        <v>1</v>
      </c>
      <c r="E191" s="1">
        <v>1</v>
      </c>
      <c r="F191" s="1">
        <v>-1</v>
      </c>
      <c r="G191" s="61">
        <f t="shared" si="126"/>
        <v>0</v>
      </c>
      <c r="H191" s="61">
        <f t="shared" si="122"/>
        <v>4</v>
      </c>
      <c r="I191" s="61">
        <f t="shared" si="122"/>
        <v>6</v>
      </c>
      <c r="J191" s="61">
        <f t="shared" si="122"/>
        <v>-9</v>
      </c>
      <c r="K191" s="33">
        <f t="shared" si="127"/>
        <v>1</v>
      </c>
      <c r="L191" s="33">
        <f t="shared" si="123"/>
        <v>1</v>
      </c>
      <c r="M191" s="33" t="str">
        <f t="shared" si="124"/>
        <v>perbaiki bobot dan bias</v>
      </c>
      <c r="N191" s="33">
        <f t="shared" si="128"/>
        <v>0</v>
      </c>
      <c r="O191" s="33">
        <f t="shared" si="129"/>
        <v>-2</v>
      </c>
      <c r="P191" s="33">
        <f t="shared" si="130"/>
        <v>-2</v>
      </c>
      <c r="Q191" s="33">
        <f t="shared" si="131"/>
        <v>-2</v>
      </c>
      <c r="R191" s="61">
        <f t="shared" si="125"/>
        <v>0</v>
      </c>
      <c r="S191" s="61">
        <f t="shared" si="125"/>
        <v>2</v>
      </c>
      <c r="T191" s="61">
        <f t="shared" si="125"/>
        <v>4</v>
      </c>
      <c r="U191" s="61">
        <f t="shared" si="125"/>
        <v>-11</v>
      </c>
      <c r="V191" s="6"/>
      <c r="W191" s="6"/>
    </row>
    <row r="192" spans="1:25" x14ac:dyDescent="0.25">
      <c r="A192" s="1">
        <v>6</v>
      </c>
      <c r="B192" s="1">
        <v>0</v>
      </c>
      <c r="C192" s="1">
        <v>1</v>
      </c>
      <c r="D192" s="1">
        <v>0</v>
      </c>
      <c r="E192" s="1">
        <v>1</v>
      </c>
      <c r="F192" s="1">
        <v>-1</v>
      </c>
      <c r="G192" s="61">
        <f t="shared" si="126"/>
        <v>0</v>
      </c>
      <c r="H192" s="61">
        <f t="shared" si="122"/>
        <v>2</v>
      </c>
      <c r="I192" s="61">
        <f t="shared" si="122"/>
        <v>4</v>
      </c>
      <c r="J192" s="61">
        <f t="shared" si="122"/>
        <v>-11</v>
      </c>
      <c r="K192" s="33">
        <f t="shared" si="127"/>
        <v>-9</v>
      </c>
      <c r="L192" s="33">
        <f t="shared" si="123"/>
        <v>-1</v>
      </c>
      <c r="M192" s="33" t="str">
        <f t="shared" si="124"/>
        <v>wbaru=wlama</v>
      </c>
      <c r="N192" s="33">
        <f t="shared" si="128"/>
        <v>0</v>
      </c>
      <c r="O192" s="33">
        <f t="shared" si="129"/>
        <v>0</v>
      </c>
      <c r="P192" s="33">
        <f t="shared" si="130"/>
        <v>0</v>
      </c>
      <c r="Q192" s="33">
        <f t="shared" si="131"/>
        <v>0</v>
      </c>
      <c r="R192" s="61">
        <f t="shared" si="125"/>
        <v>0</v>
      </c>
      <c r="S192" s="61">
        <f t="shared" si="125"/>
        <v>2</v>
      </c>
      <c r="T192" s="61">
        <f t="shared" si="125"/>
        <v>4</v>
      </c>
      <c r="U192" s="61">
        <f t="shared" si="125"/>
        <v>-11</v>
      </c>
      <c r="V192" s="6"/>
      <c r="W192" s="6"/>
    </row>
    <row r="193" spans="1:25" x14ac:dyDescent="0.25">
      <c r="A193" s="1">
        <v>7</v>
      </c>
      <c r="B193" s="1">
        <v>0</v>
      </c>
      <c r="C193" s="1">
        <v>0</v>
      </c>
      <c r="D193" s="1">
        <v>1</v>
      </c>
      <c r="E193" s="1">
        <v>1</v>
      </c>
      <c r="F193" s="1">
        <v>-1</v>
      </c>
      <c r="G193" s="61">
        <f t="shared" si="126"/>
        <v>0</v>
      </c>
      <c r="H193" s="61">
        <f t="shared" si="122"/>
        <v>2</v>
      </c>
      <c r="I193" s="61">
        <f t="shared" si="122"/>
        <v>4</v>
      </c>
      <c r="J193" s="61">
        <f t="shared" si="122"/>
        <v>-11</v>
      </c>
      <c r="K193" s="33">
        <f t="shared" si="127"/>
        <v>-7</v>
      </c>
      <c r="L193" s="33">
        <f t="shared" si="123"/>
        <v>-1</v>
      </c>
      <c r="M193" s="33" t="str">
        <f t="shared" si="124"/>
        <v>wbaru=wlama</v>
      </c>
      <c r="N193" s="33">
        <f t="shared" si="128"/>
        <v>0</v>
      </c>
      <c r="O193" s="33">
        <f t="shared" si="129"/>
        <v>0</v>
      </c>
      <c r="P193" s="33">
        <f t="shared" si="130"/>
        <v>0</v>
      </c>
      <c r="Q193" s="33">
        <f t="shared" si="131"/>
        <v>0</v>
      </c>
      <c r="R193" s="61">
        <f t="shared" si="125"/>
        <v>0</v>
      </c>
      <c r="S193" s="61">
        <f t="shared" si="125"/>
        <v>2</v>
      </c>
      <c r="T193" s="61">
        <f t="shared" si="125"/>
        <v>4</v>
      </c>
      <c r="U193" s="61">
        <f t="shared" si="125"/>
        <v>-11</v>
      </c>
      <c r="V193" s="6"/>
      <c r="W193" s="6"/>
    </row>
    <row r="194" spans="1:25" x14ac:dyDescent="0.25">
      <c r="A194" s="1">
        <v>8</v>
      </c>
      <c r="B194" s="1">
        <v>0</v>
      </c>
      <c r="C194" s="1">
        <v>0</v>
      </c>
      <c r="D194" s="1">
        <v>0</v>
      </c>
      <c r="E194" s="1">
        <v>1</v>
      </c>
      <c r="F194" s="1">
        <v>-1</v>
      </c>
      <c r="G194" s="61">
        <f t="shared" si="126"/>
        <v>0</v>
      </c>
      <c r="H194" s="61">
        <f t="shared" si="122"/>
        <v>2</v>
      </c>
      <c r="I194" s="61">
        <f t="shared" si="122"/>
        <v>4</v>
      </c>
      <c r="J194" s="61">
        <f t="shared" si="122"/>
        <v>-11</v>
      </c>
      <c r="K194" s="33">
        <f t="shared" si="127"/>
        <v>-11</v>
      </c>
      <c r="L194" s="33">
        <f t="shared" si="123"/>
        <v>-1</v>
      </c>
      <c r="M194" s="33" t="str">
        <f t="shared" si="124"/>
        <v>wbaru=wlama</v>
      </c>
      <c r="N194" s="33">
        <f t="shared" si="128"/>
        <v>0</v>
      </c>
      <c r="O194" s="33">
        <f t="shared" si="129"/>
        <v>0</v>
      </c>
      <c r="P194" s="33">
        <f t="shared" si="130"/>
        <v>0</v>
      </c>
      <c r="Q194" s="33">
        <f t="shared" si="131"/>
        <v>0</v>
      </c>
      <c r="R194" s="61">
        <f t="shared" si="125"/>
        <v>0</v>
      </c>
      <c r="S194" s="61">
        <f t="shared" si="125"/>
        <v>2</v>
      </c>
      <c r="T194" s="61">
        <f t="shared" si="125"/>
        <v>4</v>
      </c>
      <c r="U194" s="61">
        <f t="shared" si="125"/>
        <v>-11</v>
      </c>
      <c r="V194" s="6"/>
      <c r="W194" s="6"/>
    </row>
    <row r="195" spans="1:25" x14ac:dyDescent="0.25">
      <c r="A195" t="s">
        <v>310</v>
      </c>
      <c r="D195" s="6"/>
    </row>
    <row r="196" spans="1:25" x14ac:dyDescent="0.25">
      <c r="A196" s="2" t="s">
        <v>297</v>
      </c>
      <c r="E196" s="4"/>
      <c r="F196" s="4"/>
      <c r="H196" s="31"/>
      <c r="I196" s="31"/>
      <c r="J196" s="6"/>
      <c r="N196" s="31"/>
      <c r="O196" s="6"/>
      <c r="P196" s="6"/>
      <c r="S196" s="31"/>
      <c r="T196" s="31"/>
      <c r="U196" s="16"/>
    </row>
    <row r="197" spans="1:25" x14ac:dyDescent="0.25">
      <c r="A197" s="63" t="s">
        <v>22</v>
      </c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2"/>
      <c r="Y197" s="62"/>
    </row>
    <row r="198" spans="1:25" x14ac:dyDescent="0.25">
      <c r="A198" s="173" t="s">
        <v>1</v>
      </c>
      <c r="B198" s="175" t="s">
        <v>25</v>
      </c>
      <c r="C198" s="176"/>
      <c r="D198" s="176"/>
      <c r="E198" s="177"/>
      <c r="F198" s="178" t="s">
        <v>36</v>
      </c>
      <c r="G198" s="180" t="s">
        <v>20</v>
      </c>
      <c r="H198" s="181"/>
      <c r="I198" s="181"/>
      <c r="J198" s="182"/>
      <c r="K198" s="60"/>
      <c r="L198" s="60"/>
      <c r="M198" s="55" t="s">
        <v>257</v>
      </c>
      <c r="N198" s="175" t="s">
        <v>256</v>
      </c>
      <c r="O198" s="176"/>
      <c r="P198" s="176"/>
      <c r="Q198" s="177"/>
      <c r="R198" s="183" t="s">
        <v>15</v>
      </c>
      <c r="S198" s="183"/>
      <c r="T198" s="183"/>
      <c r="U198" s="183"/>
      <c r="V198" s="172"/>
      <c r="W198" s="172"/>
      <c r="X198" s="6"/>
    </row>
    <row r="199" spans="1:25" x14ac:dyDescent="0.25">
      <c r="A199" s="174"/>
      <c r="B199" s="18" t="s">
        <v>2</v>
      </c>
      <c r="C199" s="18" t="s">
        <v>3</v>
      </c>
      <c r="D199" s="18" t="s">
        <v>59</v>
      </c>
      <c r="E199" s="18" t="s">
        <v>14</v>
      </c>
      <c r="F199" s="179"/>
      <c r="G199" s="19" t="s">
        <v>7</v>
      </c>
      <c r="H199" s="19" t="s">
        <v>8</v>
      </c>
      <c r="I199" s="19" t="s">
        <v>60</v>
      </c>
      <c r="J199" s="19" t="s">
        <v>254</v>
      </c>
      <c r="K199" s="56" t="s">
        <v>27</v>
      </c>
      <c r="L199" s="56" t="s">
        <v>19</v>
      </c>
      <c r="M199" s="56" t="s">
        <v>258</v>
      </c>
      <c r="N199" s="56" t="s">
        <v>252</v>
      </c>
      <c r="O199" s="56" t="s">
        <v>253</v>
      </c>
      <c r="P199" s="56" t="s">
        <v>282</v>
      </c>
      <c r="Q199" s="56" t="s">
        <v>255</v>
      </c>
      <c r="R199" s="18" t="s">
        <v>7</v>
      </c>
      <c r="S199" s="18" t="s">
        <v>8</v>
      </c>
      <c r="T199" s="18" t="s">
        <v>60</v>
      </c>
      <c r="U199" s="18" t="s">
        <v>254</v>
      </c>
      <c r="V199" s="172"/>
      <c r="W199" s="172"/>
    </row>
    <row r="200" spans="1:25" x14ac:dyDescent="0.25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33">
        <f>R194</f>
        <v>0</v>
      </c>
      <c r="H200" s="33">
        <f>S194</f>
        <v>2</v>
      </c>
      <c r="I200" s="33">
        <f>T194</f>
        <v>4</v>
      </c>
      <c r="J200" s="33">
        <f>U194</f>
        <v>-11</v>
      </c>
      <c r="K200" s="33">
        <f>J200+(B200*G200)+(C200*H200)+(D200*I200)</f>
        <v>-5</v>
      </c>
      <c r="L200" s="33">
        <f>IF(K200&gt;$D$8,1,IF(K200&lt;-$D$8,-1,0))</f>
        <v>-1</v>
      </c>
      <c r="M200" s="33" t="str">
        <f>IF(L200=F200,"wbaru=wlama","perbaiki bobot dan bias")</f>
        <v>perbaiki bobot dan bias</v>
      </c>
      <c r="N200" s="33">
        <f>(F200-L200)*B200*$D$9</f>
        <v>2</v>
      </c>
      <c r="O200" s="33">
        <f>(F200-L200)*C200*$D$9</f>
        <v>2</v>
      </c>
      <c r="P200" s="33">
        <f>(F200-L200)*D200*$D$9</f>
        <v>2</v>
      </c>
      <c r="Q200" s="33">
        <f>(F200-L200)*E200*$D$9</f>
        <v>2</v>
      </c>
      <c r="R200" s="61">
        <f>G200+N200</f>
        <v>2</v>
      </c>
      <c r="S200" s="61">
        <f>H200+O200</f>
        <v>4</v>
      </c>
      <c r="T200" s="61">
        <f>I200+P200</f>
        <v>6</v>
      </c>
      <c r="U200" s="61">
        <f>J200+Q200</f>
        <v>-9</v>
      </c>
      <c r="V200" s="6"/>
      <c r="W200" s="6"/>
    </row>
    <row r="201" spans="1:25" x14ac:dyDescent="0.25">
      <c r="A201" s="1">
        <v>2</v>
      </c>
      <c r="B201" s="1">
        <v>1</v>
      </c>
      <c r="C201" s="1">
        <v>1</v>
      </c>
      <c r="D201" s="1">
        <v>0</v>
      </c>
      <c r="E201" s="1">
        <v>1</v>
      </c>
      <c r="F201" s="1">
        <v>-1</v>
      </c>
      <c r="G201" s="61">
        <f>R200</f>
        <v>2</v>
      </c>
      <c r="H201" s="61">
        <f t="shared" ref="H201:J207" si="132">S200</f>
        <v>4</v>
      </c>
      <c r="I201" s="61">
        <f t="shared" si="132"/>
        <v>6</v>
      </c>
      <c r="J201" s="61">
        <f t="shared" si="132"/>
        <v>-9</v>
      </c>
      <c r="K201" s="33">
        <f>J201+(B201*G201)+(C201*H201)+(D201*I201)</f>
        <v>-3</v>
      </c>
      <c r="L201" s="33">
        <f t="shared" ref="L201:L207" si="133">IF(K201&gt;$D$8,1,IF(K201&lt;-$D$8,-1,0))</f>
        <v>-1</v>
      </c>
      <c r="M201" s="33" t="str">
        <f t="shared" ref="M201:M207" si="134">IF(L201=F201,"wbaru=wlama","perbaiki bobot dan bias")</f>
        <v>wbaru=wlama</v>
      </c>
      <c r="N201" s="33">
        <f>(F201-L201)*B201*$D$9</f>
        <v>0</v>
      </c>
      <c r="O201" s="33">
        <f>(F201-L201)*C201*$D$9</f>
        <v>0</v>
      </c>
      <c r="P201" s="33">
        <f>(F201-L201)*D201*$D$9</f>
        <v>0</v>
      </c>
      <c r="Q201" s="33">
        <f>(F201-L201)*E201*$D$9</f>
        <v>0</v>
      </c>
      <c r="R201" s="61">
        <f t="shared" ref="R201:U207" si="135">G201+N201</f>
        <v>2</v>
      </c>
      <c r="S201" s="61">
        <f t="shared" si="135"/>
        <v>4</v>
      </c>
      <c r="T201" s="61">
        <f t="shared" si="135"/>
        <v>6</v>
      </c>
      <c r="U201" s="61">
        <f t="shared" si="135"/>
        <v>-9</v>
      </c>
      <c r="V201" s="6"/>
      <c r="W201" s="6"/>
    </row>
    <row r="202" spans="1:25" x14ac:dyDescent="0.25">
      <c r="A202" s="1">
        <v>3</v>
      </c>
      <c r="B202" s="1">
        <v>1</v>
      </c>
      <c r="C202" s="1">
        <v>0</v>
      </c>
      <c r="D202" s="1">
        <v>1</v>
      </c>
      <c r="E202" s="1">
        <v>1</v>
      </c>
      <c r="F202" s="1">
        <v>-1</v>
      </c>
      <c r="G202" s="61">
        <f t="shared" ref="G202:G207" si="136">R201</f>
        <v>2</v>
      </c>
      <c r="H202" s="61">
        <f t="shared" si="132"/>
        <v>4</v>
      </c>
      <c r="I202" s="61">
        <f t="shared" si="132"/>
        <v>6</v>
      </c>
      <c r="J202" s="61">
        <f t="shared" si="132"/>
        <v>-9</v>
      </c>
      <c r="K202" s="33">
        <f t="shared" ref="K202:K207" si="137">J202+(B202*G202)+(C202*H202)+(D202*I202)</f>
        <v>-1</v>
      </c>
      <c r="L202" s="33">
        <f t="shared" si="133"/>
        <v>-1</v>
      </c>
      <c r="M202" s="33" t="str">
        <f t="shared" si="134"/>
        <v>wbaru=wlama</v>
      </c>
      <c r="N202" s="33">
        <f t="shared" ref="N202:N207" si="138">(F202-L202)*B202*$D$9</f>
        <v>0</v>
      </c>
      <c r="O202" s="33">
        <f t="shared" ref="O202:O207" si="139">(F202-L202)*C202*$D$9</f>
        <v>0</v>
      </c>
      <c r="P202" s="33">
        <f t="shared" ref="P202:P207" si="140">(F202-L202)*D202*$D$9</f>
        <v>0</v>
      </c>
      <c r="Q202" s="33">
        <f t="shared" ref="Q202:Q207" si="141">(F202-L202)*E202*$D$9</f>
        <v>0</v>
      </c>
      <c r="R202" s="61">
        <f t="shared" si="135"/>
        <v>2</v>
      </c>
      <c r="S202" s="61">
        <f t="shared" si="135"/>
        <v>4</v>
      </c>
      <c r="T202" s="61">
        <f t="shared" si="135"/>
        <v>6</v>
      </c>
      <c r="U202" s="61">
        <f t="shared" si="135"/>
        <v>-9</v>
      </c>
      <c r="V202" s="6"/>
      <c r="W202" s="6"/>
    </row>
    <row r="203" spans="1:25" x14ac:dyDescent="0.25">
      <c r="A203" s="1">
        <v>4</v>
      </c>
      <c r="B203" s="1">
        <v>1</v>
      </c>
      <c r="C203" s="1">
        <v>0</v>
      </c>
      <c r="D203" s="1">
        <v>0</v>
      </c>
      <c r="E203" s="1">
        <v>1</v>
      </c>
      <c r="F203" s="1">
        <v>-1</v>
      </c>
      <c r="G203" s="61">
        <f t="shared" si="136"/>
        <v>2</v>
      </c>
      <c r="H203" s="61">
        <f t="shared" si="132"/>
        <v>4</v>
      </c>
      <c r="I203" s="61">
        <f t="shared" si="132"/>
        <v>6</v>
      </c>
      <c r="J203" s="61">
        <f t="shared" si="132"/>
        <v>-9</v>
      </c>
      <c r="K203" s="33">
        <f t="shared" si="137"/>
        <v>-7</v>
      </c>
      <c r="L203" s="33">
        <f t="shared" si="133"/>
        <v>-1</v>
      </c>
      <c r="M203" s="33" t="str">
        <f t="shared" si="134"/>
        <v>wbaru=wlama</v>
      </c>
      <c r="N203" s="33">
        <f t="shared" si="138"/>
        <v>0</v>
      </c>
      <c r="O203" s="33">
        <f t="shared" si="139"/>
        <v>0</v>
      </c>
      <c r="P203" s="33">
        <f t="shared" si="140"/>
        <v>0</v>
      </c>
      <c r="Q203" s="33">
        <f t="shared" si="141"/>
        <v>0</v>
      </c>
      <c r="R203" s="61">
        <f t="shared" si="135"/>
        <v>2</v>
      </c>
      <c r="S203" s="61">
        <f t="shared" si="135"/>
        <v>4</v>
      </c>
      <c r="T203" s="61">
        <f t="shared" si="135"/>
        <v>6</v>
      </c>
      <c r="U203" s="61">
        <f t="shared" si="135"/>
        <v>-9</v>
      </c>
      <c r="V203" s="6"/>
      <c r="W203" s="6"/>
    </row>
    <row r="204" spans="1:25" x14ac:dyDescent="0.25">
      <c r="A204" s="1">
        <v>5</v>
      </c>
      <c r="B204" s="1">
        <v>0</v>
      </c>
      <c r="C204" s="1">
        <v>1</v>
      </c>
      <c r="D204" s="1">
        <v>1</v>
      </c>
      <c r="E204" s="1">
        <v>1</v>
      </c>
      <c r="F204" s="1">
        <v>-1</v>
      </c>
      <c r="G204" s="61">
        <f t="shared" si="136"/>
        <v>2</v>
      </c>
      <c r="H204" s="61">
        <f t="shared" si="132"/>
        <v>4</v>
      </c>
      <c r="I204" s="61">
        <f t="shared" si="132"/>
        <v>6</v>
      </c>
      <c r="J204" s="61">
        <f t="shared" si="132"/>
        <v>-9</v>
      </c>
      <c r="K204" s="33">
        <f t="shared" si="137"/>
        <v>1</v>
      </c>
      <c r="L204" s="33">
        <f t="shared" si="133"/>
        <v>1</v>
      </c>
      <c r="M204" s="33" t="str">
        <f t="shared" si="134"/>
        <v>perbaiki bobot dan bias</v>
      </c>
      <c r="N204" s="33">
        <f t="shared" si="138"/>
        <v>0</v>
      </c>
      <c r="O204" s="33">
        <f t="shared" si="139"/>
        <v>-2</v>
      </c>
      <c r="P204" s="33">
        <f t="shared" si="140"/>
        <v>-2</v>
      </c>
      <c r="Q204" s="33">
        <f t="shared" si="141"/>
        <v>-2</v>
      </c>
      <c r="R204" s="61">
        <f t="shared" si="135"/>
        <v>2</v>
      </c>
      <c r="S204" s="61">
        <f t="shared" si="135"/>
        <v>2</v>
      </c>
      <c r="T204" s="61">
        <f t="shared" si="135"/>
        <v>4</v>
      </c>
      <c r="U204" s="61">
        <f t="shared" si="135"/>
        <v>-11</v>
      </c>
      <c r="V204" s="6"/>
      <c r="W204" s="6"/>
    </row>
    <row r="205" spans="1:25" x14ac:dyDescent="0.25">
      <c r="A205" s="1">
        <v>6</v>
      </c>
      <c r="B205" s="1">
        <v>0</v>
      </c>
      <c r="C205" s="1">
        <v>1</v>
      </c>
      <c r="D205" s="1">
        <v>0</v>
      </c>
      <c r="E205" s="1">
        <v>1</v>
      </c>
      <c r="F205" s="1">
        <v>-1</v>
      </c>
      <c r="G205" s="61">
        <f t="shared" si="136"/>
        <v>2</v>
      </c>
      <c r="H205" s="61">
        <f t="shared" si="132"/>
        <v>2</v>
      </c>
      <c r="I205" s="61">
        <f t="shared" si="132"/>
        <v>4</v>
      </c>
      <c r="J205" s="61">
        <f t="shared" si="132"/>
        <v>-11</v>
      </c>
      <c r="K205" s="33">
        <f t="shared" si="137"/>
        <v>-9</v>
      </c>
      <c r="L205" s="33">
        <f t="shared" si="133"/>
        <v>-1</v>
      </c>
      <c r="M205" s="33" t="str">
        <f t="shared" si="134"/>
        <v>wbaru=wlama</v>
      </c>
      <c r="N205" s="33">
        <f t="shared" si="138"/>
        <v>0</v>
      </c>
      <c r="O205" s="33">
        <f t="shared" si="139"/>
        <v>0</v>
      </c>
      <c r="P205" s="33">
        <f t="shared" si="140"/>
        <v>0</v>
      </c>
      <c r="Q205" s="33">
        <f t="shared" si="141"/>
        <v>0</v>
      </c>
      <c r="R205" s="61">
        <f t="shared" si="135"/>
        <v>2</v>
      </c>
      <c r="S205" s="61">
        <f t="shared" si="135"/>
        <v>2</v>
      </c>
      <c r="T205" s="61">
        <f t="shared" si="135"/>
        <v>4</v>
      </c>
      <c r="U205" s="61">
        <f t="shared" si="135"/>
        <v>-11</v>
      </c>
      <c r="V205" s="6"/>
      <c r="W205" s="6"/>
    </row>
    <row r="206" spans="1:25" x14ac:dyDescent="0.25">
      <c r="A206" s="1">
        <v>7</v>
      </c>
      <c r="B206" s="1">
        <v>0</v>
      </c>
      <c r="C206" s="1">
        <v>0</v>
      </c>
      <c r="D206" s="1">
        <v>1</v>
      </c>
      <c r="E206" s="1">
        <v>1</v>
      </c>
      <c r="F206" s="1">
        <v>-1</v>
      </c>
      <c r="G206" s="61">
        <f t="shared" si="136"/>
        <v>2</v>
      </c>
      <c r="H206" s="61">
        <f t="shared" si="132"/>
        <v>2</v>
      </c>
      <c r="I206" s="61">
        <f t="shared" si="132"/>
        <v>4</v>
      </c>
      <c r="J206" s="61">
        <f t="shared" si="132"/>
        <v>-11</v>
      </c>
      <c r="K206" s="33">
        <f t="shared" si="137"/>
        <v>-7</v>
      </c>
      <c r="L206" s="33">
        <f t="shared" si="133"/>
        <v>-1</v>
      </c>
      <c r="M206" s="33" t="str">
        <f t="shared" si="134"/>
        <v>wbaru=wlama</v>
      </c>
      <c r="N206" s="33">
        <f t="shared" si="138"/>
        <v>0</v>
      </c>
      <c r="O206" s="33">
        <f t="shared" si="139"/>
        <v>0</v>
      </c>
      <c r="P206" s="33">
        <f t="shared" si="140"/>
        <v>0</v>
      </c>
      <c r="Q206" s="33">
        <f t="shared" si="141"/>
        <v>0</v>
      </c>
      <c r="R206" s="61">
        <f t="shared" si="135"/>
        <v>2</v>
      </c>
      <c r="S206" s="61">
        <f t="shared" si="135"/>
        <v>2</v>
      </c>
      <c r="T206" s="61">
        <f t="shared" si="135"/>
        <v>4</v>
      </c>
      <c r="U206" s="61">
        <f t="shared" si="135"/>
        <v>-11</v>
      </c>
      <c r="V206" s="6"/>
      <c r="W206" s="6"/>
    </row>
    <row r="207" spans="1:25" x14ac:dyDescent="0.25">
      <c r="A207" s="1">
        <v>8</v>
      </c>
      <c r="B207" s="1">
        <v>0</v>
      </c>
      <c r="C207" s="1">
        <v>0</v>
      </c>
      <c r="D207" s="1">
        <v>0</v>
      </c>
      <c r="E207" s="1">
        <v>1</v>
      </c>
      <c r="F207" s="1">
        <v>-1</v>
      </c>
      <c r="G207" s="61">
        <f t="shared" si="136"/>
        <v>2</v>
      </c>
      <c r="H207" s="61">
        <f t="shared" si="132"/>
        <v>2</v>
      </c>
      <c r="I207" s="61">
        <f t="shared" si="132"/>
        <v>4</v>
      </c>
      <c r="J207" s="61">
        <f t="shared" si="132"/>
        <v>-11</v>
      </c>
      <c r="K207" s="33">
        <f t="shared" si="137"/>
        <v>-11</v>
      </c>
      <c r="L207" s="33">
        <f t="shared" si="133"/>
        <v>-1</v>
      </c>
      <c r="M207" s="33" t="str">
        <f t="shared" si="134"/>
        <v>wbaru=wlama</v>
      </c>
      <c r="N207" s="33">
        <f t="shared" si="138"/>
        <v>0</v>
      </c>
      <c r="O207" s="33">
        <f t="shared" si="139"/>
        <v>0</v>
      </c>
      <c r="P207" s="33">
        <f t="shared" si="140"/>
        <v>0</v>
      </c>
      <c r="Q207" s="33">
        <f t="shared" si="141"/>
        <v>0</v>
      </c>
      <c r="R207" s="61">
        <f t="shared" si="135"/>
        <v>2</v>
      </c>
      <c r="S207" s="61">
        <f t="shared" si="135"/>
        <v>2</v>
      </c>
      <c r="T207" s="61">
        <f t="shared" si="135"/>
        <v>4</v>
      </c>
      <c r="U207" s="61">
        <f t="shared" si="135"/>
        <v>-11</v>
      </c>
      <c r="V207" s="6"/>
      <c r="W207" s="6"/>
    </row>
    <row r="208" spans="1:25" x14ac:dyDescent="0.25">
      <c r="A208" t="s">
        <v>311</v>
      </c>
      <c r="D208" s="6"/>
    </row>
    <row r="209" spans="1:25" x14ac:dyDescent="0.25">
      <c r="A209" s="2" t="s">
        <v>298</v>
      </c>
      <c r="E209" s="4"/>
      <c r="F209" s="4"/>
      <c r="H209" s="31"/>
      <c r="I209" s="31"/>
      <c r="J209" s="6"/>
      <c r="N209" s="31"/>
      <c r="O209" s="6"/>
      <c r="P209" s="6"/>
      <c r="S209" s="31"/>
      <c r="T209" s="31"/>
      <c r="U209" s="16"/>
    </row>
    <row r="210" spans="1:25" x14ac:dyDescent="0.25">
      <c r="A210" s="63" t="s">
        <v>22</v>
      </c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2"/>
      <c r="Y210" s="62"/>
    </row>
    <row r="211" spans="1:25" x14ac:dyDescent="0.25">
      <c r="A211" s="173" t="s">
        <v>1</v>
      </c>
      <c r="B211" s="175" t="s">
        <v>25</v>
      </c>
      <c r="C211" s="176"/>
      <c r="D211" s="176"/>
      <c r="E211" s="177"/>
      <c r="F211" s="178" t="s">
        <v>36</v>
      </c>
      <c r="G211" s="180" t="s">
        <v>20</v>
      </c>
      <c r="H211" s="181"/>
      <c r="I211" s="181"/>
      <c r="J211" s="182"/>
      <c r="K211" s="60"/>
      <c r="L211" s="60"/>
      <c r="M211" s="55" t="s">
        <v>257</v>
      </c>
      <c r="N211" s="175" t="s">
        <v>256</v>
      </c>
      <c r="O211" s="176"/>
      <c r="P211" s="176"/>
      <c r="Q211" s="177"/>
      <c r="R211" s="183" t="s">
        <v>15</v>
      </c>
      <c r="S211" s="183"/>
      <c r="T211" s="183"/>
      <c r="U211" s="183"/>
      <c r="V211" s="172"/>
      <c r="W211" s="172"/>
      <c r="X211" s="6"/>
    </row>
    <row r="212" spans="1:25" x14ac:dyDescent="0.25">
      <c r="A212" s="174"/>
      <c r="B212" s="18" t="s">
        <v>2</v>
      </c>
      <c r="C212" s="18" t="s">
        <v>3</v>
      </c>
      <c r="D212" s="18" t="s">
        <v>59</v>
      </c>
      <c r="E212" s="18" t="s">
        <v>14</v>
      </c>
      <c r="F212" s="179"/>
      <c r="G212" s="19" t="s">
        <v>7</v>
      </c>
      <c r="H212" s="19" t="s">
        <v>8</v>
      </c>
      <c r="I212" s="19" t="s">
        <v>60</v>
      </c>
      <c r="J212" s="19" t="s">
        <v>254</v>
      </c>
      <c r="K212" s="56" t="s">
        <v>27</v>
      </c>
      <c r="L212" s="56" t="s">
        <v>19</v>
      </c>
      <c r="M212" s="56" t="s">
        <v>258</v>
      </c>
      <c r="N212" s="56" t="s">
        <v>252</v>
      </c>
      <c r="O212" s="56" t="s">
        <v>253</v>
      </c>
      <c r="P212" s="56" t="s">
        <v>282</v>
      </c>
      <c r="Q212" s="56" t="s">
        <v>255</v>
      </c>
      <c r="R212" s="18" t="s">
        <v>7</v>
      </c>
      <c r="S212" s="18" t="s">
        <v>8</v>
      </c>
      <c r="T212" s="18" t="s">
        <v>60</v>
      </c>
      <c r="U212" s="18" t="s">
        <v>254</v>
      </c>
      <c r="V212" s="172"/>
      <c r="W212" s="172"/>
    </row>
    <row r="213" spans="1:25" x14ac:dyDescent="0.25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33">
        <f>R207</f>
        <v>2</v>
      </c>
      <c r="H213" s="33">
        <f>S207</f>
        <v>2</v>
      </c>
      <c r="I213" s="33">
        <f>T207</f>
        <v>4</v>
      </c>
      <c r="J213" s="33">
        <f>U207</f>
        <v>-11</v>
      </c>
      <c r="K213" s="33">
        <f>J213+(B213*G213)+(C213*H213)+(D213*I213)</f>
        <v>-3</v>
      </c>
      <c r="L213" s="33">
        <f>IF(K213&gt;$D$8,1,IF(K213&lt;-$D$8,-1,0))</f>
        <v>-1</v>
      </c>
      <c r="M213" s="33" t="str">
        <f>IF(L213=F213,"wbaru=wlama","perbaiki bobot dan bias")</f>
        <v>perbaiki bobot dan bias</v>
      </c>
      <c r="N213" s="33">
        <f>(F213-L213)*B213*$D$9</f>
        <v>2</v>
      </c>
      <c r="O213" s="33">
        <f>(F213-L213)*C213*$D$9</f>
        <v>2</v>
      </c>
      <c r="P213" s="33">
        <f>(F213-L213)*D213*$D$9</f>
        <v>2</v>
      </c>
      <c r="Q213" s="33">
        <f>(F213-L213)*E213*$D$9</f>
        <v>2</v>
      </c>
      <c r="R213" s="61">
        <f>G213+N213</f>
        <v>4</v>
      </c>
      <c r="S213" s="61">
        <f>H213+O213</f>
        <v>4</v>
      </c>
      <c r="T213" s="61">
        <f>I213+P213</f>
        <v>6</v>
      </c>
      <c r="U213" s="61">
        <f>J213+Q213</f>
        <v>-9</v>
      </c>
      <c r="V213" s="6"/>
      <c r="W213" s="6"/>
    </row>
    <row r="214" spans="1:25" x14ac:dyDescent="0.25">
      <c r="A214" s="1">
        <v>2</v>
      </c>
      <c r="B214" s="1">
        <v>1</v>
      </c>
      <c r="C214" s="1">
        <v>1</v>
      </c>
      <c r="D214" s="1">
        <v>0</v>
      </c>
      <c r="E214" s="1">
        <v>1</v>
      </c>
      <c r="F214" s="1">
        <v>-1</v>
      </c>
      <c r="G214" s="61">
        <f>R213</f>
        <v>4</v>
      </c>
      <c r="H214" s="61">
        <f t="shared" ref="H214:J220" si="142">S213</f>
        <v>4</v>
      </c>
      <c r="I214" s="61">
        <f t="shared" si="142"/>
        <v>6</v>
      </c>
      <c r="J214" s="61">
        <f t="shared" si="142"/>
        <v>-9</v>
      </c>
      <c r="K214" s="33">
        <f>J214+(B214*G214)+(C214*H214)+(D214*I214)</f>
        <v>-1</v>
      </c>
      <c r="L214" s="33">
        <f t="shared" ref="L214:L220" si="143">IF(K214&gt;$D$8,1,IF(K214&lt;-$D$8,-1,0))</f>
        <v>-1</v>
      </c>
      <c r="M214" s="33" t="str">
        <f t="shared" ref="M214:M220" si="144">IF(L214=F214,"wbaru=wlama","perbaiki bobot dan bias")</f>
        <v>wbaru=wlama</v>
      </c>
      <c r="N214" s="33">
        <f>(F214-L214)*B214*$D$9</f>
        <v>0</v>
      </c>
      <c r="O214" s="33">
        <f>(F214-L214)*C214*$D$9</f>
        <v>0</v>
      </c>
      <c r="P214" s="33">
        <f>(F214-L214)*D214*$D$9</f>
        <v>0</v>
      </c>
      <c r="Q214" s="33">
        <f>(F214-L214)*E214*$D$9</f>
        <v>0</v>
      </c>
      <c r="R214" s="61">
        <f t="shared" ref="R214:U220" si="145">G214+N214</f>
        <v>4</v>
      </c>
      <c r="S214" s="61">
        <f t="shared" si="145"/>
        <v>4</v>
      </c>
      <c r="T214" s="61">
        <f t="shared" si="145"/>
        <v>6</v>
      </c>
      <c r="U214" s="61">
        <f t="shared" si="145"/>
        <v>-9</v>
      </c>
      <c r="V214" s="6"/>
      <c r="W214" s="6"/>
    </row>
    <row r="215" spans="1:25" x14ac:dyDescent="0.25">
      <c r="A215" s="1">
        <v>3</v>
      </c>
      <c r="B215" s="1">
        <v>1</v>
      </c>
      <c r="C215" s="1">
        <v>0</v>
      </c>
      <c r="D215" s="1">
        <v>1</v>
      </c>
      <c r="E215" s="1">
        <v>1</v>
      </c>
      <c r="F215" s="1">
        <v>-1</v>
      </c>
      <c r="G215" s="61">
        <f t="shared" ref="G215:G220" si="146">R214</f>
        <v>4</v>
      </c>
      <c r="H215" s="61">
        <f t="shared" si="142"/>
        <v>4</v>
      </c>
      <c r="I215" s="61">
        <f t="shared" si="142"/>
        <v>6</v>
      </c>
      <c r="J215" s="61">
        <f t="shared" si="142"/>
        <v>-9</v>
      </c>
      <c r="K215" s="33">
        <f t="shared" ref="K215:K220" si="147">J215+(B215*G215)+(C215*H215)+(D215*I215)</f>
        <v>1</v>
      </c>
      <c r="L215" s="33">
        <f t="shared" si="143"/>
        <v>1</v>
      </c>
      <c r="M215" s="33" t="str">
        <f t="shared" si="144"/>
        <v>perbaiki bobot dan bias</v>
      </c>
      <c r="N215" s="33">
        <f t="shared" ref="N215:N220" si="148">(F215-L215)*B215*$D$9</f>
        <v>-2</v>
      </c>
      <c r="O215" s="33">
        <f t="shared" ref="O215:O220" si="149">(F215-L215)*C215*$D$9</f>
        <v>0</v>
      </c>
      <c r="P215" s="33">
        <f t="shared" ref="P215:P220" si="150">(F215-L215)*D215*$D$9</f>
        <v>-2</v>
      </c>
      <c r="Q215" s="33">
        <f t="shared" ref="Q215:Q220" si="151">(F215-L215)*E215*$D$9</f>
        <v>-2</v>
      </c>
      <c r="R215" s="61">
        <f t="shared" si="145"/>
        <v>2</v>
      </c>
      <c r="S215" s="61">
        <f t="shared" si="145"/>
        <v>4</v>
      </c>
      <c r="T215" s="61">
        <f t="shared" si="145"/>
        <v>4</v>
      </c>
      <c r="U215" s="61">
        <f t="shared" si="145"/>
        <v>-11</v>
      </c>
      <c r="V215" s="6"/>
      <c r="W215" s="6"/>
    </row>
    <row r="216" spans="1:25" x14ac:dyDescent="0.25">
      <c r="A216" s="1">
        <v>4</v>
      </c>
      <c r="B216" s="1">
        <v>1</v>
      </c>
      <c r="C216" s="1">
        <v>0</v>
      </c>
      <c r="D216" s="1">
        <v>0</v>
      </c>
      <c r="E216" s="1">
        <v>1</v>
      </c>
      <c r="F216" s="1">
        <v>-1</v>
      </c>
      <c r="G216" s="61">
        <f t="shared" si="146"/>
        <v>2</v>
      </c>
      <c r="H216" s="61">
        <f t="shared" si="142"/>
        <v>4</v>
      </c>
      <c r="I216" s="61">
        <f t="shared" si="142"/>
        <v>4</v>
      </c>
      <c r="J216" s="61">
        <f t="shared" si="142"/>
        <v>-11</v>
      </c>
      <c r="K216" s="33">
        <f t="shared" si="147"/>
        <v>-9</v>
      </c>
      <c r="L216" s="33">
        <f t="shared" si="143"/>
        <v>-1</v>
      </c>
      <c r="M216" s="33" t="str">
        <f t="shared" si="144"/>
        <v>wbaru=wlama</v>
      </c>
      <c r="N216" s="33">
        <f t="shared" si="148"/>
        <v>0</v>
      </c>
      <c r="O216" s="33">
        <f t="shared" si="149"/>
        <v>0</v>
      </c>
      <c r="P216" s="33">
        <f t="shared" si="150"/>
        <v>0</v>
      </c>
      <c r="Q216" s="33">
        <f t="shared" si="151"/>
        <v>0</v>
      </c>
      <c r="R216" s="61">
        <f t="shared" si="145"/>
        <v>2</v>
      </c>
      <c r="S216" s="61">
        <f t="shared" si="145"/>
        <v>4</v>
      </c>
      <c r="T216" s="61">
        <f t="shared" si="145"/>
        <v>4</v>
      </c>
      <c r="U216" s="61">
        <f t="shared" si="145"/>
        <v>-11</v>
      </c>
      <c r="V216" s="6"/>
      <c r="W216" s="6"/>
    </row>
    <row r="217" spans="1:25" x14ac:dyDescent="0.25">
      <c r="A217" s="1">
        <v>5</v>
      </c>
      <c r="B217" s="1">
        <v>0</v>
      </c>
      <c r="C217" s="1">
        <v>1</v>
      </c>
      <c r="D217" s="1">
        <v>1</v>
      </c>
      <c r="E217" s="1">
        <v>1</v>
      </c>
      <c r="F217" s="1">
        <v>-1</v>
      </c>
      <c r="G217" s="61">
        <f t="shared" si="146"/>
        <v>2</v>
      </c>
      <c r="H217" s="61">
        <f t="shared" si="142"/>
        <v>4</v>
      </c>
      <c r="I217" s="61">
        <f t="shared" si="142"/>
        <v>4</v>
      </c>
      <c r="J217" s="61">
        <f t="shared" si="142"/>
        <v>-11</v>
      </c>
      <c r="K217" s="33">
        <f t="shared" si="147"/>
        <v>-3</v>
      </c>
      <c r="L217" s="33">
        <f t="shared" si="143"/>
        <v>-1</v>
      </c>
      <c r="M217" s="33" t="str">
        <f t="shared" si="144"/>
        <v>wbaru=wlama</v>
      </c>
      <c r="N217" s="33">
        <f t="shared" si="148"/>
        <v>0</v>
      </c>
      <c r="O217" s="33">
        <f t="shared" si="149"/>
        <v>0</v>
      </c>
      <c r="P217" s="33">
        <f t="shared" si="150"/>
        <v>0</v>
      </c>
      <c r="Q217" s="33">
        <f t="shared" si="151"/>
        <v>0</v>
      </c>
      <c r="R217" s="61">
        <f t="shared" si="145"/>
        <v>2</v>
      </c>
      <c r="S217" s="61">
        <f t="shared" si="145"/>
        <v>4</v>
      </c>
      <c r="T217" s="61">
        <f t="shared" si="145"/>
        <v>4</v>
      </c>
      <c r="U217" s="61">
        <f t="shared" si="145"/>
        <v>-11</v>
      </c>
      <c r="V217" s="6"/>
      <c r="W217" s="6"/>
    </row>
    <row r="218" spans="1:25" x14ac:dyDescent="0.25">
      <c r="A218" s="1">
        <v>6</v>
      </c>
      <c r="B218" s="1">
        <v>0</v>
      </c>
      <c r="C218" s="1">
        <v>1</v>
      </c>
      <c r="D218" s="1">
        <v>0</v>
      </c>
      <c r="E218" s="1">
        <v>1</v>
      </c>
      <c r="F218" s="1">
        <v>-1</v>
      </c>
      <c r="G218" s="61">
        <f t="shared" si="146"/>
        <v>2</v>
      </c>
      <c r="H218" s="61">
        <f t="shared" si="142"/>
        <v>4</v>
      </c>
      <c r="I218" s="61">
        <f t="shared" si="142"/>
        <v>4</v>
      </c>
      <c r="J218" s="61">
        <f t="shared" si="142"/>
        <v>-11</v>
      </c>
      <c r="K218" s="33">
        <f t="shared" si="147"/>
        <v>-7</v>
      </c>
      <c r="L218" s="33">
        <f t="shared" si="143"/>
        <v>-1</v>
      </c>
      <c r="M218" s="33" t="str">
        <f t="shared" si="144"/>
        <v>wbaru=wlama</v>
      </c>
      <c r="N218" s="33">
        <f t="shared" si="148"/>
        <v>0</v>
      </c>
      <c r="O218" s="33">
        <f t="shared" si="149"/>
        <v>0</v>
      </c>
      <c r="P218" s="33">
        <f t="shared" si="150"/>
        <v>0</v>
      </c>
      <c r="Q218" s="33">
        <f t="shared" si="151"/>
        <v>0</v>
      </c>
      <c r="R218" s="61">
        <f t="shared" si="145"/>
        <v>2</v>
      </c>
      <c r="S218" s="61">
        <f t="shared" si="145"/>
        <v>4</v>
      </c>
      <c r="T218" s="61">
        <f t="shared" si="145"/>
        <v>4</v>
      </c>
      <c r="U218" s="61">
        <f t="shared" si="145"/>
        <v>-11</v>
      </c>
      <c r="V218" s="6"/>
      <c r="W218" s="6"/>
    </row>
    <row r="219" spans="1:25" x14ac:dyDescent="0.25">
      <c r="A219" s="1">
        <v>7</v>
      </c>
      <c r="B219" s="1">
        <v>0</v>
      </c>
      <c r="C219" s="1">
        <v>0</v>
      </c>
      <c r="D219" s="1">
        <v>1</v>
      </c>
      <c r="E219" s="1">
        <v>1</v>
      </c>
      <c r="F219" s="1">
        <v>-1</v>
      </c>
      <c r="G219" s="61">
        <f t="shared" si="146"/>
        <v>2</v>
      </c>
      <c r="H219" s="61">
        <f t="shared" si="142"/>
        <v>4</v>
      </c>
      <c r="I219" s="61">
        <f t="shared" si="142"/>
        <v>4</v>
      </c>
      <c r="J219" s="61">
        <f t="shared" si="142"/>
        <v>-11</v>
      </c>
      <c r="K219" s="33">
        <f t="shared" si="147"/>
        <v>-7</v>
      </c>
      <c r="L219" s="33">
        <f t="shared" si="143"/>
        <v>-1</v>
      </c>
      <c r="M219" s="33" t="str">
        <f t="shared" si="144"/>
        <v>wbaru=wlama</v>
      </c>
      <c r="N219" s="33">
        <f t="shared" si="148"/>
        <v>0</v>
      </c>
      <c r="O219" s="33">
        <f t="shared" si="149"/>
        <v>0</v>
      </c>
      <c r="P219" s="33">
        <f t="shared" si="150"/>
        <v>0</v>
      </c>
      <c r="Q219" s="33">
        <f t="shared" si="151"/>
        <v>0</v>
      </c>
      <c r="R219" s="61">
        <f t="shared" si="145"/>
        <v>2</v>
      </c>
      <c r="S219" s="61">
        <f t="shared" si="145"/>
        <v>4</v>
      </c>
      <c r="T219" s="61">
        <f t="shared" si="145"/>
        <v>4</v>
      </c>
      <c r="U219" s="61">
        <f t="shared" si="145"/>
        <v>-11</v>
      </c>
      <c r="V219" s="6"/>
      <c r="W219" s="6"/>
    </row>
    <row r="220" spans="1:25" x14ac:dyDescent="0.25">
      <c r="A220" s="1">
        <v>8</v>
      </c>
      <c r="B220" s="1">
        <v>0</v>
      </c>
      <c r="C220" s="1">
        <v>0</v>
      </c>
      <c r="D220" s="1">
        <v>0</v>
      </c>
      <c r="E220" s="1">
        <v>1</v>
      </c>
      <c r="F220" s="1">
        <v>-1</v>
      </c>
      <c r="G220" s="61">
        <f t="shared" si="146"/>
        <v>2</v>
      </c>
      <c r="H220" s="61">
        <f t="shared" si="142"/>
        <v>4</v>
      </c>
      <c r="I220" s="61">
        <f t="shared" si="142"/>
        <v>4</v>
      </c>
      <c r="J220" s="61">
        <f t="shared" si="142"/>
        <v>-11</v>
      </c>
      <c r="K220" s="33">
        <f t="shared" si="147"/>
        <v>-11</v>
      </c>
      <c r="L220" s="33">
        <f t="shared" si="143"/>
        <v>-1</v>
      </c>
      <c r="M220" s="33" t="str">
        <f t="shared" si="144"/>
        <v>wbaru=wlama</v>
      </c>
      <c r="N220" s="33">
        <f t="shared" si="148"/>
        <v>0</v>
      </c>
      <c r="O220" s="33">
        <f t="shared" si="149"/>
        <v>0</v>
      </c>
      <c r="P220" s="33">
        <f t="shared" si="150"/>
        <v>0</v>
      </c>
      <c r="Q220" s="33">
        <f t="shared" si="151"/>
        <v>0</v>
      </c>
      <c r="R220" s="61">
        <f t="shared" si="145"/>
        <v>2</v>
      </c>
      <c r="S220" s="61">
        <f t="shared" si="145"/>
        <v>4</v>
      </c>
      <c r="T220" s="61">
        <f t="shared" si="145"/>
        <v>4</v>
      </c>
      <c r="U220" s="61">
        <f t="shared" si="145"/>
        <v>-11</v>
      </c>
      <c r="V220" s="6"/>
      <c r="W220" s="6"/>
    </row>
    <row r="221" spans="1:25" x14ac:dyDescent="0.25">
      <c r="A221" t="s">
        <v>312</v>
      </c>
      <c r="D221" s="6"/>
    </row>
    <row r="222" spans="1:25" x14ac:dyDescent="0.25">
      <c r="A222" s="2" t="s">
        <v>300</v>
      </c>
      <c r="E222" s="4"/>
      <c r="F222" s="4"/>
      <c r="H222" s="31"/>
      <c r="I222" s="31"/>
      <c r="J222" s="6"/>
      <c r="N222" s="31"/>
      <c r="O222" s="6"/>
      <c r="P222" s="6"/>
      <c r="S222" s="31"/>
      <c r="T222" s="31"/>
      <c r="U222" s="16"/>
    </row>
    <row r="223" spans="1:25" x14ac:dyDescent="0.25">
      <c r="A223" s="63" t="s">
        <v>22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2"/>
      <c r="Y223" s="62"/>
    </row>
    <row r="224" spans="1:25" x14ac:dyDescent="0.25">
      <c r="A224" s="173" t="s">
        <v>1</v>
      </c>
      <c r="B224" s="175" t="s">
        <v>25</v>
      </c>
      <c r="C224" s="176"/>
      <c r="D224" s="176"/>
      <c r="E224" s="177"/>
      <c r="F224" s="178" t="s">
        <v>36</v>
      </c>
      <c r="G224" s="180" t="s">
        <v>20</v>
      </c>
      <c r="H224" s="181"/>
      <c r="I224" s="181"/>
      <c r="J224" s="182"/>
      <c r="K224" s="60"/>
      <c r="L224" s="60"/>
      <c r="M224" s="55" t="s">
        <v>257</v>
      </c>
      <c r="N224" s="175" t="s">
        <v>256</v>
      </c>
      <c r="O224" s="176"/>
      <c r="P224" s="176"/>
      <c r="Q224" s="177"/>
      <c r="R224" s="183" t="s">
        <v>15</v>
      </c>
      <c r="S224" s="183"/>
      <c r="T224" s="183"/>
      <c r="U224" s="183"/>
      <c r="V224" s="172"/>
      <c r="W224" s="172"/>
      <c r="X224" s="6"/>
    </row>
    <row r="225" spans="1:23" x14ac:dyDescent="0.25">
      <c r="A225" s="174"/>
      <c r="B225" s="18" t="s">
        <v>2</v>
      </c>
      <c r="C225" s="18" t="s">
        <v>3</v>
      </c>
      <c r="D225" s="18" t="s">
        <v>59</v>
      </c>
      <c r="E225" s="18" t="s">
        <v>14</v>
      </c>
      <c r="F225" s="179"/>
      <c r="G225" s="19" t="s">
        <v>7</v>
      </c>
      <c r="H225" s="19" t="s">
        <v>8</v>
      </c>
      <c r="I225" s="19" t="s">
        <v>60</v>
      </c>
      <c r="J225" s="19" t="s">
        <v>254</v>
      </c>
      <c r="K225" s="56" t="s">
        <v>27</v>
      </c>
      <c r="L225" s="56" t="s">
        <v>19</v>
      </c>
      <c r="M225" s="56" t="s">
        <v>258</v>
      </c>
      <c r="N225" s="56" t="s">
        <v>252</v>
      </c>
      <c r="O225" s="56" t="s">
        <v>253</v>
      </c>
      <c r="P225" s="56" t="s">
        <v>282</v>
      </c>
      <c r="Q225" s="56" t="s">
        <v>255</v>
      </c>
      <c r="R225" s="18" t="s">
        <v>7</v>
      </c>
      <c r="S225" s="18" t="s">
        <v>8</v>
      </c>
      <c r="T225" s="18" t="s">
        <v>60</v>
      </c>
      <c r="U225" s="18" t="s">
        <v>254</v>
      </c>
      <c r="V225" s="172"/>
      <c r="W225" s="172"/>
    </row>
    <row r="226" spans="1:23" x14ac:dyDescent="0.25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33">
        <f>R220</f>
        <v>2</v>
      </c>
      <c r="H226" s="33">
        <f>S220</f>
        <v>4</v>
      </c>
      <c r="I226" s="33">
        <f>T220</f>
        <v>4</v>
      </c>
      <c r="J226" s="33">
        <f>U220</f>
        <v>-11</v>
      </c>
      <c r="K226" s="33">
        <f>J226+(B226*G226)+(C226*H226)+(D226*I226)</f>
        <v>-1</v>
      </c>
      <c r="L226" s="33">
        <f>IF(K226&gt;$D$8,1,IF(K226&lt;-$D$8,-1,0))</f>
        <v>-1</v>
      </c>
      <c r="M226" s="33" t="str">
        <f>IF(L226=F226,"wbaru=wlama","perbaiki bobot dan bias")</f>
        <v>perbaiki bobot dan bias</v>
      </c>
      <c r="N226" s="33">
        <f>(F226-L226)*B226*$D$9</f>
        <v>2</v>
      </c>
      <c r="O226" s="33">
        <f>(F226-L226)*C226*$D$9</f>
        <v>2</v>
      </c>
      <c r="P226" s="33">
        <f>(F226-L226)*D226*$D$9</f>
        <v>2</v>
      </c>
      <c r="Q226" s="33">
        <f>(F226-L226)*E226*$D$9</f>
        <v>2</v>
      </c>
      <c r="R226" s="61">
        <f>G226+N226</f>
        <v>4</v>
      </c>
      <c r="S226" s="61">
        <f>H226+O226</f>
        <v>6</v>
      </c>
      <c r="T226" s="61">
        <f>I226+P226</f>
        <v>6</v>
      </c>
      <c r="U226" s="61">
        <f>J226+Q226</f>
        <v>-9</v>
      </c>
      <c r="V226" s="6"/>
      <c r="W226" s="6"/>
    </row>
    <row r="227" spans="1:23" x14ac:dyDescent="0.25">
      <c r="A227" s="1">
        <v>2</v>
      </c>
      <c r="B227" s="1">
        <v>1</v>
      </c>
      <c r="C227" s="1">
        <v>1</v>
      </c>
      <c r="D227" s="1">
        <v>0</v>
      </c>
      <c r="E227" s="1">
        <v>1</v>
      </c>
      <c r="F227" s="1">
        <v>-1</v>
      </c>
      <c r="G227" s="61">
        <f>R226</f>
        <v>4</v>
      </c>
      <c r="H227" s="61">
        <f t="shared" ref="H227:J233" si="152">S226</f>
        <v>6</v>
      </c>
      <c r="I227" s="61">
        <f t="shared" si="152"/>
        <v>6</v>
      </c>
      <c r="J227" s="61">
        <f t="shared" si="152"/>
        <v>-9</v>
      </c>
      <c r="K227" s="33">
        <f>J227+(B227*G227)+(C227*H227)+(D227*I227)</f>
        <v>1</v>
      </c>
      <c r="L227" s="33">
        <f t="shared" ref="L227:L233" si="153">IF(K227&gt;$D$8,1,IF(K227&lt;-$D$8,-1,0))</f>
        <v>1</v>
      </c>
      <c r="M227" s="33" t="str">
        <f t="shared" ref="M227:M233" si="154">IF(L227=F227,"wbaru=wlama","perbaiki bobot dan bias")</f>
        <v>perbaiki bobot dan bias</v>
      </c>
      <c r="N227" s="33">
        <f>(F227-L227)*B227*$D$9</f>
        <v>-2</v>
      </c>
      <c r="O227" s="33">
        <f>(F227-L227)*C227*$D$9</f>
        <v>-2</v>
      </c>
      <c r="P227" s="33">
        <f>(F227-L227)*D227*$D$9</f>
        <v>0</v>
      </c>
      <c r="Q227" s="33">
        <f>(F227-L227)*E227*$D$9</f>
        <v>-2</v>
      </c>
      <c r="R227" s="61">
        <f t="shared" ref="R227:U233" si="155">G227+N227</f>
        <v>2</v>
      </c>
      <c r="S227" s="61">
        <f t="shared" si="155"/>
        <v>4</v>
      </c>
      <c r="T227" s="61">
        <f t="shared" si="155"/>
        <v>6</v>
      </c>
      <c r="U227" s="61">
        <f t="shared" si="155"/>
        <v>-11</v>
      </c>
      <c r="V227" s="6"/>
      <c r="W227" s="6"/>
    </row>
    <row r="228" spans="1:23" x14ac:dyDescent="0.25">
      <c r="A228" s="1">
        <v>3</v>
      </c>
      <c r="B228" s="1">
        <v>1</v>
      </c>
      <c r="C228" s="1">
        <v>0</v>
      </c>
      <c r="D228" s="1">
        <v>1</v>
      </c>
      <c r="E228" s="1">
        <v>1</v>
      </c>
      <c r="F228" s="1">
        <v>-1</v>
      </c>
      <c r="G228" s="61">
        <f t="shared" ref="G228:G233" si="156">R227</f>
        <v>2</v>
      </c>
      <c r="H228" s="61">
        <f t="shared" si="152"/>
        <v>4</v>
      </c>
      <c r="I228" s="61">
        <f t="shared" si="152"/>
        <v>6</v>
      </c>
      <c r="J228" s="61">
        <f t="shared" si="152"/>
        <v>-11</v>
      </c>
      <c r="K228" s="33">
        <f t="shared" ref="K228:K233" si="157">J228+(B228*G228)+(C228*H228)+(D228*I228)</f>
        <v>-3</v>
      </c>
      <c r="L228" s="33">
        <f t="shared" si="153"/>
        <v>-1</v>
      </c>
      <c r="M228" s="33" t="str">
        <f t="shared" si="154"/>
        <v>wbaru=wlama</v>
      </c>
      <c r="N228" s="33">
        <f t="shared" ref="N228:N233" si="158">(F228-L228)*B228*$D$9</f>
        <v>0</v>
      </c>
      <c r="O228" s="33">
        <f t="shared" ref="O228:O233" si="159">(F228-L228)*C228*$D$9</f>
        <v>0</v>
      </c>
      <c r="P228" s="33">
        <f t="shared" ref="P228:P233" si="160">(F228-L228)*D228*$D$9</f>
        <v>0</v>
      </c>
      <c r="Q228" s="33">
        <f t="shared" ref="Q228:Q233" si="161">(F228-L228)*E228*$D$9</f>
        <v>0</v>
      </c>
      <c r="R228" s="61">
        <f t="shared" si="155"/>
        <v>2</v>
      </c>
      <c r="S228" s="61">
        <f t="shared" si="155"/>
        <v>4</v>
      </c>
      <c r="T228" s="61">
        <f t="shared" si="155"/>
        <v>6</v>
      </c>
      <c r="U228" s="61">
        <f t="shared" si="155"/>
        <v>-11</v>
      </c>
      <c r="V228" s="6"/>
      <c r="W228" s="6"/>
    </row>
    <row r="229" spans="1:23" x14ac:dyDescent="0.25">
      <c r="A229" s="1">
        <v>4</v>
      </c>
      <c r="B229" s="1">
        <v>1</v>
      </c>
      <c r="C229" s="1">
        <v>0</v>
      </c>
      <c r="D229" s="1">
        <v>0</v>
      </c>
      <c r="E229" s="1">
        <v>1</v>
      </c>
      <c r="F229" s="1">
        <v>-1</v>
      </c>
      <c r="G229" s="61">
        <f t="shared" si="156"/>
        <v>2</v>
      </c>
      <c r="H229" s="61">
        <f t="shared" si="152"/>
        <v>4</v>
      </c>
      <c r="I229" s="61">
        <f t="shared" si="152"/>
        <v>6</v>
      </c>
      <c r="J229" s="61">
        <f t="shared" si="152"/>
        <v>-11</v>
      </c>
      <c r="K229" s="33">
        <f t="shared" si="157"/>
        <v>-9</v>
      </c>
      <c r="L229" s="33">
        <f t="shared" si="153"/>
        <v>-1</v>
      </c>
      <c r="M229" s="33" t="str">
        <f t="shared" si="154"/>
        <v>wbaru=wlama</v>
      </c>
      <c r="N229" s="33">
        <f t="shared" si="158"/>
        <v>0</v>
      </c>
      <c r="O229" s="33">
        <f t="shared" si="159"/>
        <v>0</v>
      </c>
      <c r="P229" s="33">
        <f t="shared" si="160"/>
        <v>0</v>
      </c>
      <c r="Q229" s="33">
        <f t="shared" si="161"/>
        <v>0</v>
      </c>
      <c r="R229" s="61">
        <f t="shared" si="155"/>
        <v>2</v>
      </c>
      <c r="S229" s="61">
        <f t="shared" si="155"/>
        <v>4</v>
      </c>
      <c r="T229" s="61">
        <f t="shared" si="155"/>
        <v>6</v>
      </c>
      <c r="U229" s="61">
        <f t="shared" si="155"/>
        <v>-11</v>
      </c>
      <c r="V229" s="6"/>
      <c r="W229" s="6"/>
    </row>
    <row r="230" spans="1:23" x14ac:dyDescent="0.25">
      <c r="A230" s="1">
        <v>5</v>
      </c>
      <c r="B230" s="1">
        <v>0</v>
      </c>
      <c r="C230" s="1">
        <v>1</v>
      </c>
      <c r="D230" s="1">
        <v>1</v>
      </c>
      <c r="E230" s="1">
        <v>1</v>
      </c>
      <c r="F230" s="1">
        <v>-1</v>
      </c>
      <c r="G230" s="61">
        <f t="shared" si="156"/>
        <v>2</v>
      </c>
      <c r="H230" s="61">
        <f t="shared" si="152"/>
        <v>4</v>
      </c>
      <c r="I230" s="61">
        <f t="shared" si="152"/>
        <v>6</v>
      </c>
      <c r="J230" s="61">
        <f t="shared" si="152"/>
        <v>-11</v>
      </c>
      <c r="K230" s="33">
        <f t="shared" si="157"/>
        <v>-1</v>
      </c>
      <c r="L230" s="33">
        <f t="shared" si="153"/>
        <v>-1</v>
      </c>
      <c r="M230" s="33" t="str">
        <f t="shared" si="154"/>
        <v>wbaru=wlama</v>
      </c>
      <c r="N230" s="33">
        <f t="shared" si="158"/>
        <v>0</v>
      </c>
      <c r="O230" s="33">
        <f t="shared" si="159"/>
        <v>0</v>
      </c>
      <c r="P230" s="33">
        <f t="shared" si="160"/>
        <v>0</v>
      </c>
      <c r="Q230" s="33">
        <f t="shared" si="161"/>
        <v>0</v>
      </c>
      <c r="R230" s="61">
        <f t="shared" si="155"/>
        <v>2</v>
      </c>
      <c r="S230" s="61">
        <f t="shared" si="155"/>
        <v>4</v>
      </c>
      <c r="T230" s="61">
        <f t="shared" si="155"/>
        <v>6</v>
      </c>
      <c r="U230" s="61">
        <f t="shared" si="155"/>
        <v>-11</v>
      </c>
      <c r="V230" s="6"/>
      <c r="W230" s="6"/>
    </row>
    <row r="231" spans="1:23" x14ac:dyDescent="0.25">
      <c r="A231" s="1">
        <v>6</v>
      </c>
      <c r="B231" s="1">
        <v>0</v>
      </c>
      <c r="C231" s="1">
        <v>1</v>
      </c>
      <c r="D231" s="1">
        <v>0</v>
      </c>
      <c r="E231" s="1">
        <v>1</v>
      </c>
      <c r="F231" s="1">
        <v>-1</v>
      </c>
      <c r="G231" s="61">
        <f t="shared" si="156"/>
        <v>2</v>
      </c>
      <c r="H231" s="61">
        <f t="shared" si="152"/>
        <v>4</v>
      </c>
      <c r="I231" s="61">
        <f t="shared" si="152"/>
        <v>6</v>
      </c>
      <c r="J231" s="61">
        <f t="shared" si="152"/>
        <v>-11</v>
      </c>
      <c r="K231" s="33">
        <f t="shared" si="157"/>
        <v>-7</v>
      </c>
      <c r="L231" s="33">
        <f t="shared" si="153"/>
        <v>-1</v>
      </c>
      <c r="M231" s="33" t="str">
        <f t="shared" si="154"/>
        <v>wbaru=wlama</v>
      </c>
      <c r="N231" s="33">
        <f t="shared" si="158"/>
        <v>0</v>
      </c>
      <c r="O231" s="33">
        <f t="shared" si="159"/>
        <v>0</v>
      </c>
      <c r="P231" s="33">
        <f t="shared" si="160"/>
        <v>0</v>
      </c>
      <c r="Q231" s="33">
        <f t="shared" si="161"/>
        <v>0</v>
      </c>
      <c r="R231" s="61">
        <f t="shared" si="155"/>
        <v>2</v>
      </c>
      <c r="S231" s="61">
        <f t="shared" si="155"/>
        <v>4</v>
      </c>
      <c r="T231" s="61">
        <f t="shared" si="155"/>
        <v>6</v>
      </c>
      <c r="U231" s="61">
        <f t="shared" si="155"/>
        <v>-11</v>
      </c>
      <c r="V231" s="6"/>
      <c r="W231" s="6"/>
    </row>
    <row r="232" spans="1:23" x14ac:dyDescent="0.25">
      <c r="A232" s="1">
        <v>7</v>
      </c>
      <c r="B232" s="1">
        <v>0</v>
      </c>
      <c r="C232" s="1">
        <v>0</v>
      </c>
      <c r="D232" s="1">
        <v>1</v>
      </c>
      <c r="E232" s="1">
        <v>1</v>
      </c>
      <c r="F232" s="1">
        <v>-1</v>
      </c>
      <c r="G232" s="61">
        <f t="shared" si="156"/>
        <v>2</v>
      </c>
      <c r="H232" s="61">
        <f t="shared" si="152"/>
        <v>4</v>
      </c>
      <c r="I232" s="61">
        <f t="shared" si="152"/>
        <v>6</v>
      </c>
      <c r="J232" s="61">
        <f t="shared" si="152"/>
        <v>-11</v>
      </c>
      <c r="K232" s="33">
        <f t="shared" si="157"/>
        <v>-5</v>
      </c>
      <c r="L232" s="33">
        <f t="shared" si="153"/>
        <v>-1</v>
      </c>
      <c r="M232" s="33" t="str">
        <f t="shared" si="154"/>
        <v>wbaru=wlama</v>
      </c>
      <c r="N232" s="33">
        <f t="shared" si="158"/>
        <v>0</v>
      </c>
      <c r="O232" s="33">
        <f t="shared" si="159"/>
        <v>0</v>
      </c>
      <c r="P232" s="33">
        <f t="shared" si="160"/>
        <v>0</v>
      </c>
      <c r="Q232" s="33">
        <f t="shared" si="161"/>
        <v>0</v>
      </c>
      <c r="R232" s="61">
        <f t="shared" si="155"/>
        <v>2</v>
      </c>
      <c r="S232" s="61">
        <f t="shared" si="155"/>
        <v>4</v>
      </c>
      <c r="T232" s="61">
        <f t="shared" si="155"/>
        <v>6</v>
      </c>
      <c r="U232" s="61">
        <f t="shared" si="155"/>
        <v>-11</v>
      </c>
      <c r="V232" s="6"/>
      <c r="W232" s="6"/>
    </row>
    <row r="233" spans="1:23" x14ac:dyDescent="0.25">
      <c r="A233" s="1">
        <v>8</v>
      </c>
      <c r="B233" s="1">
        <v>0</v>
      </c>
      <c r="C233" s="1">
        <v>0</v>
      </c>
      <c r="D233" s="1">
        <v>0</v>
      </c>
      <c r="E233" s="1">
        <v>1</v>
      </c>
      <c r="F233" s="1">
        <v>-1</v>
      </c>
      <c r="G233" s="61">
        <f t="shared" si="156"/>
        <v>2</v>
      </c>
      <c r="H233" s="61">
        <f t="shared" si="152"/>
        <v>4</v>
      </c>
      <c r="I233" s="61">
        <f t="shared" si="152"/>
        <v>6</v>
      </c>
      <c r="J233" s="61">
        <f t="shared" si="152"/>
        <v>-11</v>
      </c>
      <c r="K233" s="33">
        <f t="shared" si="157"/>
        <v>-11</v>
      </c>
      <c r="L233" s="33">
        <f t="shared" si="153"/>
        <v>-1</v>
      </c>
      <c r="M233" s="33" t="str">
        <f t="shared" si="154"/>
        <v>wbaru=wlama</v>
      </c>
      <c r="N233" s="33">
        <f t="shared" si="158"/>
        <v>0</v>
      </c>
      <c r="O233" s="33">
        <f t="shared" si="159"/>
        <v>0</v>
      </c>
      <c r="P233" s="33">
        <f t="shared" si="160"/>
        <v>0</v>
      </c>
      <c r="Q233" s="33">
        <f t="shared" si="161"/>
        <v>0</v>
      </c>
      <c r="R233" s="61">
        <f t="shared" si="155"/>
        <v>2</v>
      </c>
      <c r="S233" s="61">
        <f t="shared" si="155"/>
        <v>4</v>
      </c>
      <c r="T233" s="61">
        <f t="shared" si="155"/>
        <v>6</v>
      </c>
      <c r="U233" s="61">
        <f t="shared" si="155"/>
        <v>-11</v>
      </c>
      <c r="V233" s="6"/>
      <c r="W233" s="6"/>
    </row>
    <row r="234" spans="1:23" x14ac:dyDescent="0.25">
      <c r="A234" t="s">
        <v>299</v>
      </c>
      <c r="D234" s="6"/>
    </row>
    <row r="235" spans="1:23" x14ac:dyDescent="0.25">
      <c r="A235" t="s">
        <v>261</v>
      </c>
      <c r="F235" t="s">
        <v>7</v>
      </c>
      <c r="G235" s="6">
        <v>2</v>
      </c>
    </row>
    <row r="236" spans="1:23" x14ac:dyDescent="0.25">
      <c r="F236" t="s">
        <v>8</v>
      </c>
      <c r="G236" s="6">
        <v>4</v>
      </c>
    </row>
    <row r="237" spans="1:23" x14ac:dyDescent="0.25">
      <c r="F237" t="s">
        <v>60</v>
      </c>
      <c r="G237" s="6">
        <v>6</v>
      </c>
    </row>
    <row r="238" spans="1:23" x14ac:dyDescent="0.25">
      <c r="F238" t="s">
        <v>254</v>
      </c>
      <c r="G238" s="6">
        <v>-11</v>
      </c>
    </row>
    <row r="239" spans="1:23" x14ac:dyDescent="0.25">
      <c r="A239" t="s">
        <v>262</v>
      </c>
    </row>
    <row r="241" spans="1:12" x14ac:dyDescent="0.25">
      <c r="A241" s="63" t="s">
        <v>265</v>
      </c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</row>
    <row r="242" spans="1:12" x14ac:dyDescent="0.25">
      <c r="A242" s="173" t="s">
        <v>1</v>
      </c>
      <c r="B242" s="175" t="s">
        <v>25</v>
      </c>
      <c r="C242" s="176"/>
      <c r="D242" s="176"/>
      <c r="E242" s="177"/>
      <c r="F242" s="190" t="s">
        <v>36</v>
      </c>
      <c r="G242" s="183" t="s">
        <v>15</v>
      </c>
      <c r="H242" s="183"/>
      <c r="I242" s="183"/>
      <c r="J242" s="183"/>
    </row>
    <row r="243" spans="1:12" x14ac:dyDescent="0.25">
      <c r="A243" s="174"/>
      <c r="B243" s="18" t="s">
        <v>2</v>
      </c>
      <c r="C243" s="18" t="s">
        <v>3</v>
      </c>
      <c r="D243" s="18" t="s">
        <v>59</v>
      </c>
      <c r="E243" s="18" t="s">
        <v>14</v>
      </c>
      <c r="F243" s="191"/>
      <c r="G243" s="18" t="s">
        <v>7</v>
      </c>
      <c r="H243" s="18" t="s">
        <v>8</v>
      </c>
      <c r="I243" s="18" t="s">
        <v>60</v>
      </c>
      <c r="J243" s="18" t="s">
        <v>254</v>
      </c>
      <c r="K243" s="56" t="s">
        <v>27</v>
      </c>
      <c r="L243" s="66" t="s">
        <v>19</v>
      </c>
    </row>
    <row r="244" spans="1:12" x14ac:dyDescent="0.25">
      <c r="A244" s="1">
        <v>1</v>
      </c>
      <c r="B244" s="1">
        <v>1</v>
      </c>
      <c r="C244" s="1">
        <v>1</v>
      </c>
      <c r="D244" s="1">
        <v>1</v>
      </c>
      <c r="E244" s="1">
        <v>1</v>
      </c>
      <c r="F244" s="65">
        <v>1</v>
      </c>
      <c r="G244" s="61">
        <v>2</v>
      </c>
      <c r="H244" s="61">
        <v>4</v>
      </c>
      <c r="I244" s="61">
        <v>6</v>
      </c>
      <c r="J244" s="61">
        <v>-11</v>
      </c>
      <c r="K244" s="33">
        <f>J244+(B244*G244)+(C244*H244)+(D244*I244)</f>
        <v>1</v>
      </c>
      <c r="L244" s="67">
        <f>IF(K244&lt;$D$8,-1,1)</f>
        <v>1</v>
      </c>
    </row>
    <row r="245" spans="1:12" x14ac:dyDescent="0.25">
      <c r="A245" s="1">
        <v>2</v>
      </c>
      <c r="B245" s="1">
        <v>1</v>
      </c>
      <c r="C245" s="1">
        <v>1</v>
      </c>
      <c r="D245" s="1">
        <v>0</v>
      </c>
      <c r="E245" s="1">
        <v>1</v>
      </c>
      <c r="F245" s="65">
        <v>-1</v>
      </c>
      <c r="G245" s="61">
        <v>2</v>
      </c>
      <c r="H245" s="61">
        <v>4</v>
      </c>
      <c r="I245" s="61">
        <v>6</v>
      </c>
      <c r="J245" s="61">
        <v>-11</v>
      </c>
      <c r="K245" s="33">
        <f t="shared" ref="K245:K251" si="162">J245+(B245*G245)+(C245*H245)+(D245*I245)</f>
        <v>-5</v>
      </c>
      <c r="L245" s="67">
        <f t="shared" ref="L245:L251" si="163">IF(K245&lt;$D$8,-1,1)</f>
        <v>-1</v>
      </c>
    </row>
    <row r="246" spans="1:12" x14ac:dyDescent="0.25">
      <c r="A246" s="1">
        <v>3</v>
      </c>
      <c r="B246" s="1">
        <v>1</v>
      </c>
      <c r="C246" s="1">
        <v>0</v>
      </c>
      <c r="D246" s="1">
        <v>1</v>
      </c>
      <c r="E246" s="1">
        <v>1</v>
      </c>
      <c r="F246" s="65">
        <v>-1</v>
      </c>
      <c r="G246" s="61">
        <v>2</v>
      </c>
      <c r="H246" s="61">
        <v>2</v>
      </c>
      <c r="I246" s="61">
        <v>2</v>
      </c>
      <c r="J246" s="61">
        <v>-11</v>
      </c>
      <c r="K246" s="33">
        <f t="shared" si="162"/>
        <v>-7</v>
      </c>
      <c r="L246" s="67">
        <f t="shared" si="163"/>
        <v>-1</v>
      </c>
    </row>
    <row r="247" spans="1:12" x14ac:dyDescent="0.25">
      <c r="A247" s="1">
        <v>4</v>
      </c>
      <c r="B247" s="1">
        <v>1</v>
      </c>
      <c r="C247" s="1">
        <v>0</v>
      </c>
      <c r="D247" s="1">
        <v>0</v>
      </c>
      <c r="E247" s="1">
        <v>1</v>
      </c>
      <c r="F247" s="65">
        <v>-1</v>
      </c>
      <c r="G247" s="61">
        <v>2</v>
      </c>
      <c r="H247" s="61">
        <v>2</v>
      </c>
      <c r="I247" s="61">
        <v>2</v>
      </c>
      <c r="J247" s="61">
        <v>-11</v>
      </c>
      <c r="K247" s="33">
        <f t="shared" si="162"/>
        <v>-9</v>
      </c>
      <c r="L247" s="67">
        <f t="shared" si="163"/>
        <v>-1</v>
      </c>
    </row>
    <row r="248" spans="1:12" x14ac:dyDescent="0.25">
      <c r="A248" s="1">
        <v>5</v>
      </c>
      <c r="B248" s="1">
        <v>0</v>
      </c>
      <c r="C248" s="1">
        <v>1</v>
      </c>
      <c r="D248" s="1">
        <v>1</v>
      </c>
      <c r="E248" s="1">
        <v>1</v>
      </c>
      <c r="F248" s="65">
        <v>-1</v>
      </c>
      <c r="G248" s="61">
        <v>2</v>
      </c>
      <c r="H248" s="61">
        <v>2</v>
      </c>
      <c r="I248" s="61">
        <v>2</v>
      </c>
      <c r="J248" s="61">
        <v>-11</v>
      </c>
      <c r="K248" s="33">
        <f t="shared" si="162"/>
        <v>-7</v>
      </c>
      <c r="L248" s="67">
        <f t="shared" si="163"/>
        <v>-1</v>
      </c>
    </row>
    <row r="249" spans="1:12" x14ac:dyDescent="0.25">
      <c r="A249" s="1">
        <v>6</v>
      </c>
      <c r="B249" s="1">
        <v>0</v>
      </c>
      <c r="C249" s="1">
        <v>1</v>
      </c>
      <c r="D249" s="1">
        <v>0</v>
      </c>
      <c r="E249" s="1">
        <v>1</v>
      </c>
      <c r="F249" s="65">
        <v>-1</v>
      </c>
      <c r="G249" s="61">
        <v>2</v>
      </c>
      <c r="H249" s="61">
        <v>2</v>
      </c>
      <c r="I249" s="61">
        <v>2</v>
      </c>
      <c r="J249" s="61">
        <v>-11</v>
      </c>
      <c r="K249" s="33">
        <f t="shared" si="162"/>
        <v>-9</v>
      </c>
      <c r="L249" s="67">
        <f t="shared" si="163"/>
        <v>-1</v>
      </c>
    </row>
    <row r="250" spans="1:12" x14ac:dyDescent="0.25">
      <c r="A250" s="1">
        <v>7</v>
      </c>
      <c r="B250" s="1">
        <v>0</v>
      </c>
      <c r="C250" s="1">
        <v>0</v>
      </c>
      <c r="D250" s="1">
        <v>1</v>
      </c>
      <c r="E250" s="1">
        <v>1</v>
      </c>
      <c r="F250" s="65">
        <v>-1</v>
      </c>
      <c r="G250" s="61">
        <v>2</v>
      </c>
      <c r="H250" s="61">
        <v>2</v>
      </c>
      <c r="I250" s="61">
        <v>2</v>
      </c>
      <c r="J250" s="61">
        <v>-11</v>
      </c>
      <c r="K250" s="33">
        <f t="shared" si="162"/>
        <v>-9</v>
      </c>
      <c r="L250" s="67">
        <f t="shared" si="163"/>
        <v>-1</v>
      </c>
    </row>
    <row r="251" spans="1:12" x14ac:dyDescent="0.25">
      <c r="A251" s="1">
        <v>8</v>
      </c>
      <c r="B251" s="1">
        <v>0</v>
      </c>
      <c r="C251" s="1">
        <v>0</v>
      </c>
      <c r="D251" s="1">
        <v>0</v>
      </c>
      <c r="E251" s="1">
        <v>1</v>
      </c>
      <c r="F251" s="65">
        <v>-1</v>
      </c>
      <c r="G251" s="61">
        <v>2</v>
      </c>
      <c r="H251" s="61">
        <v>2</v>
      </c>
      <c r="I251" s="61">
        <v>2</v>
      </c>
      <c r="J251" s="61">
        <v>-11</v>
      </c>
      <c r="K251" s="33">
        <f t="shared" si="162"/>
        <v>-11</v>
      </c>
      <c r="L251" s="67">
        <f t="shared" si="163"/>
        <v>-1</v>
      </c>
    </row>
    <row r="252" spans="1:12" x14ac:dyDescent="0.25">
      <c r="A252" t="s">
        <v>288</v>
      </c>
    </row>
    <row r="254" spans="1:12" x14ac:dyDescent="0.25">
      <c r="A254" s="2" t="s">
        <v>290</v>
      </c>
    </row>
  </sheetData>
  <mergeCells count="142">
    <mergeCell ref="V224:V225"/>
    <mergeCell ref="W224:W225"/>
    <mergeCell ref="A242:A243"/>
    <mergeCell ref="B242:E242"/>
    <mergeCell ref="F242:F243"/>
    <mergeCell ref="G242:J242"/>
    <mergeCell ref="A224:A225"/>
    <mergeCell ref="B224:E224"/>
    <mergeCell ref="F224:F225"/>
    <mergeCell ref="G224:J224"/>
    <mergeCell ref="N224:Q224"/>
    <mergeCell ref="R224:U224"/>
    <mergeCell ref="V198:V199"/>
    <mergeCell ref="W198:W199"/>
    <mergeCell ref="A211:A212"/>
    <mergeCell ref="B211:E211"/>
    <mergeCell ref="F211:F212"/>
    <mergeCell ref="G211:J211"/>
    <mergeCell ref="N211:Q211"/>
    <mergeCell ref="R211:U211"/>
    <mergeCell ref="V211:V212"/>
    <mergeCell ref="W211:W212"/>
    <mergeCell ref="A198:A199"/>
    <mergeCell ref="B198:E198"/>
    <mergeCell ref="F198:F199"/>
    <mergeCell ref="G198:J198"/>
    <mergeCell ref="N198:Q198"/>
    <mergeCell ref="R198:U198"/>
    <mergeCell ref="V172:V173"/>
    <mergeCell ref="W172:W173"/>
    <mergeCell ref="A185:A186"/>
    <mergeCell ref="B185:E185"/>
    <mergeCell ref="F185:F186"/>
    <mergeCell ref="G185:J185"/>
    <mergeCell ref="N185:Q185"/>
    <mergeCell ref="R185:U185"/>
    <mergeCell ref="V185:V186"/>
    <mergeCell ref="W185:W186"/>
    <mergeCell ref="A172:A173"/>
    <mergeCell ref="B172:E172"/>
    <mergeCell ref="F172:F173"/>
    <mergeCell ref="G172:J172"/>
    <mergeCell ref="N172:Q172"/>
    <mergeCell ref="R172:U172"/>
    <mergeCell ref="V146:V147"/>
    <mergeCell ref="W146:W147"/>
    <mergeCell ref="A159:A160"/>
    <mergeCell ref="B159:E159"/>
    <mergeCell ref="F159:F160"/>
    <mergeCell ref="G159:J159"/>
    <mergeCell ref="N159:Q159"/>
    <mergeCell ref="R159:U159"/>
    <mergeCell ref="V159:V160"/>
    <mergeCell ref="W159:W160"/>
    <mergeCell ref="A146:A147"/>
    <mergeCell ref="B146:E146"/>
    <mergeCell ref="F146:F147"/>
    <mergeCell ref="G146:J146"/>
    <mergeCell ref="N146:Q146"/>
    <mergeCell ref="R146:U146"/>
    <mergeCell ref="V120:V121"/>
    <mergeCell ref="W120:W121"/>
    <mergeCell ref="A133:A134"/>
    <mergeCell ref="B133:E133"/>
    <mergeCell ref="F133:F134"/>
    <mergeCell ref="G133:J133"/>
    <mergeCell ref="N133:Q133"/>
    <mergeCell ref="R133:U133"/>
    <mergeCell ref="V133:V134"/>
    <mergeCell ref="W133:W134"/>
    <mergeCell ref="A120:A121"/>
    <mergeCell ref="B120:E120"/>
    <mergeCell ref="F120:F121"/>
    <mergeCell ref="G120:J120"/>
    <mergeCell ref="N120:Q120"/>
    <mergeCell ref="R120:U120"/>
    <mergeCell ref="V94:V95"/>
    <mergeCell ref="W94:W95"/>
    <mergeCell ref="A107:A108"/>
    <mergeCell ref="B107:E107"/>
    <mergeCell ref="F107:F108"/>
    <mergeCell ref="G107:J107"/>
    <mergeCell ref="N107:Q107"/>
    <mergeCell ref="R107:U107"/>
    <mergeCell ref="V107:V108"/>
    <mergeCell ref="W107:W108"/>
    <mergeCell ref="A94:A95"/>
    <mergeCell ref="B94:E94"/>
    <mergeCell ref="F94:F95"/>
    <mergeCell ref="G94:J94"/>
    <mergeCell ref="N94:Q94"/>
    <mergeCell ref="R94:U94"/>
    <mergeCell ref="V68:V69"/>
    <mergeCell ref="W68:W69"/>
    <mergeCell ref="A81:A82"/>
    <mergeCell ref="B81:E81"/>
    <mergeCell ref="F81:F82"/>
    <mergeCell ref="G81:J81"/>
    <mergeCell ref="N81:Q81"/>
    <mergeCell ref="R81:U81"/>
    <mergeCell ref="V81:V82"/>
    <mergeCell ref="W81:W82"/>
    <mergeCell ref="A68:A69"/>
    <mergeCell ref="B68:E68"/>
    <mergeCell ref="F68:F69"/>
    <mergeCell ref="G68:J68"/>
    <mergeCell ref="N68:Q68"/>
    <mergeCell ref="R68:U68"/>
    <mergeCell ref="V40:V41"/>
    <mergeCell ref="W40:W41"/>
    <mergeCell ref="A54:A55"/>
    <mergeCell ref="B54:E54"/>
    <mergeCell ref="F54:F55"/>
    <mergeCell ref="G54:J54"/>
    <mergeCell ref="N54:Q54"/>
    <mergeCell ref="R54:U54"/>
    <mergeCell ref="V54:V55"/>
    <mergeCell ref="W54:W55"/>
    <mergeCell ref="A40:A41"/>
    <mergeCell ref="B40:E40"/>
    <mergeCell ref="F40:F41"/>
    <mergeCell ref="G40:J40"/>
    <mergeCell ref="N40:Q40"/>
    <mergeCell ref="R40:U40"/>
    <mergeCell ref="W12:W13"/>
    <mergeCell ref="A26:A27"/>
    <mergeCell ref="B26:E26"/>
    <mergeCell ref="F26:F27"/>
    <mergeCell ref="G26:J26"/>
    <mergeCell ref="N26:Q26"/>
    <mergeCell ref="R26:U26"/>
    <mergeCell ref="V26:V27"/>
    <mergeCell ref="W26:W27"/>
    <mergeCell ref="H7:H8"/>
    <mergeCell ref="S7:S9"/>
    <mergeCell ref="A12:A13"/>
    <mergeCell ref="B12:E12"/>
    <mergeCell ref="F12:F13"/>
    <mergeCell ref="G12:J12"/>
    <mergeCell ref="N12:Q12"/>
    <mergeCell ref="R12:U12"/>
    <mergeCell ref="V12:V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0F96-50EC-4C70-9735-F6F8D5B00ACC}">
  <dimension ref="A1:Y248"/>
  <sheetViews>
    <sheetView topLeftCell="A116" workbookViewId="0">
      <selection activeCell="B134" sqref="B134"/>
    </sheetView>
  </sheetViews>
  <sheetFormatPr defaultRowHeight="15" x14ac:dyDescent="0.25"/>
  <cols>
    <col min="13" max="13" width="20.5703125" bestFit="1" customWidth="1"/>
  </cols>
  <sheetData>
    <row r="1" spans="1:25" ht="18.75" x14ac:dyDescent="0.3">
      <c r="A1" s="20" t="s">
        <v>289</v>
      </c>
    </row>
    <row r="3" spans="1:25" x14ac:dyDescent="0.25">
      <c r="A3" s="5" t="s">
        <v>10</v>
      </c>
    </row>
    <row r="4" spans="1:25" x14ac:dyDescent="0.25">
      <c r="A4" t="s">
        <v>6</v>
      </c>
      <c r="B4" t="s">
        <v>16</v>
      </c>
      <c r="D4">
        <v>0</v>
      </c>
      <c r="F4" t="s">
        <v>56</v>
      </c>
      <c r="H4" s="2" t="s">
        <v>30</v>
      </c>
      <c r="I4" s="2"/>
    </row>
    <row r="5" spans="1:25" x14ac:dyDescent="0.25">
      <c r="B5" t="s">
        <v>17</v>
      </c>
      <c r="D5">
        <v>0</v>
      </c>
      <c r="H5" s="22" t="s">
        <v>31</v>
      </c>
      <c r="I5" s="43"/>
      <c r="J5" s="23"/>
      <c r="K5" s="23"/>
      <c r="L5" s="23"/>
      <c r="N5" s="2" t="s">
        <v>32</v>
      </c>
      <c r="S5" s="2" t="s">
        <v>33</v>
      </c>
      <c r="T5" s="2"/>
    </row>
    <row r="6" spans="1:25" x14ac:dyDescent="0.25">
      <c r="B6" t="s">
        <v>61</v>
      </c>
      <c r="D6">
        <v>0</v>
      </c>
      <c r="H6" s="69"/>
      <c r="I6" s="2"/>
      <c r="N6" s="2"/>
      <c r="S6" s="2"/>
      <c r="T6" s="2"/>
    </row>
    <row r="7" spans="1:25" x14ac:dyDescent="0.25">
      <c r="B7" t="s">
        <v>18</v>
      </c>
      <c r="D7">
        <v>0</v>
      </c>
      <c r="F7" s="2"/>
      <c r="H7" s="185" t="s">
        <v>19</v>
      </c>
      <c r="I7" s="6">
        <v>0</v>
      </c>
      <c r="J7" t="s">
        <v>247</v>
      </c>
      <c r="L7" s="25"/>
      <c r="N7" s="31" t="s">
        <v>19</v>
      </c>
      <c r="O7" s="6">
        <v>-1</v>
      </c>
      <c r="P7" t="s">
        <v>247</v>
      </c>
      <c r="S7" s="172" t="s">
        <v>19</v>
      </c>
      <c r="T7" s="16">
        <v>1</v>
      </c>
      <c r="U7" t="s">
        <v>249</v>
      </c>
    </row>
    <row r="8" spans="1:25" x14ac:dyDescent="0.25">
      <c r="B8" t="s">
        <v>245</v>
      </c>
      <c r="D8" s="4">
        <v>0.1</v>
      </c>
      <c r="F8" s="4"/>
      <c r="H8" s="186"/>
      <c r="I8" s="26">
        <v>1</v>
      </c>
      <c r="J8" s="27" t="s">
        <v>248</v>
      </c>
      <c r="L8" s="28"/>
      <c r="N8" s="31"/>
      <c r="O8" s="6">
        <v>1</v>
      </c>
      <c r="P8" s="27" t="s">
        <v>248</v>
      </c>
      <c r="S8" s="172"/>
      <c r="T8" s="16">
        <v>0</v>
      </c>
      <c r="U8" t="s">
        <v>250</v>
      </c>
    </row>
    <row r="9" spans="1:25" x14ac:dyDescent="0.25">
      <c r="B9" t="s">
        <v>246</v>
      </c>
      <c r="D9" s="4">
        <v>1</v>
      </c>
      <c r="F9" s="4"/>
      <c r="H9" s="31"/>
      <c r="I9" s="31"/>
      <c r="J9" s="6"/>
      <c r="N9" s="31"/>
      <c r="O9" s="6"/>
      <c r="P9" s="6"/>
      <c r="S9" s="172"/>
      <c r="T9" s="16">
        <v>-1</v>
      </c>
      <c r="U9" t="s">
        <v>251</v>
      </c>
    </row>
    <row r="10" spans="1:25" x14ac:dyDescent="0.25">
      <c r="A10" s="2" t="s">
        <v>259</v>
      </c>
      <c r="E10" s="4"/>
      <c r="F10" s="4"/>
      <c r="H10" s="31"/>
      <c r="I10" s="31"/>
      <c r="J10" s="6"/>
      <c r="N10" s="31"/>
      <c r="O10" s="6"/>
      <c r="P10" s="6"/>
      <c r="S10" s="31"/>
      <c r="T10" s="31"/>
      <c r="U10" s="16"/>
    </row>
    <row r="11" spans="1:25" x14ac:dyDescent="0.25">
      <c r="A11" s="63" t="s">
        <v>22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2"/>
      <c r="Y11" s="62"/>
    </row>
    <row r="12" spans="1:25" x14ac:dyDescent="0.25">
      <c r="A12" s="173" t="s">
        <v>1</v>
      </c>
      <c r="B12" s="175" t="s">
        <v>25</v>
      </c>
      <c r="C12" s="176"/>
      <c r="D12" s="176"/>
      <c r="E12" s="177"/>
      <c r="F12" s="178" t="s">
        <v>36</v>
      </c>
      <c r="G12" s="180" t="s">
        <v>20</v>
      </c>
      <c r="H12" s="181"/>
      <c r="I12" s="181"/>
      <c r="J12" s="182"/>
      <c r="K12" s="60"/>
      <c r="L12" s="60"/>
      <c r="M12" s="55" t="s">
        <v>257</v>
      </c>
      <c r="N12" s="175" t="s">
        <v>256</v>
      </c>
      <c r="O12" s="176"/>
      <c r="P12" s="176"/>
      <c r="Q12" s="177"/>
      <c r="R12" s="183" t="s">
        <v>15</v>
      </c>
      <c r="S12" s="183"/>
      <c r="T12" s="183"/>
      <c r="U12" s="183"/>
      <c r="V12" s="172"/>
      <c r="W12" s="172"/>
      <c r="X12" s="6"/>
    </row>
    <row r="13" spans="1:25" x14ac:dyDescent="0.25">
      <c r="A13" s="174"/>
      <c r="B13" s="18" t="s">
        <v>2</v>
      </c>
      <c r="C13" s="18" t="s">
        <v>3</v>
      </c>
      <c r="D13" s="18" t="s">
        <v>59</v>
      </c>
      <c r="E13" s="18" t="s">
        <v>14</v>
      </c>
      <c r="F13" s="179"/>
      <c r="G13" s="19" t="s">
        <v>7</v>
      </c>
      <c r="H13" s="19" t="s">
        <v>8</v>
      </c>
      <c r="I13" s="19" t="s">
        <v>60</v>
      </c>
      <c r="J13" s="19" t="s">
        <v>254</v>
      </c>
      <c r="K13" s="56" t="s">
        <v>27</v>
      </c>
      <c r="L13" s="56" t="s">
        <v>19</v>
      </c>
      <c r="M13" s="56" t="s">
        <v>258</v>
      </c>
      <c r="N13" s="56" t="s">
        <v>252</v>
      </c>
      <c r="O13" s="56" t="s">
        <v>253</v>
      </c>
      <c r="P13" s="56" t="s">
        <v>282</v>
      </c>
      <c r="Q13" s="56" t="s">
        <v>255</v>
      </c>
      <c r="R13" s="18" t="s">
        <v>7</v>
      </c>
      <c r="S13" s="18" t="s">
        <v>8</v>
      </c>
      <c r="T13" s="18" t="s">
        <v>60</v>
      </c>
      <c r="U13" s="18" t="s">
        <v>254</v>
      </c>
      <c r="V13" s="172"/>
      <c r="W13" s="172"/>
    </row>
    <row r="14" spans="1:25" x14ac:dyDescent="0.25">
      <c r="A14" s="1">
        <v>1</v>
      </c>
      <c r="B14" s="1">
        <v>0.75</v>
      </c>
      <c r="C14" s="1">
        <v>0.75</v>
      </c>
      <c r="D14" s="1">
        <v>0.5</v>
      </c>
      <c r="E14" s="1">
        <v>1</v>
      </c>
      <c r="F14" s="1">
        <v>1</v>
      </c>
      <c r="G14" s="32">
        <f>D4</f>
        <v>0</v>
      </c>
      <c r="H14" s="32">
        <f>D5</f>
        <v>0</v>
      </c>
      <c r="I14" s="32">
        <f>D6</f>
        <v>0</v>
      </c>
      <c r="J14" s="33">
        <f>D7</f>
        <v>0</v>
      </c>
      <c r="K14" s="33">
        <f>J14+(B14*G14)+(C14*H14)+(D14*I14)</f>
        <v>0</v>
      </c>
      <c r="L14" s="33">
        <f>IF(K14&gt;$D$8,1,0)</f>
        <v>0</v>
      </c>
      <c r="M14" s="33" t="str">
        <f>IF(L14=F14,"wbaru=wlama","perbaiki bobot dan bias")</f>
        <v>perbaiki bobot dan bias</v>
      </c>
      <c r="N14" s="33">
        <f>(F14-L14)*B14</f>
        <v>0.75</v>
      </c>
      <c r="O14" s="33">
        <f>(F14-L14)*C14</f>
        <v>0.75</v>
      </c>
      <c r="P14" s="33">
        <f>(F14-L14)*D14</f>
        <v>0.5</v>
      </c>
      <c r="Q14" s="33">
        <f>(F14-L14)*E14*$D$9</f>
        <v>1</v>
      </c>
      <c r="R14" s="61">
        <f>G14+N14</f>
        <v>0.75</v>
      </c>
      <c r="S14" s="61">
        <f>H14+O14</f>
        <v>0.75</v>
      </c>
      <c r="T14" s="61">
        <f>I14+P14</f>
        <v>0.5</v>
      </c>
      <c r="U14" s="61">
        <f>J14+Q14</f>
        <v>1</v>
      </c>
      <c r="V14" s="6"/>
      <c r="W14" s="6"/>
    </row>
    <row r="15" spans="1:25" x14ac:dyDescent="0.25">
      <c r="A15" s="1">
        <v>2</v>
      </c>
      <c r="B15" s="1">
        <v>0.75</v>
      </c>
      <c r="C15" s="1">
        <v>0.5</v>
      </c>
      <c r="D15" s="1">
        <v>0.25</v>
      </c>
      <c r="E15" s="1">
        <v>1</v>
      </c>
      <c r="F15" s="1">
        <v>1</v>
      </c>
      <c r="G15" s="61">
        <f t="shared" ref="G15:J21" si="0">R14</f>
        <v>0.75</v>
      </c>
      <c r="H15" s="61">
        <f t="shared" si="0"/>
        <v>0.75</v>
      </c>
      <c r="I15" s="61">
        <f t="shared" si="0"/>
        <v>0.5</v>
      </c>
      <c r="J15" s="61">
        <f t="shared" si="0"/>
        <v>1</v>
      </c>
      <c r="K15" s="33">
        <f t="shared" ref="K15:K21" si="1">J15+(B15*G15)+(C15*H15)+(D15*I15)</f>
        <v>2.0625</v>
      </c>
      <c r="L15" s="33">
        <f t="shared" ref="L15:L21" si="2">IF(K15&gt;$D$8,1,0)</f>
        <v>1</v>
      </c>
      <c r="M15" s="33" t="str">
        <f t="shared" ref="M15:M21" si="3">IF(L15=F15,"wbaru=wlama","perbaiki bobot dan bias")</f>
        <v>wbaru=wlama</v>
      </c>
      <c r="N15" s="33">
        <f t="shared" ref="N15:N21" si="4">(F15-L15)*B15</f>
        <v>0</v>
      </c>
      <c r="O15" s="33">
        <f t="shared" ref="O15:O21" si="5">(F15-L15)*C15</f>
        <v>0</v>
      </c>
      <c r="P15" s="33">
        <f t="shared" ref="P15:P21" si="6">(F15-L15)*D15</f>
        <v>0</v>
      </c>
      <c r="Q15" s="33">
        <f>(F15-L15)*E15*$D$9</f>
        <v>0</v>
      </c>
      <c r="R15" s="61">
        <f t="shared" ref="R15:U21" si="7">G15+N15</f>
        <v>0.75</v>
      </c>
      <c r="S15" s="61">
        <f t="shared" si="7"/>
        <v>0.75</v>
      </c>
      <c r="T15" s="61">
        <f t="shared" si="7"/>
        <v>0.5</v>
      </c>
      <c r="U15" s="61">
        <f t="shared" si="7"/>
        <v>1</v>
      </c>
      <c r="V15" s="6"/>
      <c r="W15" s="6"/>
    </row>
    <row r="16" spans="1:25" x14ac:dyDescent="0.25">
      <c r="A16" s="1">
        <v>3</v>
      </c>
      <c r="B16" s="1">
        <v>0.5</v>
      </c>
      <c r="C16" s="1">
        <v>0.75</v>
      </c>
      <c r="D16" s="1">
        <v>0.25</v>
      </c>
      <c r="E16" s="1">
        <v>1</v>
      </c>
      <c r="F16" s="1">
        <v>1</v>
      </c>
      <c r="G16" s="61">
        <f t="shared" si="0"/>
        <v>0.75</v>
      </c>
      <c r="H16" s="61">
        <f t="shared" si="0"/>
        <v>0.75</v>
      </c>
      <c r="I16" s="61">
        <f t="shared" si="0"/>
        <v>0.5</v>
      </c>
      <c r="J16" s="61">
        <f t="shared" si="0"/>
        <v>1</v>
      </c>
      <c r="K16" s="33">
        <f t="shared" si="1"/>
        <v>2.0625</v>
      </c>
      <c r="L16" s="33">
        <f t="shared" si="2"/>
        <v>1</v>
      </c>
      <c r="M16" s="33" t="str">
        <f t="shared" si="3"/>
        <v>wbaru=wlama</v>
      </c>
      <c r="N16" s="33">
        <f t="shared" si="4"/>
        <v>0</v>
      </c>
      <c r="O16" s="33">
        <f t="shared" si="5"/>
        <v>0</v>
      </c>
      <c r="P16" s="33">
        <f t="shared" si="6"/>
        <v>0</v>
      </c>
      <c r="Q16" s="33">
        <f t="shared" ref="Q16:Q21" si="8">(F16-L16)*E16*$D$9</f>
        <v>0</v>
      </c>
      <c r="R16" s="61">
        <f t="shared" si="7"/>
        <v>0.75</v>
      </c>
      <c r="S16" s="61">
        <f t="shared" si="7"/>
        <v>0.75</v>
      </c>
      <c r="T16" s="61">
        <f t="shared" si="7"/>
        <v>0.5</v>
      </c>
      <c r="U16" s="61">
        <f t="shared" si="7"/>
        <v>1</v>
      </c>
      <c r="V16" s="6"/>
      <c r="W16" s="6"/>
    </row>
    <row r="17" spans="1:25" x14ac:dyDescent="0.25">
      <c r="A17" s="1">
        <v>4</v>
      </c>
      <c r="B17" s="1">
        <v>0.5</v>
      </c>
      <c r="C17" s="1">
        <v>0.5</v>
      </c>
      <c r="D17" s="1">
        <v>0</v>
      </c>
      <c r="E17" s="1">
        <v>1</v>
      </c>
      <c r="F17" s="1">
        <v>1</v>
      </c>
      <c r="G17" s="61">
        <f t="shared" si="0"/>
        <v>0.75</v>
      </c>
      <c r="H17" s="61">
        <f t="shared" si="0"/>
        <v>0.75</v>
      </c>
      <c r="I17" s="61">
        <f t="shared" si="0"/>
        <v>0.5</v>
      </c>
      <c r="J17" s="61">
        <f t="shared" si="0"/>
        <v>1</v>
      </c>
      <c r="K17" s="33">
        <f t="shared" si="1"/>
        <v>1.75</v>
      </c>
      <c r="L17" s="33">
        <f t="shared" si="2"/>
        <v>1</v>
      </c>
      <c r="M17" s="33" t="str">
        <f t="shared" si="3"/>
        <v>wbaru=wlama</v>
      </c>
      <c r="N17" s="33">
        <f t="shared" si="4"/>
        <v>0</v>
      </c>
      <c r="O17" s="33">
        <f t="shared" si="5"/>
        <v>0</v>
      </c>
      <c r="P17" s="33">
        <f t="shared" si="6"/>
        <v>0</v>
      </c>
      <c r="Q17" s="33">
        <f t="shared" si="8"/>
        <v>0</v>
      </c>
      <c r="R17" s="61">
        <f t="shared" si="7"/>
        <v>0.75</v>
      </c>
      <c r="S17" s="61">
        <f t="shared" si="7"/>
        <v>0.75</v>
      </c>
      <c r="T17" s="61">
        <f t="shared" si="7"/>
        <v>0.5</v>
      </c>
      <c r="U17" s="61">
        <f t="shared" si="7"/>
        <v>1</v>
      </c>
      <c r="V17" s="6"/>
      <c r="W17" s="6"/>
    </row>
    <row r="18" spans="1:25" x14ac:dyDescent="0.25">
      <c r="A18" s="1">
        <v>5</v>
      </c>
      <c r="B18" s="1">
        <v>0</v>
      </c>
      <c r="C18" s="1">
        <v>0.75</v>
      </c>
      <c r="D18" s="1">
        <v>0.5</v>
      </c>
      <c r="E18" s="1">
        <v>1</v>
      </c>
      <c r="F18" s="1">
        <v>0</v>
      </c>
      <c r="G18" s="61">
        <f t="shared" si="0"/>
        <v>0.75</v>
      </c>
      <c r="H18" s="61">
        <f t="shared" si="0"/>
        <v>0.75</v>
      </c>
      <c r="I18" s="61">
        <f t="shared" si="0"/>
        <v>0.5</v>
      </c>
      <c r="J18" s="61">
        <f>U17</f>
        <v>1</v>
      </c>
      <c r="K18" s="33">
        <f t="shared" si="1"/>
        <v>1.8125</v>
      </c>
      <c r="L18" s="33">
        <f t="shared" si="2"/>
        <v>1</v>
      </c>
      <c r="M18" s="33" t="str">
        <f t="shared" si="3"/>
        <v>perbaiki bobot dan bias</v>
      </c>
      <c r="N18" s="33">
        <f t="shared" si="4"/>
        <v>0</v>
      </c>
      <c r="O18" s="33">
        <f t="shared" si="5"/>
        <v>-0.75</v>
      </c>
      <c r="P18" s="33">
        <f t="shared" si="6"/>
        <v>-0.5</v>
      </c>
      <c r="Q18" s="33">
        <f t="shared" si="8"/>
        <v>-1</v>
      </c>
      <c r="R18" s="61">
        <f t="shared" si="7"/>
        <v>0.75</v>
      </c>
      <c r="S18" s="61">
        <f t="shared" si="7"/>
        <v>0</v>
      </c>
      <c r="T18" s="61">
        <f t="shared" si="7"/>
        <v>0</v>
      </c>
      <c r="U18" s="61">
        <f t="shared" si="7"/>
        <v>0</v>
      </c>
      <c r="V18" s="6"/>
      <c r="W18" s="6"/>
    </row>
    <row r="19" spans="1:25" x14ac:dyDescent="0.25">
      <c r="A19" s="1">
        <v>6</v>
      </c>
      <c r="B19" s="1">
        <v>0.5</v>
      </c>
      <c r="C19" s="1">
        <v>0.5</v>
      </c>
      <c r="D19" s="1">
        <v>0.75</v>
      </c>
      <c r="E19" s="1">
        <v>1</v>
      </c>
      <c r="F19" s="1">
        <v>0</v>
      </c>
      <c r="G19" s="61">
        <f t="shared" si="0"/>
        <v>0.75</v>
      </c>
      <c r="H19" s="61">
        <f t="shared" si="0"/>
        <v>0</v>
      </c>
      <c r="I19" s="61">
        <f t="shared" si="0"/>
        <v>0</v>
      </c>
      <c r="J19" s="61">
        <f>U18</f>
        <v>0</v>
      </c>
      <c r="K19" s="33">
        <f t="shared" si="1"/>
        <v>0.375</v>
      </c>
      <c r="L19" s="33">
        <f t="shared" si="2"/>
        <v>1</v>
      </c>
      <c r="M19" s="33" t="str">
        <f t="shared" si="3"/>
        <v>perbaiki bobot dan bias</v>
      </c>
      <c r="N19" s="33">
        <f t="shared" si="4"/>
        <v>-0.5</v>
      </c>
      <c r="O19" s="33">
        <f t="shared" si="5"/>
        <v>-0.5</v>
      </c>
      <c r="P19" s="33">
        <f t="shared" si="6"/>
        <v>-0.75</v>
      </c>
      <c r="Q19" s="33">
        <f t="shared" si="8"/>
        <v>-1</v>
      </c>
      <c r="R19" s="61">
        <f t="shared" si="7"/>
        <v>0.25</v>
      </c>
      <c r="S19" s="61">
        <f t="shared" si="7"/>
        <v>-0.5</v>
      </c>
      <c r="T19" s="61">
        <f t="shared" si="7"/>
        <v>-0.75</v>
      </c>
      <c r="U19" s="61">
        <f t="shared" si="7"/>
        <v>-1</v>
      </c>
      <c r="V19" s="6"/>
      <c r="W19" s="6"/>
    </row>
    <row r="20" spans="1:25" x14ac:dyDescent="0.25">
      <c r="A20" s="1">
        <v>7</v>
      </c>
      <c r="B20" s="1">
        <v>0.25</v>
      </c>
      <c r="C20" s="1">
        <v>0.75</v>
      </c>
      <c r="D20" s="1">
        <v>0.75</v>
      </c>
      <c r="E20" s="1">
        <v>1</v>
      </c>
      <c r="F20" s="1">
        <v>0</v>
      </c>
      <c r="G20" s="61">
        <f t="shared" si="0"/>
        <v>0.25</v>
      </c>
      <c r="H20" s="61">
        <f t="shared" si="0"/>
        <v>-0.5</v>
      </c>
      <c r="I20" s="61">
        <f t="shared" si="0"/>
        <v>-0.75</v>
      </c>
      <c r="J20" s="61">
        <f>U19</f>
        <v>-1</v>
      </c>
      <c r="K20" s="33">
        <f t="shared" si="1"/>
        <v>-1.875</v>
      </c>
      <c r="L20" s="33">
        <f t="shared" si="2"/>
        <v>0</v>
      </c>
      <c r="M20" s="33" t="str">
        <f t="shared" si="3"/>
        <v>wbaru=wlama</v>
      </c>
      <c r="N20" s="33">
        <f t="shared" si="4"/>
        <v>0</v>
      </c>
      <c r="O20" s="33">
        <f t="shared" si="5"/>
        <v>0</v>
      </c>
      <c r="P20" s="33">
        <f t="shared" si="6"/>
        <v>0</v>
      </c>
      <c r="Q20" s="33">
        <f t="shared" si="8"/>
        <v>0</v>
      </c>
      <c r="R20" s="61">
        <f t="shared" si="7"/>
        <v>0.25</v>
      </c>
      <c r="S20" s="61">
        <f t="shared" si="7"/>
        <v>-0.5</v>
      </c>
      <c r="T20" s="61">
        <f t="shared" si="7"/>
        <v>-0.75</v>
      </c>
      <c r="U20" s="61">
        <f t="shared" si="7"/>
        <v>-1</v>
      </c>
      <c r="V20" s="6"/>
      <c r="W20" s="6"/>
    </row>
    <row r="21" spans="1:25" x14ac:dyDescent="0.25">
      <c r="A21" s="1">
        <v>8</v>
      </c>
      <c r="B21" s="1">
        <v>0.25</v>
      </c>
      <c r="C21" s="1">
        <v>0.5</v>
      </c>
      <c r="D21" s="1">
        <v>0.5</v>
      </c>
      <c r="E21" s="1">
        <v>1</v>
      </c>
      <c r="F21" s="1">
        <v>0</v>
      </c>
      <c r="G21" s="61">
        <f t="shared" si="0"/>
        <v>0.25</v>
      </c>
      <c r="H21" s="61">
        <f t="shared" si="0"/>
        <v>-0.5</v>
      </c>
      <c r="I21" s="61">
        <f t="shared" si="0"/>
        <v>-0.75</v>
      </c>
      <c r="J21" s="61">
        <f>U20</f>
        <v>-1</v>
      </c>
      <c r="K21" s="33">
        <f t="shared" si="1"/>
        <v>-1.5625</v>
      </c>
      <c r="L21" s="33">
        <f t="shared" si="2"/>
        <v>0</v>
      </c>
      <c r="M21" s="33" t="str">
        <f t="shared" si="3"/>
        <v>wbaru=wlama</v>
      </c>
      <c r="N21" s="33">
        <f t="shared" si="4"/>
        <v>0</v>
      </c>
      <c r="O21" s="33">
        <f t="shared" si="5"/>
        <v>0</v>
      </c>
      <c r="P21" s="33">
        <f t="shared" si="6"/>
        <v>0</v>
      </c>
      <c r="Q21" s="33">
        <f t="shared" si="8"/>
        <v>0</v>
      </c>
      <c r="R21" s="61">
        <f t="shared" si="7"/>
        <v>0.25</v>
      </c>
      <c r="S21" s="61">
        <f t="shared" si="7"/>
        <v>-0.5</v>
      </c>
      <c r="T21" s="61">
        <f t="shared" si="7"/>
        <v>-0.75</v>
      </c>
      <c r="U21" s="61">
        <f t="shared" si="7"/>
        <v>-1</v>
      </c>
      <c r="V21" s="6"/>
      <c r="W21" s="6"/>
    </row>
    <row r="22" spans="1:25" x14ac:dyDescent="0.25">
      <c r="A22" t="s">
        <v>283</v>
      </c>
      <c r="D22" s="6"/>
    </row>
    <row r="23" spans="1:25" x14ac:dyDescent="0.25">
      <c r="D23" s="6"/>
    </row>
    <row r="24" spans="1:25" x14ac:dyDescent="0.25">
      <c r="A24" s="2" t="s">
        <v>263</v>
      </c>
      <c r="E24" s="4"/>
      <c r="F24" s="4"/>
      <c r="H24" s="31"/>
      <c r="I24" s="31"/>
      <c r="J24" s="6"/>
      <c r="N24" s="31"/>
      <c r="O24" s="6"/>
      <c r="P24" s="6"/>
      <c r="S24" s="31"/>
      <c r="T24" s="31"/>
      <c r="U24" s="16"/>
    </row>
    <row r="25" spans="1:25" x14ac:dyDescent="0.25">
      <c r="A25" s="63" t="s">
        <v>22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2"/>
      <c r="Y25" s="62"/>
    </row>
    <row r="26" spans="1:25" x14ac:dyDescent="0.25">
      <c r="A26" s="173" t="s">
        <v>1</v>
      </c>
      <c r="B26" s="175" t="s">
        <v>25</v>
      </c>
      <c r="C26" s="176"/>
      <c r="D26" s="176"/>
      <c r="E26" s="177"/>
      <c r="F26" s="178" t="s">
        <v>36</v>
      </c>
      <c r="G26" s="180" t="s">
        <v>20</v>
      </c>
      <c r="H26" s="181"/>
      <c r="I26" s="181"/>
      <c r="J26" s="182"/>
      <c r="K26" s="60"/>
      <c r="L26" s="60"/>
      <c r="M26" s="55" t="s">
        <v>257</v>
      </c>
      <c r="N26" s="175" t="s">
        <v>256</v>
      </c>
      <c r="O26" s="176"/>
      <c r="P26" s="176"/>
      <c r="Q26" s="177"/>
      <c r="R26" s="183" t="s">
        <v>15</v>
      </c>
      <c r="S26" s="183"/>
      <c r="T26" s="183"/>
      <c r="U26" s="183"/>
      <c r="V26" s="172"/>
      <c r="W26" s="172"/>
      <c r="X26" s="6"/>
    </row>
    <row r="27" spans="1:25" x14ac:dyDescent="0.25">
      <c r="A27" s="174"/>
      <c r="B27" s="18" t="s">
        <v>2</v>
      </c>
      <c r="C27" s="18" t="s">
        <v>3</v>
      </c>
      <c r="D27" s="18" t="s">
        <v>59</v>
      </c>
      <c r="E27" s="18" t="s">
        <v>14</v>
      </c>
      <c r="F27" s="179"/>
      <c r="G27" s="19" t="s">
        <v>7</v>
      </c>
      <c r="H27" s="19" t="s">
        <v>8</v>
      </c>
      <c r="I27" s="19" t="s">
        <v>60</v>
      </c>
      <c r="J27" s="19" t="s">
        <v>254</v>
      </c>
      <c r="K27" s="56" t="s">
        <v>27</v>
      </c>
      <c r="L27" s="56" t="s">
        <v>19</v>
      </c>
      <c r="M27" s="56" t="s">
        <v>258</v>
      </c>
      <c r="N27" s="56" t="s">
        <v>252</v>
      </c>
      <c r="O27" s="56" t="s">
        <v>253</v>
      </c>
      <c r="P27" s="56" t="s">
        <v>282</v>
      </c>
      <c r="Q27" s="56" t="s">
        <v>255</v>
      </c>
      <c r="R27" s="18" t="s">
        <v>7</v>
      </c>
      <c r="S27" s="18" t="s">
        <v>8</v>
      </c>
      <c r="T27" s="18" t="s">
        <v>60</v>
      </c>
      <c r="U27" s="18" t="s">
        <v>254</v>
      </c>
      <c r="V27" s="172"/>
      <c r="W27" s="172"/>
    </row>
    <row r="28" spans="1:25" x14ac:dyDescent="0.25">
      <c r="A28" s="1">
        <v>1</v>
      </c>
      <c r="B28" s="1">
        <v>0.75</v>
      </c>
      <c r="C28" s="1">
        <v>0.75</v>
      </c>
      <c r="D28" s="1">
        <v>0.5</v>
      </c>
      <c r="E28" s="1">
        <v>1</v>
      </c>
      <c r="F28" s="1">
        <v>1</v>
      </c>
      <c r="G28" s="33">
        <f>R21</f>
        <v>0.25</v>
      </c>
      <c r="H28" s="33">
        <f>S21</f>
        <v>-0.5</v>
      </c>
      <c r="I28" s="33">
        <f>T21</f>
        <v>-0.75</v>
      </c>
      <c r="J28" s="33">
        <f>U21</f>
        <v>-1</v>
      </c>
      <c r="K28" s="33">
        <f>J28+(B28*G28)+(C28*H28)+(D28*I28)</f>
        <v>-1.5625</v>
      </c>
      <c r="L28" s="33">
        <f t="shared" ref="L28:L35" si="9">IF(K28&gt;$D$8,1,0)</f>
        <v>0</v>
      </c>
      <c r="M28" s="33" t="str">
        <f>IF(L28=F28,"wbaru=wlama","perbaiki bobot dan bias")</f>
        <v>perbaiki bobot dan bias</v>
      </c>
      <c r="N28" s="33">
        <f>(F28-L28)*B28</f>
        <v>0.75</v>
      </c>
      <c r="O28" s="33">
        <f t="shared" ref="O28" si="10">(F28-L28)*C28</f>
        <v>0.75</v>
      </c>
      <c r="P28" s="33">
        <f t="shared" ref="P28" si="11">(F28-L28)*D28</f>
        <v>0.5</v>
      </c>
      <c r="Q28" s="33">
        <f>(F28-L28)*E28*$D$9</f>
        <v>1</v>
      </c>
      <c r="R28" s="61">
        <f>G28+N28</f>
        <v>1</v>
      </c>
      <c r="S28" s="61">
        <f>H28+O28</f>
        <v>0.25</v>
      </c>
      <c r="T28" s="61">
        <f>I28+P28</f>
        <v>-0.25</v>
      </c>
      <c r="U28" s="61">
        <f>J28+Q28</f>
        <v>0</v>
      </c>
      <c r="V28" s="6"/>
      <c r="W28" s="6"/>
    </row>
    <row r="29" spans="1:25" x14ac:dyDescent="0.25">
      <c r="A29" s="1">
        <v>2</v>
      </c>
      <c r="B29" s="1">
        <v>0.75</v>
      </c>
      <c r="C29" s="1">
        <v>0.5</v>
      </c>
      <c r="D29" s="1">
        <v>0.25</v>
      </c>
      <c r="E29" s="1">
        <v>1</v>
      </c>
      <c r="F29" s="1">
        <v>1</v>
      </c>
      <c r="G29" s="61">
        <f t="shared" ref="G29:J35" si="12">R28</f>
        <v>1</v>
      </c>
      <c r="H29" s="61">
        <f t="shared" si="12"/>
        <v>0.25</v>
      </c>
      <c r="I29" s="61">
        <f t="shared" si="12"/>
        <v>-0.25</v>
      </c>
      <c r="J29" s="61">
        <f t="shared" si="12"/>
        <v>0</v>
      </c>
      <c r="K29" s="33">
        <f>J29+(B29*G29)+(C29*H29)+(D29*I29)</f>
        <v>0.8125</v>
      </c>
      <c r="L29" s="33">
        <f t="shared" si="9"/>
        <v>1</v>
      </c>
      <c r="M29" s="33" t="str">
        <f t="shared" ref="M29:M35" si="13">IF(L29=F29,"wbaru=wlama","perbaiki bobot dan bias")</f>
        <v>wbaru=wlama</v>
      </c>
      <c r="N29" s="33">
        <f t="shared" ref="N29:N35" si="14">(F29-L29)*B29</f>
        <v>0</v>
      </c>
      <c r="O29" s="33">
        <f t="shared" ref="O29:O35" si="15">(F29-L29)*C29</f>
        <v>0</v>
      </c>
      <c r="P29" s="33">
        <f t="shared" ref="P29:P35" si="16">(F29-L29)*D29</f>
        <v>0</v>
      </c>
      <c r="Q29" s="33">
        <f>(F29-L29)*E29*$D$9</f>
        <v>0</v>
      </c>
      <c r="R29" s="61">
        <f t="shared" ref="R29:U35" si="17">G29+N29</f>
        <v>1</v>
      </c>
      <c r="S29" s="61">
        <f t="shared" si="17"/>
        <v>0.25</v>
      </c>
      <c r="T29" s="61">
        <f t="shared" si="17"/>
        <v>-0.25</v>
      </c>
      <c r="U29" s="61">
        <f t="shared" si="17"/>
        <v>0</v>
      </c>
      <c r="V29" s="6"/>
      <c r="W29" s="6"/>
    </row>
    <row r="30" spans="1:25" x14ac:dyDescent="0.25">
      <c r="A30" s="1">
        <v>3</v>
      </c>
      <c r="B30" s="1">
        <v>0.5</v>
      </c>
      <c r="C30" s="1">
        <v>0.75</v>
      </c>
      <c r="D30" s="1">
        <v>0.25</v>
      </c>
      <c r="E30" s="1">
        <v>1</v>
      </c>
      <c r="F30" s="1">
        <v>1</v>
      </c>
      <c r="G30" s="61">
        <f t="shared" si="12"/>
        <v>1</v>
      </c>
      <c r="H30" s="61">
        <f t="shared" si="12"/>
        <v>0.25</v>
      </c>
      <c r="I30" s="61">
        <f t="shared" si="12"/>
        <v>-0.25</v>
      </c>
      <c r="J30" s="61">
        <f t="shared" si="12"/>
        <v>0</v>
      </c>
      <c r="K30" s="33">
        <f t="shared" ref="K30:K35" si="18">J30+(B30*G30)+(C30*H30)+(D30*I30)</f>
        <v>0.625</v>
      </c>
      <c r="L30" s="33">
        <f t="shared" si="9"/>
        <v>1</v>
      </c>
      <c r="M30" s="33" t="str">
        <f t="shared" si="13"/>
        <v>wbaru=wlama</v>
      </c>
      <c r="N30" s="33">
        <f t="shared" si="14"/>
        <v>0</v>
      </c>
      <c r="O30" s="33">
        <f t="shared" si="15"/>
        <v>0</v>
      </c>
      <c r="P30" s="33">
        <f t="shared" si="16"/>
        <v>0</v>
      </c>
      <c r="Q30" s="33">
        <f t="shared" ref="Q30:Q35" si="19">(F30-L30)*E30*$D$9</f>
        <v>0</v>
      </c>
      <c r="R30" s="61">
        <f t="shared" si="17"/>
        <v>1</v>
      </c>
      <c r="S30" s="61">
        <f t="shared" si="17"/>
        <v>0.25</v>
      </c>
      <c r="T30" s="61">
        <f t="shared" si="17"/>
        <v>-0.25</v>
      </c>
      <c r="U30" s="61">
        <f t="shared" si="17"/>
        <v>0</v>
      </c>
      <c r="V30" s="6"/>
      <c r="W30" s="6"/>
    </row>
    <row r="31" spans="1:25" x14ac:dyDescent="0.25">
      <c r="A31" s="1">
        <v>4</v>
      </c>
      <c r="B31" s="1">
        <v>0.5</v>
      </c>
      <c r="C31" s="1">
        <v>0.5</v>
      </c>
      <c r="D31" s="1">
        <v>0</v>
      </c>
      <c r="E31" s="1">
        <v>1</v>
      </c>
      <c r="F31" s="1">
        <v>1</v>
      </c>
      <c r="G31" s="61">
        <f t="shared" si="12"/>
        <v>1</v>
      </c>
      <c r="H31" s="61">
        <f t="shared" si="12"/>
        <v>0.25</v>
      </c>
      <c r="I31" s="61">
        <f t="shared" si="12"/>
        <v>-0.25</v>
      </c>
      <c r="J31" s="61">
        <f t="shared" si="12"/>
        <v>0</v>
      </c>
      <c r="K31" s="33">
        <f t="shared" si="18"/>
        <v>0.625</v>
      </c>
      <c r="L31" s="33">
        <f t="shared" si="9"/>
        <v>1</v>
      </c>
      <c r="M31" s="33" t="str">
        <f t="shared" si="13"/>
        <v>wbaru=wlama</v>
      </c>
      <c r="N31" s="33">
        <f t="shared" si="14"/>
        <v>0</v>
      </c>
      <c r="O31" s="33">
        <f t="shared" si="15"/>
        <v>0</v>
      </c>
      <c r="P31" s="33">
        <f t="shared" si="16"/>
        <v>0</v>
      </c>
      <c r="Q31" s="33">
        <f t="shared" si="19"/>
        <v>0</v>
      </c>
      <c r="R31" s="61">
        <f t="shared" si="17"/>
        <v>1</v>
      </c>
      <c r="S31" s="61">
        <f t="shared" si="17"/>
        <v>0.25</v>
      </c>
      <c r="T31" s="61">
        <f t="shared" si="17"/>
        <v>-0.25</v>
      </c>
      <c r="U31" s="61">
        <f t="shared" si="17"/>
        <v>0</v>
      </c>
      <c r="V31" s="6"/>
      <c r="W31" s="6"/>
    </row>
    <row r="32" spans="1:25" x14ac:dyDescent="0.25">
      <c r="A32" s="1">
        <v>5</v>
      </c>
      <c r="B32" s="1">
        <v>0</v>
      </c>
      <c r="C32" s="1">
        <v>0.75</v>
      </c>
      <c r="D32" s="1">
        <v>0.5</v>
      </c>
      <c r="E32" s="1">
        <v>1</v>
      </c>
      <c r="F32" s="1">
        <v>0</v>
      </c>
      <c r="G32" s="61">
        <f t="shared" si="12"/>
        <v>1</v>
      </c>
      <c r="H32" s="61">
        <f t="shared" si="12"/>
        <v>0.25</v>
      </c>
      <c r="I32" s="61">
        <f t="shared" si="12"/>
        <v>-0.25</v>
      </c>
      <c r="J32" s="61">
        <f>U31</f>
        <v>0</v>
      </c>
      <c r="K32" s="33">
        <f t="shared" si="18"/>
        <v>6.25E-2</v>
      </c>
      <c r="L32" s="33">
        <f t="shared" si="9"/>
        <v>0</v>
      </c>
      <c r="M32" s="33" t="str">
        <f t="shared" si="13"/>
        <v>wbaru=wlama</v>
      </c>
      <c r="N32" s="33">
        <f t="shared" si="14"/>
        <v>0</v>
      </c>
      <c r="O32" s="33">
        <f t="shared" si="15"/>
        <v>0</v>
      </c>
      <c r="P32" s="33">
        <f t="shared" si="16"/>
        <v>0</v>
      </c>
      <c r="Q32" s="33">
        <f t="shared" si="19"/>
        <v>0</v>
      </c>
      <c r="R32" s="61">
        <f t="shared" si="17"/>
        <v>1</v>
      </c>
      <c r="S32" s="61">
        <f t="shared" si="17"/>
        <v>0.25</v>
      </c>
      <c r="T32" s="61">
        <f t="shared" si="17"/>
        <v>-0.25</v>
      </c>
      <c r="U32" s="61">
        <f t="shared" si="17"/>
        <v>0</v>
      </c>
      <c r="V32" s="6"/>
      <c r="W32" s="6"/>
    </row>
    <row r="33" spans="1:25" x14ac:dyDescent="0.25">
      <c r="A33" s="1">
        <v>6</v>
      </c>
      <c r="B33" s="1">
        <v>0.5</v>
      </c>
      <c r="C33" s="1">
        <v>0.5</v>
      </c>
      <c r="D33" s="1">
        <v>0.75</v>
      </c>
      <c r="E33" s="1">
        <v>1</v>
      </c>
      <c r="F33" s="1">
        <v>0</v>
      </c>
      <c r="G33" s="61">
        <f t="shared" si="12"/>
        <v>1</v>
      </c>
      <c r="H33" s="61">
        <f t="shared" si="12"/>
        <v>0.25</v>
      </c>
      <c r="I33" s="61">
        <f t="shared" si="12"/>
        <v>-0.25</v>
      </c>
      <c r="J33" s="61">
        <f>U32</f>
        <v>0</v>
      </c>
      <c r="K33" s="33">
        <f t="shared" si="18"/>
        <v>0.4375</v>
      </c>
      <c r="L33" s="33">
        <f t="shared" si="9"/>
        <v>1</v>
      </c>
      <c r="M33" s="33" t="str">
        <f t="shared" si="13"/>
        <v>perbaiki bobot dan bias</v>
      </c>
      <c r="N33" s="33">
        <f t="shared" si="14"/>
        <v>-0.5</v>
      </c>
      <c r="O33" s="33">
        <f t="shared" si="15"/>
        <v>-0.5</v>
      </c>
      <c r="P33" s="33">
        <f t="shared" si="16"/>
        <v>-0.75</v>
      </c>
      <c r="Q33" s="33">
        <f t="shared" si="19"/>
        <v>-1</v>
      </c>
      <c r="R33" s="61">
        <f t="shared" si="17"/>
        <v>0.5</v>
      </c>
      <c r="S33" s="61">
        <f t="shared" si="17"/>
        <v>-0.25</v>
      </c>
      <c r="T33" s="61">
        <f t="shared" si="17"/>
        <v>-1</v>
      </c>
      <c r="U33" s="61">
        <f t="shared" si="17"/>
        <v>-1</v>
      </c>
      <c r="V33" s="6"/>
      <c r="W33" s="6"/>
    </row>
    <row r="34" spans="1:25" x14ac:dyDescent="0.25">
      <c r="A34" s="1">
        <v>7</v>
      </c>
      <c r="B34" s="1">
        <v>0.25</v>
      </c>
      <c r="C34" s="1">
        <v>0.75</v>
      </c>
      <c r="D34" s="1">
        <v>0.75</v>
      </c>
      <c r="E34" s="1">
        <v>1</v>
      </c>
      <c r="F34" s="1">
        <v>0</v>
      </c>
      <c r="G34" s="61">
        <f t="shared" si="12"/>
        <v>0.5</v>
      </c>
      <c r="H34" s="61">
        <f t="shared" si="12"/>
        <v>-0.25</v>
      </c>
      <c r="I34" s="61">
        <f t="shared" si="12"/>
        <v>-1</v>
      </c>
      <c r="J34" s="61">
        <f>U33</f>
        <v>-1</v>
      </c>
      <c r="K34" s="33">
        <f t="shared" si="18"/>
        <v>-1.8125</v>
      </c>
      <c r="L34" s="33">
        <f t="shared" si="9"/>
        <v>0</v>
      </c>
      <c r="M34" s="33" t="str">
        <f t="shared" si="13"/>
        <v>wbaru=wlama</v>
      </c>
      <c r="N34" s="33">
        <f t="shared" si="14"/>
        <v>0</v>
      </c>
      <c r="O34" s="33">
        <f t="shared" si="15"/>
        <v>0</v>
      </c>
      <c r="P34" s="33">
        <f t="shared" si="16"/>
        <v>0</v>
      </c>
      <c r="Q34" s="33">
        <f t="shared" si="19"/>
        <v>0</v>
      </c>
      <c r="R34" s="61">
        <f t="shared" si="17"/>
        <v>0.5</v>
      </c>
      <c r="S34" s="61">
        <f t="shared" si="17"/>
        <v>-0.25</v>
      </c>
      <c r="T34" s="61">
        <f t="shared" si="17"/>
        <v>-1</v>
      </c>
      <c r="U34" s="61">
        <f t="shared" si="17"/>
        <v>-1</v>
      </c>
      <c r="V34" s="6"/>
      <c r="W34" s="6"/>
    </row>
    <row r="35" spans="1:25" x14ac:dyDescent="0.25">
      <c r="A35" s="1">
        <v>8</v>
      </c>
      <c r="B35" s="1">
        <v>0.25</v>
      </c>
      <c r="C35" s="1">
        <v>0.5</v>
      </c>
      <c r="D35" s="1">
        <v>0.5</v>
      </c>
      <c r="E35" s="1">
        <v>1</v>
      </c>
      <c r="F35" s="1">
        <v>0</v>
      </c>
      <c r="G35" s="61">
        <f t="shared" si="12"/>
        <v>0.5</v>
      </c>
      <c r="H35" s="61">
        <f t="shared" si="12"/>
        <v>-0.25</v>
      </c>
      <c r="I35" s="61">
        <f t="shared" si="12"/>
        <v>-1</v>
      </c>
      <c r="J35" s="61">
        <f>U34</f>
        <v>-1</v>
      </c>
      <c r="K35" s="33">
        <f t="shared" si="18"/>
        <v>-1.5</v>
      </c>
      <c r="L35" s="33">
        <f t="shared" si="9"/>
        <v>0</v>
      </c>
      <c r="M35" s="33" t="str">
        <f t="shared" si="13"/>
        <v>wbaru=wlama</v>
      </c>
      <c r="N35" s="33">
        <f t="shared" si="14"/>
        <v>0</v>
      </c>
      <c r="O35" s="33">
        <f t="shared" si="15"/>
        <v>0</v>
      </c>
      <c r="P35" s="33">
        <f t="shared" si="16"/>
        <v>0</v>
      </c>
      <c r="Q35" s="33">
        <f t="shared" si="19"/>
        <v>0</v>
      </c>
      <c r="R35" s="61">
        <f t="shared" si="17"/>
        <v>0.5</v>
      </c>
      <c r="S35" s="61">
        <f t="shared" si="17"/>
        <v>-0.25</v>
      </c>
      <c r="T35" s="61">
        <f t="shared" si="17"/>
        <v>-1</v>
      </c>
      <c r="U35" s="61">
        <f t="shared" si="17"/>
        <v>-1</v>
      </c>
      <c r="V35" s="6"/>
      <c r="W35" s="6"/>
    </row>
    <row r="36" spans="1:25" x14ac:dyDescent="0.25">
      <c r="A36" t="s">
        <v>284</v>
      </c>
      <c r="D36" s="6"/>
    </row>
    <row r="37" spans="1:25" x14ac:dyDescent="0.25">
      <c r="D37" s="6"/>
    </row>
    <row r="38" spans="1:25" x14ac:dyDescent="0.25">
      <c r="A38" s="2" t="s">
        <v>269</v>
      </c>
      <c r="E38" s="4"/>
      <c r="F38" s="4"/>
      <c r="H38" s="31"/>
      <c r="I38" s="31"/>
      <c r="J38" s="6"/>
      <c r="N38" s="31"/>
      <c r="O38" s="6"/>
      <c r="P38" s="6"/>
      <c r="S38" s="31"/>
      <c r="T38" s="31"/>
      <c r="U38" s="16"/>
    </row>
    <row r="39" spans="1:25" x14ac:dyDescent="0.25">
      <c r="A39" s="63" t="s">
        <v>22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2"/>
      <c r="Y39" s="62"/>
    </row>
    <row r="40" spans="1:25" x14ac:dyDescent="0.25">
      <c r="A40" s="173" t="s">
        <v>1</v>
      </c>
      <c r="B40" s="175" t="s">
        <v>25</v>
      </c>
      <c r="C40" s="176"/>
      <c r="D40" s="176"/>
      <c r="E40" s="177"/>
      <c r="F40" s="178" t="s">
        <v>36</v>
      </c>
      <c r="G40" s="180" t="s">
        <v>20</v>
      </c>
      <c r="H40" s="181"/>
      <c r="I40" s="181"/>
      <c r="J40" s="182"/>
      <c r="K40" s="60"/>
      <c r="L40" s="60"/>
      <c r="M40" s="55" t="s">
        <v>257</v>
      </c>
      <c r="N40" s="175" t="s">
        <v>256</v>
      </c>
      <c r="O40" s="176"/>
      <c r="P40" s="176"/>
      <c r="Q40" s="177"/>
      <c r="R40" s="183" t="s">
        <v>15</v>
      </c>
      <c r="S40" s="183"/>
      <c r="T40" s="183"/>
      <c r="U40" s="183"/>
      <c r="V40" s="172"/>
      <c r="W40" s="172"/>
      <c r="X40" s="6"/>
    </row>
    <row r="41" spans="1:25" x14ac:dyDescent="0.25">
      <c r="A41" s="174"/>
      <c r="B41" s="18" t="s">
        <v>2</v>
      </c>
      <c r="C41" s="18" t="s">
        <v>3</v>
      </c>
      <c r="D41" s="18" t="s">
        <v>59</v>
      </c>
      <c r="E41" s="18" t="s">
        <v>14</v>
      </c>
      <c r="F41" s="179"/>
      <c r="G41" s="19" t="s">
        <v>7</v>
      </c>
      <c r="H41" s="19" t="s">
        <v>8</v>
      </c>
      <c r="I41" s="19" t="s">
        <v>60</v>
      </c>
      <c r="J41" s="19" t="s">
        <v>254</v>
      </c>
      <c r="K41" s="56" t="s">
        <v>27</v>
      </c>
      <c r="L41" s="56" t="s">
        <v>19</v>
      </c>
      <c r="M41" s="56" t="s">
        <v>258</v>
      </c>
      <c r="N41" s="56" t="s">
        <v>252</v>
      </c>
      <c r="O41" s="56" t="s">
        <v>253</v>
      </c>
      <c r="P41" s="56" t="s">
        <v>282</v>
      </c>
      <c r="Q41" s="56" t="s">
        <v>255</v>
      </c>
      <c r="R41" s="18" t="s">
        <v>7</v>
      </c>
      <c r="S41" s="18" t="s">
        <v>8</v>
      </c>
      <c r="T41" s="18" t="s">
        <v>60</v>
      </c>
      <c r="U41" s="18" t="s">
        <v>254</v>
      </c>
      <c r="V41" s="172"/>
      <c r="W41" s="172"/>
    </row>
    <row r="42" spans="1:25" x14ac:dyDescent="0.25">
      <c r="A42" s="1">
        <v>1</v>
      </c>
      <c r="B42" s="1">
        <v>0.75</v>
      </c>
      <c r="C42" s="1">
        <v>0.75</v>
      </c>
      <c r="D42" s="1">
        <v>0.5</v>
      </c>
      <c r="E42" s="1">
        <v>1</v>
      </c>
      <c r="F42" s="1">
        <v>1</v>
      </c>
      <c r="G42" s="33">
        <f>R35</f>
        <v>0.5</v>
      </c>
      <c r="H42" s="33">
        <f>S35</f>
        <v>-0.25</v>
      </c>
      <c r="I42" s="33">
        <f>T35</f>
        <v>-1</v>
      </c>
      <c r="J42" s="33">
        <f>U35</f>
        <v>-1</v>
      </c>
      <c r="K42" s="33">
        <f>J42+(B42*G42)+(C42*H42)+(D42*I42)</f>
        <v>-1.3125</v>
      </c>
      <c r="L42" s="33">
        <f t="shared" ref="L42:L49" si="20">IF(K42&gt;$D$8,1,0)</f>
        <v>0</v>
      </c>
      <c r="M42" s="33" t="str">
        <f>IF(L42=F42,"wbaru=wlama","perbaiki bobot dan bias")</f>
        <v>perbaiki bobot dan bias</v>
      </c>
      <c r="N42" s="33">
        <f t="shared" ref="N42" si="21">(F42-L42)*B42</f>
        <v>0.75</v>
      </c>
      <c r="O42" s="33">
        <f t="shared" ref="O42" si="22">(F42-L42)*C42</f>
        <v>0.75</v>
      </c>
      <c r="P42" s="33">
        <f t="shared" ref="P42" si="23">(F42-L42)*D42</f>
        <v>0.5</v>
      </c>
      <c r="Q42" s="33">
        <f>(F42-L42)*E42*$D$9</f>
        <v>1</v>
      </c>
      <c r="R42" s="61">
        <f>G42+N42</f>
        <v>1.25</v>
      </c>
      <c r="S42" s="61">
        <f>H42+O42</f>
        <v>0.5</v>
      </c>
      <c r="T42" s="61">
        <f>I42+P42</f>
        <v>-0.5</v>
      </c>
      <c r="U42" s="61">
        <f>J42+Q42</f>
        <v>0</v>
      </c>
      <c r="V42" s="6"/>
      <c r="W42" s="6"/>
    </row>
    <row r="43" spans="1:25" x14ac:dyDescent="0.25">
      <c r="A43" s="1">
        <v>2</v>
      </c>
      <c r="B43" s="1">
        <v>0.75</v>
      </c>
      <c r="C43" s="1">
        <v>0.5</v>
      </c>
      <c r="D43" s="1">
        <v>0.25</v>
      </c>
      <c r="E43" s="1">
        <v>1</v>
      </c>
      <c r="F43" s="1">
        <v>1</v>
      </c>
      <c r="G43" s="61">
        <f t="shared" ref="G43:J49" si="24">R42</f>
        <v>1.25</v>
      </c>
      <c r="H43" s="61">
        <f t="shared" si="24"/>
        <v>0.5</v>
      </c>
      <c r="I43" s="61">
        <f t="shared" si="24"/>
        <v>-0.5</v>
      </c>
      <c r="J43" s="61">
        <f t="shared" si="24"/>
        <v>0</v>
      </c>
      <c r="K43" s="33">
        <f>J43+(B43*G43)+(C43*H43)+(D43*I43)</f>
        <v>1.0625</v>
      </c>
      <c r="L43" s="33">
        <f t="shared" si="20"/>
        <v>1</v>
      </c>
      <c r="M43" s="33" t="str">
        <f t="shared" ref="M43:M49" si="25">IF(L43=F43,"wbaru=wlama","perbaiki bobot dan bias")</f>
        <v>wbaru=wlama</v>
      </c>
      <c r="N43" s="33">
        <f t="shared" ref="N43:N49" si="26">(F43-L43)*B43</f>
        <v>0</v>
      </c>
      <c r="O43" s="33">
        <f t="shared" ref="O43:O49" si="27">(F43-L43)*C43</f>
        <v>0</v>
      </c>
      <c r="P43" s="33">
        <f t="shared" ref="P43:P49" si="28">(F43-L43)*D43</f>
        <v>0</v>
      </c>
      <c r="Q43" s="33">
        <f>(F43-L43)*E43*$D$9</f>
        <v>0</v>
      </c>
      <c r="R43" s="61">
        <f t="shared" ref="R43:U49" si="29">G43+N43</f>
        <v>1.25</v>
      </c>
      <c r="S43" s="61">
        <f t="shared" si="29"/>
        <v>0.5</v>
      </c>
      <c r="T43" s="61">
        <f t="shared" si="29"/>
        <v>-0.5</v>
      </c>
      <c r="U43" s="61">
        <f t="shared" si="29"/>
        <v>0</v>
      </c>
      <c r="V43" s="6"/>
      <c r="W43" s="6"/>
    </row>
    <row r="44" spans="1:25" x14ac:dyDescent="0.25">
      <c r="A44" s="1">
        <v>3</v>
      </c>
      <c r="B44" s="1">
        <v>0.5</v>
      </c>
      <c r="C44" s="1">
        <v>0.75</v>
      </c>
      <c r="D44" s="1">
        <v>0.25</v>
      </c>
      <c r="E44" s="1">
        <v>1</v>
      </c>
      <c r="F44" s="1">
        <v>1</v>
      </c>
      <c r="G44" s="61">
        <f t="shared" si="24"/>
        <v>1.25</v>
      </c>
      <c r="H44" s="61">
        <f t="shared" si="24"/>
        <v>0.5</v>
      </c>
      <c r="I44" s="61">
        <f t="shared" si="24"/>
        <v>-0.5</v>
      </c>
      <c r="J44" s="61">
        <f t="shared" si="24"/>
        <v>0</v>
      </c>
      <c r="K44" s="33">
        <f t="shared" ref="K44:K49" si="30">J44+(B44*G44)+(C44*H44)+(D44*I44)</f>
        <v>0.875</v>
      </c>
      <c r="L44" s="33">
        <f t="shared" si="20"/>
        <v>1</v>
      </c>
      <c r="M44" s="33" t="str">
        <f t="shared" si="25"/>
        <v>wbaru=wlama</v>
      </c>
      <c r="N44" s="33">
        <f t="shared" si="26"/>
        <v>0</v>
      </c>
      <c r="O44" s="33">
        <f t="shared" si="27"/>
        <v>0</v>
      </c>
      <c r="P44" s="33">
        <f t="shared" si="28"/>
        <v>0</v>
      </c>
      <c r="Q44" s="33">
        <f t="shared" ref="Q44:Q49" si="31">(F44-L44)*E44*$D$9</f>
        <v>0</v>
      </c>
      <c r="R44" s="61">
        <f t="shared" si="29"/>
        <v>1.25</v>
      </c>
      <c r="S44" s="61">
        <f t="shared" si="29"/>
        <v>0.5</v>
      </c>
      <c r="T44" s="61">
        <f t="shared" si="29"/>
        <v>-0.5</v>
      </c>
      <c r="U44" s="61">
        <f t="shared" si="29"/>
        <v>0</v>
      </c>
      <c r="V44" s="6"/>
      <c r="W44" s="6"/>
    </row>
    <row r="45" spans="1:25" x14ac:dyDescent="0.25">
      <c r="A45" s="1">
        <v>4</v>
      </c>
      <c r="B45" s="1">
        <v>0.5</v>
      </c>
      <c r="C45" s="1">
        <v>0.5</v>
      </c>
      <c r="D45" s="1">
        <v>0</v>
      </c>
      <c r="E45" s="1">
        <v>1</v>
      </c>
      <c r="F45" s="1">
        <v>1</v>
      </c>
      <c r="G45" s="61">
        <f t="shared" si="24"/>
        <v>1.25</v>
      </c>
      <c r="H45" s="61">
        <f t="shared" si="24"/>
        <v>0.5</v>
      </c>
      <c r="I45" s="61">
        <f t="shared" si="24"/>
        <v>-0.5</v>
      </c>
      <c r="J45" s="61">
        <f t="shared" si="24"/>
        <v>0</v>
      </c>
      <c r="K45" s="33">
        <f t="shared" si="30"/>
        <v>0.875</v>
      </c>
      <c r="L45" s="33">
        <f t="shared" si="20"/>
        <v>1</v>
      </c>
      <c r="M45" s="33" t="str">
        <f t="shared" si="25"/>
        <v>wbaru=wlama</v>
      </c>
      <c r="N45" s="33">
        <f t="shared" si="26"/>
        <v>0</v>
      </c>
      <c r="O45" s="33">
        <f t="shared" si="27"/>
        <v>0</v>
      </c>
      <c r="P45" s="33">
        <f t="shared" si="28"/>
        <v>0</v>
      </c>
      <c r="Q45" s="33">
        <f t="shared" si="31"/>
        <v>0</v>
      </c>
      <c r="R45" s="61">
        <f t="shared" si="29"/>
        <v>1.25</v>
      </c>
      <c r="S45" s="61">
        <f t="shared" si="29"/>
        <v>0.5</v>
      </c>
      <c r="T45" s="61">
        <f t="shared" si="29"/>
        <v>-0.5</v>
      </c>
      <c r="U45" s="61">
        <f t="shared" si="29"/>
        <v>0</v>
      </c>
      <c r="V45" s="6"/>
      <c r="W45" s="6"/>
    </row>
    <row r="46" spans="1:25" x14ac:dyDescent="0.25">
      <c r="A46" s="1">
        <v>5</v>
      </c>
      <c r="B46" s="1">
        <v>0</v>
      </c>
      <c r="C46" s="1">
        <v>0.75</v>
      </c>
      <c r="D46" s="1">
        <v>0.5</v>
      </c>
      <c r="E46" s="1">
        <v>1</v>
      </c>
      <c r="F46" s="1">
        <v>0</v>
      </c>
      <c r="G46" s="61">
        <f t="shared" si="24"/>
        <v>1.25</v>
      </c>
      <c r="H46" s="61">
        <f t="shared" si="24"/>
        <v>0.5</v>
      </c>
      <c r="I46" s="61">
        <f t="shared" si="24"/>
        <v>-0.5</v>
      </c>
      <c r="J46" s="61">
        <f>U45</f>
        <v>0</v>
      </c>
      <c r="K46" s="33">
        <f t="shared" si="30"/>
        <v>0.125</v>
      </c>
      <c r="L46" s="33">
        <f t="shared" si="20"/>
        <v>1</v>
      </c>
      <c r="M46" s="33" t="str">
        <f t="shared" si="25"/>
        <v>perbaiki bobot dan bias</v>
      </c>
      <c r="N46" s="33">
        <f t="shared" si="26"/>
        <v>0</v>
      </c>
      <c r="O46" s="33">
        <f t="shared" si="27"/>
        <v>-0.75</v>
      </c>
      <c r="P46" s="33">
        <f t="shared" si="28"/>
        <v>-0.5</v>
      </c>
      <c r="Q46" s="33">
        <f t="shared" si="31"/>
        <v>-1</v>
      </c>
      <c r="R46" s="61">
        <f t="shared" si="29"/>
        <v>1.25</v>
      </c>
      <c r="S46" s="61">
        <f t="shared" si="29"/>
        <v>-0.25</v>
      </c>
      <c r="T46" s="61">
        <f t="shared" si="29"/>
        <v>-1</v>
      </c>
      <c r="U46" s="61">
        <f t="shared" si="29"/>
        <v>-1</v>
      </c>
      <c r="V46" s="6"/>
      <c r="W46" s="6"/>
    </row>
    <row r="47" spans="1:25" x14ac:dyDescent="0.25">
      <c r="A47" s="1">
        <v>6</v>
      </c>
      <c r="B47" s="1">
        <v>0.5</v>
      </c>
      <c r="C47" s="1">
        <v>0.5</v>
      </c>
      <c r="D47" s="1">
        <v>0.75</v>
      </c>
      <c r="E47" s="1">
        <v>1</v>
      </c>
      <c r="F47" s="1">
        <v>0</v>
      </c>
      <c r="G47" s="61">
        <f t="shared" si="24"/>
        <v>1.25</v>
      </c>
      <c r="H47" s="61">
        <f t="shared" si="24"/>
        <v>-0.25</v>
      </c>
      <c r="I47" s="61">
        <f t="shared" si="24"/>
        <v>-1</v>
      </c>
      <c r="J47" s="61">
        <f>U46</f>
        <v>-1</v>
      </c>
      <c r="K47" s="33">
        <f t="shared" si="30"/>
        <v>-1.25</v>
      </c>
      <c r="L47" s="33">
        <f t="shared" si="20"/>
        <v>0</v>
      </c>
      <c r="M47" s="33" t="str">
        <f t="shared" si="25"/>
        <v>wbaru=wlama</v>
      </c>
      <c r="N47" s="33">
        <f t="shared" si="26"/>
        <v>0</v>
      </c>
      <c r="O47" s="33">
        <f t="shared" si="27"/>
        <v>0</v>
      </c>
      <c r="P47" s="33">
        <f t="shared" si="28"/>
        <v>0</v>
      </c>
      <c r="Q47" s="33">
        <f t="shared" si="31"/>
        <v>0</v>
      </c>
      <c r="R47" s="61">
        <f t="shared" si="29"/>
        <v>1.25</v>
      </c>
      <c r="S47" s="61">
        <f t="shared" si="29"/>
        <v>-0.25</v>
      </c>
      <c r="T47" s="61">
        <f t="shared" si="29"/>
        <v>-1</v>
      </c>
      <c r="U47" s="61">
        <f t="shared" si="29"/>
        <v>-1</v>
      </c>
      <c r="V47" s="6"/>
      <c r="W47" s="6"/>
    </row>
    <row r="48" spans="1:25" x14ac:dyDescent="0.25">
      <c r="A48" s="1">
        <v>7</v>
      </c>
      <c r="B48" s="1">
        <v>0.25</v>
      </c>
      <c r="C48" s="1">
        <v>0.75</v>
      </c>
      <c r="D48" s="1">
        <v>0.75</v>
      </c>
      <c r="E48" s="1">
        <v>1</v>
      </c>
      <c r="F48" s="1">
        <v>0</v>
      </c>
      <c r="G48" s="61">
        <f t="shared" si="24"/>
        <v>1.25</v>
      </c>
      <c r="H48" s="61">
        <f t="shared" si="24"/>
        <v>-0.25</v>
      </c>
      <c r="I48" s="61">
        <f t="shared" si="24"/>
        <v>-1</v>
      </c>
      <c r="J48" s="61">
        <f>U47</f>
        <v>-1</v>
      </c>
      <c r="K48" s="33">
        <f t="shared" si="30"/>
        <v>-1.625</v>
      </c>
      <c r="L48" s="33">
        <f t="shared" si="20"/>
        <v>0</v>
      </c>
      <c r="M48" s="33" t="str">
        <f t="shared" si="25"/>
        <v>wbaru=wlama</v>
      </c>
      <c r="N48" s="33">
        <f t="shared" si="26"/>
        <v>0</v>
      </c>
      <c r="O48" s="33">
        <f t="shared" si="27"/>
        <v>0</v>
      </c>
      <c r="P48" s="33">
        <f t="shared" si="28"/>
        <v>0</v>
      </c>
      <c r="Q48" s="33">
        <f t="shared" si="31"/>
        <v>0</v>
      </c>
      <c r="R48" s="61">
        <f t="shared" si="29"/>
        <v>1.25</v>
      </c>
      <c r="S48" s="61">
        <f t="shared" si="29"/>
        <v>-0.25</v>
      </c>
      <c r="T48" s="61">
        <f t="shared" si="29"/>
        <v>-1</v>
      </c>
      <c r="U48" s="61">
        <f t="shared" si="29"/>
        <v>-1</v>
      </c>
      <c r="V48" s="6"/>
      <c r="W48" s="6"/>
    </row>
    <row r="49" spans="1:25" x14ac:dyDescent="0.25">
      <c r="A49" s="1">
        <v>8</v>
      </c>
      <c r="B49" s="1">
        <v>0.25</v>
      </c>
      <c r="C49" s="1">
        <v>0.5</v>
      </c>
      <c r="D49" s="1">
        <v>0.5</v>
      </c>
      <c r="E49" s="1">
        <v>1</v>
      </c>
      <c r="F49" s="1">
        <v>0</v>
      </c>
      <c r="G49" s="61">
        <f t="shared" si="24"/>
        <v>1.25</v>
      </c>
      <c r="H49" s="61">
        <f t="shared" si="24"/>
        <v>-0.25</v>
      </c>
      <c r="I49" s="61">
        <f t="shared" si="24"/>
        <v>-1</v>
      </c>
      <c r="J49" s="61">
        <f>U48</f>
        <v>-1</v>
      </c>
      <c r="K49" s="33">
        <f t="shared" si="30"/>
        <v>-1.3125</v>
      </c>
      <c r="L49" s="33">
        <f t="shared" si="20"/>
        <v>0</v>
      </c>
      <c r="M49" s="33" t="str">
        <f t="shared" si="25"/>
        <v>wbaru=wlama</v>
      </c>
      <c r="N49" s="33">
        <f t="shared" si="26"/>
        <v>0</v>
      </c>
      <c r="O49" s="33">
        <f t="shared" si="27"/>
        <v>0</v>
      </c>
      <c r="P49" s="33">
        <f t="shared" si="28"/>
        <v>0</v>
      </c>
      <c r="Q49" s="33">
        <f t="shared" si="31"/>
        <v>0</v>
      </c>
      <c r="R49" s="61">
        <f t="shared" si="29"/>
        <v>1.25</v>
      </c>
      <c r="S49" s="61">
        <f t="shared" si="29"/>
        <v>-0.25</v>
      </c>
      <c r="T49" s="61">
        <f t="shared" si="29"/>
        <v>-1</v>
      </c>
      <c r="U49" s="61">
        <f t="shared" si="29"/>
        <v>-1</v>
      </c>
      <c r="V49" s="6"/>
      <c r="W49" s="6"/>
    </row>
    <row r="50" spans="1:25" x14ac:dyDescent="0.25">
      <c r="A50" t="s">
        <v>285</v>
      </c>
      <c r="D50" s="6"/>
    </row>
    <row r="51" spans="1:25" x14ac:dyDescent="0.25">
      <c r="D51" s="6"/>
    </row>
    <row r="52" spans="1:25" x14ac:dyDescent="0.25">
      <c r="A52" s="2" t="s">
        <v>271</v>
      </c>
      <c r="E52" s="4"/>
      <c r="F52" s="4"/>
      <c r="H52" s="31"/>
      <c r="I52" s="31"/>
      <c r="J52" s="6"/>
      <c r="N52" s="31"/>
      <c r="O52" s="6"/>
      <c r="P52" s="6"/>
      <c r="S52" s="31"/>
      <c r="T52" s="31"/>
      <c r="U52" s="16"/>
    </row>
    <row r="53" spans="1:25" x14ac:dyDescent="0.25">
      <c r="A53" s="63" t="s">
        <v>22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2"/>
      <c r="Y53" s="62"/>
    </row>
    <row r="54" spans="1:25" x14ac:dyDescent="0.25">
      <c r="A54" s="173" t="s">
        <v>1</v>
      </c>
      <c r="B54" s="175" t="s">
        <v>25</v>
      </c>
      <c r="C54" s="176"/>
      <c r="D54" s="176"/>
      <c r="E54" s="177"/>
      <c r="F54" s="178" t="s">
        <v>36</v>
      </c>
      <c r="G54" s="180" t="s">
        <v>20</v>
      </c>
      <c r="H54" s="181"/>
      <c r="I54" s="181"/>
      <c r="J54" s="182"/>
      <c r="K54" s="60"/>
      <c r="L54" s="60"/>
      <c r="M54" s="55" t="s">
        <v>257</v>
      </c>
      <c r="N54" s="175" t="s">
        <v>256</v>
      </c>
      <c r="O54" s="176"/>
      <c r="P54" s="176"/>
      <c r="Q54" s="177"/>
      <c r="R54" s="183" t="s">
        <v>15</v>
      </c>
      <c r="S54" s="183"/>
      <c r="T54" s="183"/>
      <c r="U54" s="183"/>
      <c r="V54" s="172"/>
      <c r="W54" s="172"/>
      <c r="X54" s="6"/>
    </row>
    <row r="55" spans="1:25" x14ac:dyDescent="0.25">
      <c r="A55" s="174"/>
      <c r="B55" s="18" t="s">
        <v>2</v>
      </c>
      <c r="C55" s="18" t="s">
        <v>3</v>
      </c>
      <c r="D55" s="18" t="s">
        <v>59</v>
      </c>
      <c r="E55" s="18" t="s">
        <v>14</v>
      </c>
      <c r="F55" s="179"/>
      <c r="G55" s="19" t="s">
        <v>7</v>
      </c>
      <c r="H55" s="19" t="s">
        <v>8</v>
      </c>
      <c r="I55" s="19" t="s">
        <v>60</v>
      </c>
      <c r="J55" s="19" t="s">
        <v>254</v>
      </c>
      <c r="K55" s="56" t="s">
        <v>27</v>
      </c>
      <c r="L55" s="56" t="s">
        <v>19</v>
      </c>
      <c r="M55" s="56" t="s">
        <v>258</v>
      </c>
      <c r="N55" s="56" t="s">
        <v>252</v>
      </c>
      <c r="O55" s="56" t="s">
        <v>253</v>
      </c>
      <c r="P55" s="56" t="s">
        <v>282</v>
      </c>
      <c r="Q55" s="56" t="s">
        <v>255</v>
      </c>
      <c r="R55" s="18" t="s">
        <v>7</v>
      </c>
      <c r="S55" s="18" t="s">
        <v>8</v>
      </c>
      <c r="T55" s="18" t="s">
        <v>60</v>
      </c>
      <c r="U55" s="18" t="s">
        <v>254</v>
      </c>
      <c r="V55" s="172"/>
      <c r="W55" s="172"/>
    </row>
    <row r="56" spans="1:25" x14ac:dyDescent="0.25">
      <c r="A56" s="1">
        <v>1</v>
      </c>
      <c r="B56" s="1">
        <v>0.75</v>
      </c>
      <c r="C56" s="1">
        <v>0.75</v>
      </c>
      <c r="D56" s="1">
        <v>0.5</v>
      </c>
      <c r="E56" s="1">
        <v>1</v>
      </c>
      <c r="F56" s="1">
        <v>1</v>
      </c>
      <c r="G56" s="33">
        <f>R49</f>
        <v>1.25</v>
      </c>
      <c r="H56" s="33">
        <f>S49</f>
        <v>-0.25</v>
      </c>
      <c r="I56" s="33">
        <f>T49</f>
        <v>-1</v>
      </c>
      <c r="J56" s="33">
        <f>U49</f>
        <v>-1</v>
      </c>
      <c r="K56" s="33">
        <f>J56+(B56*G56)+(C56*H56)+(D56*I56)</f>
        <v>-0.75</v>
      </c>
      <c r="L56" s="33">
        <f t="shared" ref="L56:L63" si="32">IF(K56&gt;$D$8,1,0)</f>
        <v>0</v>
      </c>
      <c r="M56" s="33" t="str">
        <f>IF(L56=F56,"wbaru=wlama","perbaiki bobot dan bias")</f>
        <v>perbaiki bobot dan bias</v>
      </c>
      <c r="N56" s="33">
        <f t="shared" ref="N56" si="33">(F56-L56)*B56</f>
        <v>0.75</v>
      </c>
      <c r="O56" s="33">
        <f t="shared" ref="O56" si="34">(F56-L56)*C56</f>
        <v>0.75</v>
      </c>
      <c r="P56" s="33">
        <f t="shared" ref="P56" si="35">(F56-L56)*D56</f>
        <v>0.5</v>
      </c>
      <c r="Q56" s="33">
        <f>(F56-L56)*E56*$D$9</f>
        <v>1</v>
      </c>
      <c r="R56" s="61">
        <f>G56+N56</f>
        <v>2</v>
      </c>
      <c r="S56" s="61">
        <f>H56+O56</f>
        <v>0.5</v>
      </c>
      <c r="T56" s="61">
        <f>I56+P56</f>
        <v>-0.5</v>
      </c>
      <c r="U56" s="61">
        <f>J56+Q56</f>
        <v>0</v>
      </c>
      <c r="V56" s="6"/>
      <c r="W56" s="6"/>
    </row>
    <row r="57" spans="1:25" x14ac:dyDescent="0.25">
      <c r="A57" s="1">
        <v>2</v>
      </c>
      <c r="B57" s="1">
        <v>0.75</v>
      </c>
      <c r="C57" s="1">
        <v>0.5</v>
      </c>
      <c r="D57" s="1">
        <v>0.25</v>
      </c>
      <c r="E57" s="1">
        <v>1</v>
      </c>
      <c r="F57" s="1">
        <v>1</v>
      </c>
      <c r="G57" s="61">
        <f t="shared" ref="G57:J63" si="36">R56</f>
        <v>2</v>
      </c>
      <c r="H57" s="61">
        <f t="shared" si="36"/>
        <v>0.5</v>
      </c>
      <c r="I57" s="61">
        <f t="shared" si="36"/>
        <v>-0.5</v>
      </c>
      <c r="J57" s="61">
        <f t="shared" si="36"/>
        <v>0</v>
      </c>
      <c r="K57" s="33">
        <f>J57+(B57*G57)+(C57*H57)+(D57*I57)</f>
        <v>1.625</v>
      </c>
      <c r="L57" s="33">
        <f t="shared" si="32"/>
        <v>1</v>
      </c>
      <c r="M57" s="33" t="str">
        <f t="shared" ref="M57:M63" si="37">IF(L57=F57,"wbaru=wlama","perbaiki bobot dan bias")</f>
        <v>wbaru=wlama</v>
      </c>
      <c r="N57" s="33">
        <f t="shared" ref="N57:N62" si="38">(F57-L57)*B57</f>
        <v>0</v>
      </c>
      <c r="O57" s="33">
        <f t="shared" ref="O57:O63" si="39">(F57-L57)*C57</f>
        <v>0</v>
      </c>
      <c r="P57" s="33">
        <f t="shared" ref="P57:P63" si="40">(F57-L57)*D57</f>
        <v>0</v>
      </c>
      <c r="Q57" s="33">
        <f>(F57-L57)*E57*$D$9</f>
        <v>0</v>
      </c>
      <c r="R57" s="61">
        <f t="shared" ref="R57:U63" si="41">G57+N57</f>
        <v>2</v>
      </c>
      <c r="S57" s="61">
        <f t="shared" si="41"/>
        <v>0.5</v>
      </c>
      <c r="T57" s="61">
        <f t="shared" si="41"/>
        <v>-0.5</v>
      </c>
      <c r="U57" s="61">
        <f t="shared" si="41"/>
        <v>0</v>
      </c>
      <c r="V57" s="6"/>
      <c r="W57" s="6"/>
    </row>
    <row r="58" spans="1:25" x14ac:dyDescent="0.25">
      <c r="A58" s="1">
        <v>3</v>
      </c>
      <c r="B58" s="1">
        <v>0.5</v>
      </c>
      <c r="C58" s="1">
        <v>0.75</v>
      </c>
      <c r="D58" s="1">
        <v>0.25</v>
      </c>
      <c r="E58" s="1">
        <v>1</v>
      </c>
      <c r="F58" s="1">
        <v>1</v>
      </c>
      <c r="G58" s="61">
        <f t="shared" si="36"/>
        <v>2</v>
      </c>
      <c r="H58" s="61">
        <f t="shared" si="36"/>
        <v>0.5</v>
      </c>
      <c r="I58" s="61">
        <f t="shared" si="36"/>
        <v>-0.5</v>
      </c>
      <c r="J58" s="61">
        <f t="shared" si="36"/>
        <v>0</v>
      </c>
      <c r="K58" s="33">
        <f t="shared" ref="K58:K63" si="42">J58+(B58*G58)+(C58*H58)+(D58*I58)</f>
        <v>1.25</v>
      </c>
      <c r="L58" s="33">
        <f t="shared" si="32"/>
        <v>1</v>
      </c>
      <c r="M58" s="33" t="str">
        <f t="shared" si="37"/>
        <v>wbaru=wlama</v>
      </c>
      <c r="N58" s="33">
        <f t="shared" si="38"/>
        <v>0</v>
      </c>
      <c r="O58" s="33">
        <f t="shared" si="39"/>
        <v>0</v>
      </c>
      <c r="P58" s="33">
        <f t="shared" si="40"/>
        <v>0</v>
      </c>
      <c r="Q58" s="33">
        <f t="shared" ref="Q58:Q63" si="43">(F58-L58)*E58*$D$9</f>
        <v>0</v>
      </c>
      <c r="R58" s="61">
        <f t="shared" si="41"/>
        <v>2</v>
      </c>
      <c r="S58" s="61">
        <f t="shared" si="41"/>
        <v>0.5</v>
      </c>
      <c r="T58" s="61">
        <f t="shared" si="41"/>
        <v>-0.5</v>
      </c>
      <c r="U58" s="61">
        <f t="shared" si="41"/>
        <v>0</v>
      </c>
      <c r="V58" s="6"/>
      <c r="W58" s="6"/>
    </row>
    <row r="59" spans="1:25" x14ac:dyDescent="0.25">
      <c r="A59" s="1">
        <v>4</v>
      </c>
      <c r="B59" s="1">
        <v>0.5</v>
      </c>
      <c r="C59" s="1">
        <v>0.5</v>
      </c>
      <c r="D59" s="1">
        <v>0</v>
      </c>
      <c r="E59" s="1">
        <v>1</v>
      </c>
      <c r="F59" s="1">
        <v>1</v>
      </c>
      <c r="G59" s="61">
        <f t="shared" si="36"/>
        <v>2</v>
      </c>
      <c r="H59" s="61">
        <f t="shared" si="36"/>
        <v>0.5</v>
      </c>
      <c r="I59" s="61">
        <f t="shared" si="36"/>
        <v>-0.5</v>
      </c>
      <c r="J59" s="61">
        <f t="shared" si="36"/>
        <v>0</v>
      </c>
      <c r="K59" s="33">
        <f t="shared" si="42"/>
        <v>1.25</v>
      </c>
      <c r="L59" s="33">
        <f t="shared" si="32"/>
        <v>1</v>
      </c>
      <c r="M59" s="33" t="str">
        <f t="shared" si="37"/>
        <v>wbaru=wlama</v>
      </c>
      <c r="N59" s="33">
        <f t="shared" si="38"/>
        <v>0</v>
      </c>
      <c r="O59" s="33">
        <f t="shared" si="39"/>
        <v>0</v>
      </c>
      <c r="P59" s="33">
        <f t="shared" si="40"/>
        <v>0</v>
      </c>
      <c r="Q59" s="33">
        <f t="shared" si="43"/>
        <v>0</v>
      </c>
      <c r="R59" s="61">
        <f t="shared" si="41"/>
        <v>2</v>
      </c>
      <c r="S59" s="61">
        <f t="shared" si="41"/>
        <v>0.5</v>
      </c>
      <c r="T59" s="61">
        <f t="shared" si="41"/>
        <v>-0.5</v>
      </c>
      <c r="U59" s="61">
        <f t="shared" si="41"/>
        <v>0</v>
      </c>
      <c r="V59" s="6"/>
      <c r="W59" s="6"/>
    </row>
    <row r="60" spans="1:25" x14ac:dyDescent="0.25">
      <c r="A60" s="1">
        <v>5</v>
      </c>
      <c r="B60" s="1">
        <v>0</v>
      </c>
      <c r="C60" s="1">
        <v>0.75</v>
      </c>
      <c r="D60" s="1">
        <v>0.5</v>
      </c>
      <c r="E60" s="1">
        <v>1</v>
      </c>
      <c r="F60" s="1">
        <v>0</v>
      </c>
      <c r="G60" s="61">
        <f t="shared" si="36"/>
        <v>2</v>
      </c>
      <c r="H60" s="61">
        <f t="shared" si="36"/>
        <v>0.5</v>
      </c>
      <c r="I60" s="61">
        <f t="shared" si="36"/>
        <v>-0.5</v>
      </c>
      <c r="J60" s="61">
        <f>U59</f>
        <v>0</v>
      </c>
      <c r="K60" s="33">
        <f t="shared" si="42"/>
        <v>0.125</v>
      </c>
      <c r="L60" s="33">
        <f t="shared" si="32"/>
        <v>1</v>
      </c>
      <c r="M60" s="33" t="str">
        <f t="shared" si="37"/>
        <v>perbaiki bobot dan bias</v>
      </c>
      <c r="N60" s="33">
        <f t="shared" si="38"/>
        <v>0</v>
      </c>
      <c r="O60" s="33">
        <f t="shared" si="39"/>
        <v>-0.75</v>
      </c>
      <c r="P60" s="33">
        <f t="shared" si="40"/>
        <v>-0.5</v>
      </c>
      <c r="Q60" s="33">
        <f t="shared" si="43"/>
        <v>-1</v>
      </c>
      <c r="R60" s="61">
        <f t="shared" si="41"/>
        <v>2</v>
      </c>
      <c r="S60" s="61">
        <f t="shared" si="41"/>
        <v>-0.25</v>
      </c>
      <c r="T60" s="61">
        <f t="shared" si="41"/>
        <v>-1</v>
      </c>
      <c r="U60" s="61">
        <f t="shared" si="41"/>
        <v>-1</v>
      </c>
      <c r="V60" s="6"/>
      <c r="W60" s="6"/>
    </row>
    <row r="61" spans="1:25" x14ac:dyDescent="0.25">
      <c r="A61" s="1">
        <v>6</v>
      </c>
      <c r="B61" s="1">
        <v>0.5</v>
      </c>
      <c r="C61" s="1">
        <v>0.5</v>
      </c>
      <c r="D61" s="1">
        <v>0.75</v>
      </c>
      <c r="E61" s="1">
        <v>1</v>
      </c>
      <c r="F61" s="1">
        <v>0</v>
      </c>
      <c r="G61" s="61">
        <f t="shared" si="36"/>
        <v>2</v>
      </c>
      <c r="H61" s="61">
        <f t="shared" si="36"/>
        <v>-0.25</v>
      </c>
      <c r="I61" s="61">
        <f t="shared" si="36"/>
        <v>-1</v>
      </c>
      <c r="J61" s="61">
        <f>U60</f>
        <v>-1</v>
      </c>
      <c r="K61" s="33">
        <f t="shared" si="42"/>
        <v>-0.875</v>
      </c>
      <c r="L61" s="33">
        <f t="shared" si="32"/>
        <v>0</v>
      </c>
      <c r="M61" s="33" t="str">
        <f t="shared" si="37"/>
        <v>wbaru=wlama</v>
      </c>
      <c r="N61" s="33">
        <f t="shared" si="38"/>
        <v>0</v>
      </c>
      <c r="O61" s="33">
        <f t="shared" si="39"/>
        <v>0</v>
      </c>
      <c r="P61" s="33">
        <f t="shared" si="40"/>
        <v>0</v>
      </c>
      <c r="Q61" s="33">
        <f t="shared" si="43"/>
        <v>0</v>
      </c>
      <c r="R61" s="61">
        <f t="shared" si="41"/>
        <v>2</v>
      </c>
      <c r="S61" s="61">
        <f t="shared" si="41"/>
        <v>-0.25</v>
      </c>
      <c r="T61" s="61">
        <f t="shared" si="41"/>
        <v>-1</v>
      </c>
      <c r="U61" s="61">
        <f t="shared" si="41"/>
        <v>-1</v>
      </c>
      <c r="V61" s="6"/>
      <c r="W61" s="6"/>
    </row>
    <row r="62" spans="1:25" x14ac:dyDescent="0.25">
      <c r="A62" s="1">
        <v>7</v>
      </c>
      <c r="B62" s="1">
        <v>0.25</v>
      </c>
      <c r="C62" s="1">
        <v>0.75</v>
      </c>
      <c r="D62" s="1">
        <v>0.75</v>
      </c>
      <c r="E62" s="1">
        <v>1</v>
      </c>
      <c r="F62" s="1">
        <v>0</v>
      </c>
      <c r="G62" s="61">
        <f t="shared" si="36"/>
        <v>2</v>
      </c>
      <c r="H62" s="61">
        <f t="shared" si="36"/>
        <v>-0.25</v>
      </c>
      <c r="I62" s="61">
        <f t="shared" si="36"/>
        <v>-1</v>
      </c>
      <c r="J62" s="61">
        <f>U61</f>
        <v>-1</v>
      </c>
      <c r="K62" s="33">
        <f t="shared" si="42"/>
        <v>-1.4375</v>
      </c>
      <c r="L62" s="33">
        <f t="shared" si="32"/>
        <v>0</v>
      </c>
      <c r="M62" s="33" t="str">
        <f t="shared" si="37"/>
        <v>wbaru=wlama</v>
      </c>
      <c r="N62" s="33">
        <f t="shared" si="38"/>
        <v>0</v>
      </c>
      <c r="O62" s="33">
        <f t="shared" si="39"/>
        <v>0</v>
      </c>
      <c r="P62" s="33">
        <f t="shared" si="40"/>
        <v>0</v>
      </c>
      <c r="Q62" s="33">
        <f t="shared" si="43"/>
        <v>0</v>
      </c>
      <c r="R62" s="61">
        <f t="shared" si="41"/>
        <v>2</v>
      </c>
      <c r="S62" s="61">
        <f t="shared" si="41"/>
        <v>-0.25</v>
      </c>
      <c r="T62" s="61">
        <f t="shared" si="41"/>
        <v>-1</v>
      </c>
      <c r="U62" s="61">
        <f t="shared" si="41"/>
        <v>-1</v>
      </c>
      <c r="V62" s="6"/>
      <c r="W62" s="6"/>
    </row>
    <row r="63" spans="1:25" x14ac:dyDescent="0.25">
      <c r="A63" s="1">
        <v>8</v>
      </c>
      <c r="B63" s="1">
        <v>0.25</v>
      </c>
      <c r="C63" s="1">
        <v>0.5</v>
      </c>
      <c r="D63" s="1">
        <v>0.5</v>
      </c>
      <c r="E63" s="1">
        <v>1</v>
      </c>
      <c r="F63" s="1">
        <v>0</v>
      </c>
      <c r="G63" s="61">
        <f t="shared" si="36"/>
        <v>2</v>
      </c>
      <c r="H63" s="61">
        <f t="shared" si="36"/>
        <v>-0.25</v>
      </c>
      <c r="I63" s="61">
        <f t="shared" si="36"/>
        <v>-1</v>
      </c>
      <c r="J63" s="61">
        <f>U62</f>
        <v>-1</v>
      </c>
      <c r="K63" s="33">
        <f t="shared" si="42"/>
        <v>-1.125</v>
      </c>
      <c r="L63" s="33">
        <f t="shared" si="32"/>
        <v>0</v>
      </c>
      <c r="M63" s="33" t="str">
        <f t="shared" si="37"/>
        <v>wbaru=wlama</v>
      </c>
      <c r="N63" s="33">
        <f>(F63-L63)*B63</f>
        <v>0</v>
      </c>
      <c r="O63" s="33">
        <f t="shared" si="39"/>
        <v>0</v>
      </c>
      <c r="P63" s="33">
        <f t="shared" si="40"/>
        <v>0</v>
      </c>
      <c r="Q63" s="33">
        <f t="shared" si="43"/>
        <v>0</v>
      </c>
      <c r="R63" s="61">
        <f t="shared" si="41"/>
        <v>2</v>
      </c>
      <c r="S63" s="61">
        <f t="shared" si="41"/>
        <v>-0.25</v>
      </c>
      <c r="T63" s="61">
        <f t="shared" si="41"/>
        <v>-1</v>
      </c>
      <c r="U63" s="61">
        <f t="shared" si="41"/>
        <v>-1</v>
      </c>
      <c r="V63" s="6"/>
      <c r="W63" s="6"/>
    </row>
    <row r="64" spans="1:25" x14ac:dyDescent="0.25">
      <c r="A64" t="s">
        <v>286</v>
      </c>
      <c r="D64" s="6"/>
    </row>
    <row r="66" spans="1:25" x14ac:dyDescent="0.25">
      <c r="A66" s="2" t="s">
        <v>272</v>
      </c>
      <c r="E66" s="4"/>
      <c r="F66" s="4"/>
      <c r="H66" s="31"/>
      <c r="I66" s="31"/>
      <c r="J66" s="6"/>
      <c r="N66" s="31"/>
      <c r="O66" s="6"/>
      <c r="P66" s="6"/>
      <c r="S66" s="31"/>
      <c r="T66" s="31"/>
      <c r="U66" s="16"/>
    </row>
    <row r="67" spans="1:25" x14ac:dyDescent="0.25">
      <c r="A67" s="63" t="s">
        <v>22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2"/>
      <c r="Y67" s="62"/>
    </row>
    <row r="68" spans="1:25" x14ac:dyDescent="0.25">
      <c r="A68" s="173" t="s">
        <v>1</v>
      </c>
      <c r="B68" s="175" t="s">
        <v>25</v>
      </c>
      <c r="C68" s="176"/>
      <c r="D68" s="176"/>
      <c r="E68" s="177"/>
      <c r="F68" s="178" t="s">
        <v>36</v>
      </c>
      <c r="G68" s="180" t="s">
        <v>20</v>
      </c>
      <c r="H68" s="181"/>
      <c r="I68" s="181"/>
      <c r="J68" s="182"/>
      <c r="K68" s="60"/>
      <c r="L68" s="60"/>
      <c r="M68" s="55" t="s">
        <v>257</v>
      </c>
      <c r="N68" s="175" t="s">
        <v>256</v>
      </c>
      <c r="O68" s="176"/>
      <c r="P68" s="176"/>
      <c r="Q68" s="177"/>
      <c r="R68" s="183" t="s">
        <v>15</v>
      </c>
      <c r="S68" s="183"/>
      <c r="T68" s="183"/>
      <c r="U68" s="183"/>
      <c r="V68" s="172"/>
      <c r="W68" s="172"/>
      <c r="X68" s="6"/>
    </row>
    <row r="69" spans="1:25" x14ac:dyDescent="0.25">
      <c r="A69" s="174"/>
      <c r="B69" s="18" t="s">
        <v>2</v>
      </c>
      <c r="C69" s="18" t="s">
        <v>3</v>
      </c>
      <c r="D69" s="18" t="s">
        <v>59</v>
      </c>
      <c r="E69" s="18" t="s">
        <v>14</v>
      </c>
      <c r="F69" s="179"/>
      <c r="G69" s="19" t="s">
        <v>7</v>
      </c>
      <c r="H69" s="19" t="s">
        <v>8</v>
      </c>
      <c r="I69" s="19" t="s">
        <v>60</v>
      </c>
      <c r="J69" s="19" t="s">
        <v>254</v>
      </c>
      <c r="K69" s="56" t="s">
        <v>27</v>
      </c>
      <c r="L69" s="56" t="s">
        <v>19</v>
      </c>
      <c r="M69" s="56" t="s">
        <v>258</v>
      </c>
      <c r="N69" s="56" t="s">
        <v>252</v>
      </c>
      <c r="O69" s="56" t="s">
        <v>253</v>
      </c>
      <c r="P69" s="56" t="s">
        <v>282</v>
      </c>
      <c r="Q69" s="56" t="s">
        <v>255</v>
      </c>
      <c r="R69" s="18" t="s">
        <v>7</v>
      </c>
      <c r="S69" s="18" t="s">
        <v>8</v>
      </c>
      <c r="T69" s="18" t="s">
        <v>60</v>
      </c>
      <c r="U69" s="18" t="s">
        <v>254</v>
      </c>
      <c r="V69" s="172"/>
      <c r="W69" s="172"/>
    </row>
    <row r="70" spans="1:25" x14ac:dyDescent="0.25">
      <c r="A70" s="1">
        <v>1</v>
      </c>
      <c r="B70" s="1">
        <v>0.75</v>
      </c>
      <c r="C70" s="1">
        <v>0.75</v>
      </c>
      <c r="D70" s="1">
        <v>0.5</v>
      </c>
      <c r="E70" s="1">
        <v>1</v>
      </c>
      <c r="F70" s="1">
        <v>1</v>
      </c>
      <c r="G70" s="33">
        <f>R63</f>
        <v>2</v>
      </c>
      <c r="H70" s="33">
        <f>S63</f>
        <v>-0.25</v>
      </c>
      <c r="I70" s="33">
        <f>T63</f>
        <v>-1</v>
      </c>
      <c r="J70" s="33">
        <f>U63</f>
        <v>-1</v>
      </c>
      <c r="K70" s="33">
        <f>J70+(B70*G70)+(C70*H70)+(D70*I70)</f>
        <v>-0.1875</v>
      </c>
      <c r="L70" s="33">
        <f t="shared" ref="L70:L77" si="44">IF(K70&gt;$D$8,1,0)</f>
        <v>0</v>
      </c>
      <c r="M70" s="33" t="str">
        <f>IF(L70=F70,"wbaru=wlama","perbaiki bobot dan bias")</f>
        <v>perbaiki bobot dan bias</v>
      </c>
      <c r="N70" s="33">
        <f>(F70-L70)*B70</f>
        <v>0.75</v>
      </c>
      <c r="O70" s="33">
        <f t="shared" ref="O70" si="45">(F70-L70)*C70</f>
        <v>0.75</v>
      </c>
      <c r="P70" s="33">
        <f t="shared" ref="P70" si="46">(F70-L70)*D70</f>
        <v>0.5</v>
      </c>
      <c r="Q70" s="33">
        <f>(F70-L70)*E70*$D$9</f>
        <v>1</v>
      </c>
      <c r="R70" s="61">
        <f>G70+N70</f>
        <v>2.75</v>
      </c>
      <c r="S70" s="61">
        <f>H70+O70</f>
        <v>0.5</v>
      </c>
      <c r="T70" s="61">
        <f>I70+P70</f>
        <v>-0.5</v>
      </c>
      <c r="U70" s="61">
        <f>J70+Q70</f>
        <v>0</v>
      </c>
      <c r="V70" s="6"/>
      <c r="W70" s="6"/>
    </row>
    <row r="71" spans="1:25" x14ac:dyDescent="0.25">
      <c r="A71" s="1">
        <v>2</v>
      </c>
      <c r="B71" s="1">
        <v>0.75</v>
      </c>
      <c r="C71" s="1">
        <v>0.5</v>
      </c>
      <c r="D71" s="1">
        <v>0.25</v>
      </c>
      <c r="E71" s="1">
        <v>1</v>
      </c>
      <c r="F71" s="1">
        <v>1</v>
      </c>
      <c r="G71" s="61">
        <f t="shared" ref="G71:J77" si="47">R70</f>
        <v>2.75</v>
      </c>
      <c r="H71" s="61">
        <f>S70</f>
        <v>0.5</v>
      </c>
      <c r="I71" s="61">
        <f t="shared" si="47"/>
        <v>-0.5</v>
      </c>
      <c r="J71" s="61">
        <f t="shared" si="47"/>
        <v>0</v>
      </c>
      <c r="K71" s="33">
        <f>J71+(B71*G71)+(C71*H71)+(D71*I71)</f>
        <v>2.1875</v>
      </c>
      <c r="L71" s="33">
        <f t="shared" si="44"/>
        <v>1</v>
      </c>
      <c r="M71" s="33" t="str">
        <f t="shared" ref="M71:M77" si="48">IF(L71=F71,"wbaru=wlama","perbaiki bobot dan bias")</f>
        <v>wbaru=wlama</v>
      </c>
      <c r="N71" s="33">
        <f t="shared" ref="N71:N77" si="49">(F71-L71)*B71</f>
        <v>0</v>
      </c>
      <c r="O71" s="33">
        <f t="shared" ref="O71:O77" si="50">(F71-L71)*C71</f>
        <v>0</v>
      </c>
      <c r="P71" s="33">
        <f t="shared" ref="P71:P77" si="51">(F71-L71)*D71</f>
        <v>0</v>
      </c>
      <c r="Q71" s="33">
        <f>(F71-L71)*E71*$D$9</f>
        <v>0</v>
      </c>
      <c r="R71" s="61">
        <f t="shared" ref="R71:U77" si="52">G71+N71</f>
        <v>2.75</v>
      </c>
      <c r="S71" s="61">
        <f t="shared" si="52"/>
        <v>0.5</v>
      </c>
      <c r="T71" s="61">
        <f t="shared" si="52"/>
        <v>-0.5</v>
      </c>
      <c r="U71" s="61">
        <f t="shared" si="52"/>
        <v>0</v>
      </c>
      <c r="V71" s="6"/>
      <c r="W71" s="6"/>
    </row>
    <row r="72" spans="1:25" x14ac:dyDescent="0.25">
      <c r="A72" s="1">
        <v>3</v>
      </c>
      <c r="B72" s="1">
        <v>0.5</v>
      </c>
      <c r="C72" s="1">
        <v>0.75</v>
      </c>
      <c r="D72" s="1">
        <v>0.25</v>
      </c>
      <c r="E72" s="1">
        <v>1</v>
      </c>
      <c r="F72" s="1">
        <v>1</v>
      </c>
      <c r="G72" s="61">
        <f t="shared" si="47"/>
        <v>2.75</v>
      </c>
      <c r="H72" s="61">
        <f t="shared" si="47"/>
        <v>0.5</v>
      </c>
      <c r="I72" s="61">
        <f t="shared" si="47"/>
        <v>-0.5</v>
      </c>
      <c r="J72" s="61">
        <f t="shared" si="47"/>
        <v>0</v>
      </c>
      <c r="K72" s="33">
        <f t="shared" ref="K72:K77" si="53">J72+(B72*G72)+(C72*H72)+(D72*I72)</f>
        <v>1.625</v>
      </c>
      <c r="L72" s="33">
        <f t="shared" si="44"/>
        <v>1</v>
      </c>
      <c r="M72" s="33" t="str">
        <f t="shared" si="48"/>
        <v>wbaru=wlama</v>
      </c>
      <c r="N72" s="33">
        <f t="shared" si="49"/>
        <v>0</v>
      </c>
      <c r="O72" s="33">
        <f t="shared" si="50"/>
        <v>0</v>
      </c>
      <c r="P72" s="33">
        <f t="shared" si="51"/>
        <v>0</v>
      </c>
      <c r="Q72" s="33">
        <f t="shared" ref="Q72:Q77" si="54">(F72-L72)*E72*$D$9</f>
        <v>0</v>
      </c>
      <c r="R72" s="61">
        <f t="shared" si="52"/>
        <v>2.75</v>
      </c>
      <c r="S72" s="61">
        <f t="shared" si="52"/>
        <v>0.5</v>
      </c>
      <c r="T72" s="61">
        <f t="shared" si="52"/>
        <v>-0.5</v>
      </c>
      <c r="U72" s="61">
        <f t="shared" si="52"/>
        <v>0</v>
      </c>
      <c r="V72" s="6"/>
      <c r="W72" s="6"/>
    </row>
    <row r="73" spans="1:25" x14ac:dyDescent="0.25">
      <c r="A73" s="1">
        <v>4</v>
      </c>
      <c r="B73" s="1">
        <v>0.5</v>
      </c>
      <c r="C73" s="1">
        <v>0.5</v>
      </c>
      <c r="D73" s="1">
        <v>0</v>
      </c>
      <c r="E73" s="1">
        <v>1</v>
      </c>
      <c r="F73" s="1">
        <v>1</v>
      </c>
      <c r="G73" s="61">
        <f t="shared" si="47"/>
        <v>2.75</v>
      </c>
      <c r="H73" s="61">
        <f t="shared" si="47"/>
        <v>0.5</v>
      </c>
      <c r="I73" s="61">
        <f t="shared" si="47"/>
        <v>-0.5</v>
      </c>
      <c r="J73" s="61">
        <f t="shared" si="47"/>
        <v>0</v>
      </c>
      <c r="K73" s="33">
        <f t="shared" si="53"/>
        <v>1.625</v>
      </c>
      <c r="L73" s="33">
        <f t="shared" si="44"/>
        <v>1</v>
      </c>
      <c r="M73" s="33" t="str">
        <f t="shared" si="48"/>
        <v>wbaru=wlama</v>
      </c>
      <c r="N73" s="33">
        <f t="shared" si="49"/>
        <v>0</v>
      </c>
      <c r="O73" s="33">
        <f t="shared" si="50"/>
        <v>0</v>
      </c>
      <c r="P73" s="33">
        <f t="shared" si="51"/>
        <v>0</v>
      </c>
      <c r="Q73" s="33">
        <f t="shared" si="54"/>
        <v>0</v>
      </c>
      <c r="R73" s="61">
        <f t="shared" si="52"/>
        <v>2.75</v>
      </c>
      <c r="S73" s="61">
        <f t="shared" si="52"/>
        <v>0.5</v>
      </c>
      <c r="T73" s="61">
        <f t="shared" si="52"/>
        <v>-0.5</v>
      </c>
      <c r="U73" s="61">
        <f t="shared" si="52"/>
        <v>0</v>
      </c>
      <c r="V73" s="6"/>
      <c r="W73" s="6"/>
    </row>
    <row r="74" spans="1:25" x14ac:dyDescent="0.25">
      <c r="A74" s="1">
        <v>5</v>
      </c>
      <c r="B74" s="1">
        <v>0</v>
      </c>
      <c r="C74" s="1">
        <v>0.75</v>
      </c>
      <c r="D74" s="1">
        <v>0.5</v>
      </c>
      <c r="E74" s="1">
        <v>1</v>
      </c>
      <c r="F74" s="1">
        <v>0</v>
      </c>
      <c r="G74" s="61">
        <f t="shared" si="47"/>
        <v>2.75</v>
      </c>
      <c r="H74" s="61">
        <f t="shared" si="47"/>
        <v>0.5</v>
      </c>
      <c r="I74" s="61">
        <f t="shared" si="47"/>
        <v>-0.5</v>
      </c>
      <c r="J74" s="61">
        <f>U73</f>
        <v>0</v>
      </c>
      <c r="K74" s="33">
        <f t="shared" si="53"/>
        <v>0.125</v>
      </c>
      <c r="L74" s="33">
        <f>IF(K74&gt;$D$8,1,0)</f>
        <v>1</v>
      </c>
      <c r="M74" s="33" t="str">
        <f t="shared" si="48"/>
        <v>perbaiki bobot dan bias</v>
      </c>
      <c r="N74" s="33">
        <f t="shared" si="49"/>
        <v>0</v>
      </c>
      <c r="O74" s="33">
        <f t="shared" si="50"/>
        <v>-0.75</v>
      </c>
      <c r="P74" s="33">
        <f t="shared" si="51"/>
        <v>-0.5</v>
      </c>
      <c r="Q74" s="33">
        <f t="shared" si="54"/>
        <v>-1</v>
      </c>
      <c r="R74" s="61">
        <f t="shared" si="52"/>
        <v>2.75</v>
      </c>
      <c r="S74" s="61">
        <f t="shared" si="52"/>
        <v>-0.25</v>
      </c>
      <c r="T74" s="61">
        <f t="shared" si="52"/>
        <v>-1</v>
      </c>
      <c r="U74" s="61">
        <f t="shared" si="52"/>
        <v>-1</v>
      </c>
      <c r="V74" s="6"/>
      <c r="W74" s="6"/>
    </row>
    <row r="75" spans="1:25" x14ac:dyDescent="0.25">
      <c r="A75" s="1">
        <v>6</v>
      </c>
      <c r="B75" s="1">
        <v>0.5</v>
      </c>
      <c r="C75" s="1">
        <v>0.5</v>
      </c>
      <c r="D75" s="1">
        <v>0.75</v>
      </c>
      <c r="E75" s="1">
        <v>1</v>
      </c>
      <c r="F75" s="1">
        <v>0</v>
      </c>
      <c r="G75" s="61">
        <f t="shared" si="47"/>
        <v>2.75</v>
      </c>
      <c r="H75" s="61">
        <f t="shared" si="47"/>
        <v>-0.25</v>
      </c>
      <c r="I75" s="61">
        <f t="shared" si="47"/>
        <v>-1</v>
      </c>
      <c r="J75" s="61">
        <f>U74</f>
        <v>-1</v>
      </c>
      <c r="K75" s="33">
        <f t="shared" si="53"/>
        <v>-0.5</v>
      </c>
      <c r="L75" s="33">
        <f t="shared" si="44"/>
        <v>0</v>
      </c>
      <c r="M75" s="33" t="str">
        <f t="shared" si="48"/>
        <v>wbaru=wlama</v>
      </c>
      <c r="N75" s="33">
        <f t="shared" si="49"/>
        <v>0</v>
      </c>
      <c r="O75" s="33">
        <f t="shared" si="50"/>
        <v>0</v>
      </c>
      <c r="P75" s="33">
        <f t="shared" si="51"/>
        <v>0</v>
      </c>
      <c r="Q75" s="33">
        <f t="shared" si="54"/>
        <v>0</v>
      </c>
      <c r="R75" s="61">
        <f t="shared" si="52"/>
        <v>2.75</v>
      </c>
      <c r="S75" s="61">
        <f t="shared" si="52"/>
        <v>-0.25</v>
      </c>
      <c r="T75" s="61">
        <f t="shared" si="52"/>
        <v>-1</v>
      </c>
      <c r="U75" s="61">
        <f t="shared" si="52"/>
        <v>-1</v>
      </c>
      <c r="V75" s="6"/>
      <c r="W75" s="6"/>
    </row>
    <row r="76" spans="1:25" x14ac:dyDescent="0.25">
      <c r="A76" s="1">
        <v>7</v>
      </c>
      <c r="B76" s="1">
        <v>0.25</v>
      </c>
      <c r="C76" s="1">
        <v>0.75</v>
      </c>
      <c r="D76" s="1">
        <v>0.75</v>
      </c>
      <c r="E76" s="1">
        <v>1</v>
      </c>
      <c r="F76" s="1">
        <v>0</v>
      </c>
      <c r="G76" s="61">
        <f t="shared" si="47"/>
        <v>2.75</v>
      </c>
      <c r="H76" s="61">
        <f t="shared" si="47"/>
        <v>-0.25</v>
      </c>
      <c r="I76" s="61">
        <f t="shared" si="47"/>
        <v>-1</v>
      </c>
      <c r="J76" s="61">
        <f>U75</f>
        <v>-1</v>
      </c>
      <c r="K76" s="33">
        <f t="shared" si="53"/>
        <v>-1.25</v>
      </c>
      <c r="L76" s="33">
        <f t="shared" si="44"/>
        <v>0</v>
      </c>
      <c r="M76" s="33" t="str">
        <f t="shared" si="48"/>
        <v>wbaru=wlama</v>
      </c>
      <c r="N76" s="33">
        <f t="shared" si="49"/>
        <v>0</v>
      </c>
      <c r="O76" s="33">
        <f t="shared" si="50"/>
        <v>0</v>
      </c>
      <c r="P76" s="33">
        <f t="shared" si="51"/>
        <v>0</v>
      </c>
      <c r="Q76" s="33">
        <f t="shared" si="54"/>
        <v>0</v>
      </c>
      <c r="R76" s="61">
        <f t="shared" si="52"/>
        <v>2.75</v>
      </c>
      <c r="S76" s="61">
        <f t="shared" si="52"/>
        <v>-0.25</v>
      </c>
      <c r="T76" s="61">
        <f t="shared" si="52"/>
        <v>-1</v>
      </c>
      <c r="U76" s="61">
        <f t="shared" si="52"/>
        <v>-1</v>
      </c>
      <c r="V76" s="6"/>
      <c r="W76" s="6"/>
    </row>
    <row r="77" spans="1:25" x14ac:dyDescent="0.25">
      <c r="A77" s="1">
        <v>8</v>
      </c>
      <c r="B77" s="1">
        <v>0.25</v>
      </c>
      <c r="C77" s="1">
        <v>0.5</v>
      </c>
      <c r="D77" s="1">
        <v>0.5</v>
      </c>
      <c r="E77" s="1">
        <v>1</v>
      </c>
      <c r="F77" s="1">
        <v>0</v>
      </c>
      <c r="G77" s="61">
        <f t="shared" si="47"/>
        <v>2.75</v>
      </c>
      <c r="H77" s="61">
        <f t="shared" si="47"/>
        <v>-0.25</v>
      </c>
      <c r="I77" s="61">
        <f t="shared" si="47"/>
        <v>-1</v>
      </c>
      <c r="J77" s="61">
        <f>U76</f>
        <v>-1</v>
      </c>
      <c r="K77" s="33">
        <f t="shared" si="53"/>
        <v>-0.9375</v>
      </c>
      <c r="L77" s="33">
        <f t="shared" si="44"/>
        <v>0</v>
      </c>
      <c r="M77" s="33" t="str">
        <f t="shared" si="48"/>
        <v>wbaru=wlama</v>
      </c>
      <c r="N77" s="33">
        <f t="shared" si="49"/>
        <v>0</v>
      </c>
      <c r="O77" s="33">
        <f t="shared" si="50"/>
        <v>0</v>
      </c>
      <c r="P77" s="33">
        <f t="shared" si="51"/>
        <v>0</v>
      </c>
      <c r="Q77" s="33">
        <f t="shared" si="54"/>
        <v>0</v>
      </c>
      <c r="R77" s="61">
        <f t="shared" si="52"/>
        <v>2.75</v>
      </c>
      <c r="S77" s="61">
        <f t="shared" si="52"/>
        <v>-0.25</v>
      </c>
      <c r="T77" s="61">
        <f t="shared" si="52"/>
        <v>-1</v>
      </c>
      <c r="U77" s="61">
        <f t="shared" si="52"/>
        <v>-1</v>
      </c>
      <c r="V77" s="6"/>
      <c r="W77" s="6"/>
    </row>
    <row r="78" spans="1:25" x14ac:dyDescent="0.25">
      <c r="A78" t="s">
        <v>301</v>
      </c>
      <c r="D78" s="6"/>
    </row>
    <row r="79" spans="1:25" x14ac:dyDescent="0.25">
      <c r="A79" s="2" t="s">
        <v>273</v>
      </c>
      <c r="E79" s="4"/>
      <c r="F79" s="4"/>
      <c r="H79" s="31"/>
      <c r="I79" s="31"/>
      <c r="J79" s="6"/>
      <c r="N79" s="31"/>
      <c r="O79" s="6"/>
      <c r="P79" s="6"/>
      <c r="S79" s="31"/>
      <c r="T79" s="31"/>
      <c r="U79" s="16"/>
    </row>
    <row r="80" spans="1:25" x14ac:dyDescent="0.25">
      <c r="A80" s="63" t="s">
        <v>22</v>
      </c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2"/>
      <c r="Y80" s="62"/>
    </row>
    <row r="81" spans="1:25" x14ac:dyDescent="0.25">
      <c r="A81" s="173" t="s">
        <v>1</v>
      </c>
      <c r="B81" s="175" t="s">
        <v>25</v>
      </c>
      <c r="C81" s="176"/>
      <c r="D81" s="176"/>
      <c r="E81" s="177"/>
      <c r="F81" s="178" t="s">
        <v>36</v>
      </c>
      <c r="G81" s="180" t="s">
        <v>20</v>
      </c>
      <c r="H81" s="181"/>
      <c r="I81" s="181"/>
      <c r="J81" s="182"/>
      <c r="K81" s="60"/>
      <c r="L81" s="60"/>
      <c r="M81" s="55" t="s">
        <v>257</v>
      </c>
      <c r="N81" s="175" t="s">
        <v>256</v>
      </c>
      <c r="O81" s="176"/>
      <c r="P81" s="176"/>
      <c r="Q81" s="177"/>
      <c r="R81" s="183" t="s">
        <v>15</v>
      </c>
      <c r="S81" s="183"/>
      <c r="T81" s="183"/>
      <c r="U81" s="183"/>
      <c r="V81" s="172"/>
      <c r="W81" s="172"/>
      <c r="X81" s="6"/>
    </row>
    <row r="82" spans="1:25" x14ac:dyDescent="0.25">
      <c r="A82" s="174"/>
      <c r="B82" s="18" t="s">
        <v>2</v>
      </c>
      <c r="C82" s="18" t="s">
        <v>3</v>
      </c>
      <c r="D82" s="18" t="s">
        <v>59</v>
      </c>
      <c r="E82" s="18" t="s">
        <v>14</v>
      </c>
      <c r="F82" s="179"/>
      <c r="G82" s="19" t="s">
        <v>7</v>
      </c>
      <c r="H82" s="19" t="s">
        <v>8</v>
      </c>
      <c r="I82" s="19" t="s">
        <v>60</v>
      </c>
      <c r="J82" s="19" t="s">
        <v>254</v>
      </c>
      <c r="K82" s="56" t="s">
        <v>27</v>
      </c>
      <c r="L82" s="56" t="s">
        <v>19</v>
      </c>
      <c r="M82" s="56" t="s">
        <v>258</v>
      </c>
      <c r="N82" s="56" t="s">
        <v>252</v>
      </c>
      <c r="O82" s="56" t="s">
        <v>253</v>
      </c>
      <c r="P82" s="56" t="s">
        <v>282</v>
      </c>
      <c r="Q82" s="56" t="s">
        <v>255</v>
      </c>
      <c r="R82" s="18" t="s">
        <v>7</v>
      </c>
      <c r="S82" s="18" t="s">
        <v>8</v>
      </c>
      <c r="T82" s="18" t="s">
        <v>60</v>
      </c>
      <c r="U82" s="18" t="s">
        <v>254</v>
      </c>
      <c r="V82" s="172"/>
      <c r="W82" s="172"/>
    </row>
    <row r="83" spans="1:25" x14ac:dyDescent="0.25">
      <c r="A83" s="1">
        <v>1</v>
      </c>
      <c r="B83" s="1">
        <v>0.75</v>
      </c>
      <c r="C83" s="1">
        <v>0.75</v>
      </c>
      <c r="D83" s="1">
        <v>0.5</v>
      </c>
      <c r="E83" s="1">
        <v>1</v>
      </c>
      <c r="F83" s="1">
        <v>1</v>
      </c>
      <c r="G83" s="33">
        <f>R77</f>
        <v>2.75</v>
      </c>
      <c r="H83" s="33">
        <f>S77</f>
        <v>-0.25</v>
      </c>
      <c r="I83" s="33">
        <f>T77</f>
        <v>-1</v>
      </c>
      <c r="J83" s="33">
        <f>U77</f>
        <v>-1</v>
      </c>
      <c r="K83" s="33">
        <f>J83+(B83*G83)+(C83*H83)+(D83*I83)</f>
        <v>0.375</v>
      </c>
      <c r="L83" s="33">
        <f t="shared" ref="L83:L90" si="55">IF(K83&gt;$D$8,1,0)</f>
        <v>1</v>
      </c>
      <c r="M83" s="33" t="str">
        <f>IF(L83=F83,"wbaru=wlama","perbaiki bobot dan bias")</f>
        <v>wbaru=wlama</v>
      </c>
      <c r="N83" s="33">
        <f t="shared" ref="N83" si="56">(F83-L83)*B83</f>
        <v>0</v>
      </c>
      <c r="O83" s="33">
        <f t="shared" ref="O83" si="57">(F83-L83)*C83</f>
        <v>0</v>
      </c>
      <c r="P83" s="33">
        <f t="shared" ref="P83" si="58">(F83-L83)*D83</f>
        <v>0</v>
      </c>
      <c r="Q83" s="33">
        <f>(F83-L83)*E83*$D$9</f>
        <v>0</v>
      </c>
      <c r="R83" s="61">
        <f>G83+N83</f>
        <v>2.75</v>
      </c>
      <c r="S83" s="61">
        <f>H83+O83</f>
        <v>-0.25</v>
      </c>
      <c r="T83" s="61">
        <f>I83+P83</f>
        <v>-1</v>
      </c>
      <c r="U83" s="61">
        <f>J83+Q83</f>
        <v>-1</v>
      </c>
      <c r="V83" s="6"/>
      <c r="W83" s="6"/>
    </row>
    <row r="84" spans="1:25" x14ac:dyDescent="0.25">
      <c r="A84" s="1">
        <v>2</v>
      </c>
      <c r="B84" s="1">
        <v>0.75</v>
      </c>
      <c r="C84" s="1">
        <v>0.5</v>
      </c>
      <c r="D84" s="1">
        <v>0.25</v>
      </c>
      <c r="E84" s="1">
        <v>1</v>
      </c>
      <c r="F84" s="1">
        <v>1</v>
      </c>
      <c r="G84" s="61">
        <f t="shared" ref="G84:J90" si="59">R83</f>
        <v>2.75</v>
      </c>
      <c r="H84" s="61">
        <f t="shared" si="59"/>
        <v>-0.25</v>
      </c>
      <c r="I84" s="61">
        <f t="shared" si="59"/>
        <v>-1</v>
      </c>
      <c r="J84" s="61">
        <f t="shared" si="59"/>
        <v>-1</v>
      </c>
      <c r="K84" s="33">
        <f>J84+(B84*G84)+(C84*H84)+(D84*I84)</f>
        <v>0.6875</v>
      </c>
      <c r="L84" s="33">
        <f t="shared" si="55"/>
        <v>1</v>
      </c>
      <c r="M84" s="33" t="str">
        <f t="shared" ref="M84:M90" si="60">IF(L84=F84,"wbaru=wlama","perbaiki bobot dan bias")</f>
        <v>wbaru=wlama</v>
      </c>
      <c r="N84" s="33">
        <f t="shared" ref="N84:N90" si="61">(F84-L84)*B84</f>
        <v>0</v>
      </c>
      <c r="O84" s="33">
        <f t="shared" ref="O84:O90" si="62">(F84-L84)*C84</f>
        <v>0</v>
      </c>
      <c r="P84" s="33">
        <f t="shared" ref="P84:P90" si="63">(F84-L84)*D84</f>
        <v>0</v>
      </c>
      <c r="Q84" s="33">
        <f>(F84-L84)*E84*$D$9</f>
        <v>0</v>
      </c>
      <c r="R84" s="61">
        <f t="shared" ref="R84:U90" si="64">G84+N84</f>
        <v>2.75</v>
      </c>
      <c r="S84" s="61">
        <f t="shared" si="64"/>
        <v>-0.25</v>
      </c>
      <c r="T84" s="61">
        <f t="shared" si="64"/>
        <v>-1</v>
      </c>
      <c r="U84" s="61">
        <f t="shared" si="64"/>
        <v>-1</v>
      </c>
      <c r="V84" s="6"/>
      <c r="W84" s="6"/>
    </row>
    <row r="85" spans="1:25" x14ac:dyDescent="0.25">
      <c r="A85" s="1">
        <v>3</v>
      </c>
      <c r="B85" s="1">
        <v>0.5</v>
      </c>
      <c r="C85" s="1">
        <v>0.75</v>
      </c>
      <c r="D85" s="1">
        <v>0.25</v>
      </c>
      <c r="E85" s="1">
        <v>1</v>
      </c>
      <c r="F85" s="1">
        <v>1</v>
      </c>
      <c r="G85" s="61">
        <f t="shared" si="59"/>
        <v>2.75</v>
      </c>
      <c r="H85" s="61">
        <f t="shared" si="59"/>
        <v>-0.25</v>
      </c>
      <c r="I85" s="61">
        <f t="shared" si="59"/>
        <v>-1</v>
      </c>
      <c r="J85" s="61">
        <f t="shared" si="59"/>
        <v>-1</v>
      </c>
      <c r="K85" s="33">
        <f t="shared" ref="K85:K90" si="65">J85+(B85*G85)+(C85*H85)+(D85*I85)</f>
        <v>-6.25E-2</v>
      </c>
      <c r="L85" s="33">
        <f t="shared" si="55"/>
        <v>0</v>
      </c>
      <c r="M85" s="33" t="str">
        <f t="shared" si="60"/>
        <v>perbaiki bobot dan bias</v>
      </c>
      <c r="N85" s="33">
        <f t="shared" si="61"/>
        <v>0.5</v>
      </c>
      <c r="O85" s="33">
        <f t="shared" si="62"/>
        <v>0.75</v>
      </c>
      <c r="P85" s="33">
        <f t="shared" si="63"/>
        <v>0.25</v>
      </c>
      <c r="Q85" s="33">
        <f t="shared" ref="Q85:Q90" si="66">(F85-L85)*E85*$D$9</f>
        <v>1</v>
      </c>
      <c r="R85" s="61">
        <f t="shared" si="64"/>
        <v>3.25</v>
      </c>
      <c r="S85" s="61">
        <f t="shared" si="64"/>
        <v>0.5</v>
      </c>
      <c r="T85" s="61">
        <f t="shared" si="64"/>
        <v>-0.75</v>
      </c>
      <c r="U85" s="61">
        <f t="shared" si="64"/>
        <v>0</v>
      </c>
      <c r="V85" s="6"/>
      <c r="W85" s="6"/>
    </row>
    <row r="86" spans="1:25" x14ac:dyDescent="0.25">
      <c r="A86" s="1">
        <v>4</v>
      </c>
      <c r="B86" s="1">
        <v>0.5</v>
      </c>
      <c r="C86" s="1">
        <v>0.5</v>
      </c>
      <c r="D86" s="1">
        <v>0</v>
      </c>
      <c r="E86" s="1">
        <v>1</v>
      </c>
      <c r="F86" s="1">
        <v>1</v>
      </c>
      <c r="G86" s="61">
        <f t="shared" si="59"/>
        <v>3.25</v>
      </c>
      <c r="H86" s="61">
        <f t="shared" si="59"/>
        <v>0.5</v>
      </c>
      <c r="I86" s="61">
        <f t="shared" si="59"/>
        <v>-0.75</v>
      </c>
      <c r="J86" s="61">
        <f t="shared" si="59"/>
        <v>0</v>
      </c>
      <c r="K86" s="33">
        <f t="shared" si="65"/>
        <v>1.875</v>
      </c>
      <c r="L86" s="33">
        <f t="shared" si="55"/>
        <v>1</v>
      </c>
      <c r="M86" s="33" t="str">
        <f t="shared" si="60"/>
        <v>wbaru=wlama</v>
      </c>
      <c r="N86" s="33">
        <f t="shared" si="61"/>
        <v>0</v>
      </c>
      <c r="O86" s="33">
        <f t="shared" si="62"/>
        <v>0</v>
      </c>
      <c r="P86" s="33">
        <f t="shared" si="63"/>
        <v>0</v>
      </c>
      <c r="Q86" s="33">
        <f t="shared" si="66"/>
        <v>0</v>
      </c>
      <c r="R86" s="61">
        <f t="shared" si="64"/>
        <v>3.25</v>
      </c>
      <c r="S86" s="61">
        <f t="shared" si="64"/>
        <v>0.5</v>
      </c>
      <c r="T86" s="61">
        <f t="shared" si="64"/>
        <v>-0.75</v>
      </c>
      <c r="U86" s="61">
        <f t="shared" si="64"/>
        <v>0</v>
      </c>
      <c r="V86" s="6"/>
      <c r="W86" s="6"/>
    </row>
    <row r="87" spans="1:25" x14ac:dyDescent="0.25">
      <c r="A87" s="1">
        <v>5</v>
      </c>
      <c r="B87" s="1">
        <v>0</v>
      </c>
      <c r="C87" s="1">
        <v>0.75</v>
      </c>
      <c r="D87" s="1">
        <v>0.5</v>
      </c>
      <c r="E87" s="1">
        <v>1</v>
      </c>
      <c r="F87" s="1">
        <v>0</v>
      </c>
      <c r="G87" s="61">
        <f t="shared" si="59"/>
        <v>3.25</v>
      </c>
      <c r="H87" s="61">
        <f t="shared" si="59"/>
        <v>0.5</v>
      </c>
      <c r="I87" s="61">
        <f t="shared" si="59"/>
        <v>-0.75</v>
      </c>
      <c r="J87" s="61">
        <f t="shared" si="59"/>
        <v>0</v>
      </c>
      <c r="K87" s="33">
        <f t="shared" si="65"/>
        <v>0</v>
      </c>
      <c r="L87" s="33">
        <f t="shared" si="55"/>
        <v>0</v>
      </c>
      <c r="M87" s="33" t="str">
        <f t="shared" si="60"/>
        <v>wbaru=wlama</v>
      </c>
      <c r="N87" s="33">
        <f t="shared" si="61"/>
        <v>0</v>
      </c>
      <c r="O87" s="33">
        <f t="shared" si="62"/>
        <v>0</v>
      </c>
      <c r="P87" s="33">
        <f t="shared" si="63"/>
        <v>0</v>
      </c>
      <c r="Q87" s="33">
        <f t="shared" si="66"/>
        <v>0</v>
      </c>
      <c r="R87" s="61">
        <f t="shared" si="64"/>
        <v>3.25</v>
      </c>
      <c r="S87" s="61">
        <f t="shared" si="64"/>
        <v>0.5</v>
      </c>
      <c r="T87" s="61">
        <f t="shared" si="64"/>
        <v>-0.75</v>
      </c>
      <c r="U87" s="61">
        <f t="shared" si="64"/>
        <v>0</v>
      </c>
      <c r="V87" s="6"/>
      <c r="W87" s="6"/>
    </row>
    <row r="88" spans="1:25" x14ac:dyDescent="0.25">
      <c r="A88" s="1">
        <v>6</v>
      </c>
      <c r="B88" s="1">
        <v>0.5</v>
      </c>
      <c r="C88" s="1">
        <v>0.5</v>
      </c>
      <c r="D88" s="1">
        <v>0.75</v>
      </c>
      <c r="E88" s="1">
        <v>1</v>
      </c>
      <c r="F88" s="1">
        <v>0</v>
      </c>
      <c r="G88" s="61">
        <f t="shared" si="59"/>
        <v>3.25</v>
      </c>
      <c r="H88" s="61">
        <f t="shared" si="59"/>
        <v>0.5</v>
      </c>
      <c r="I88" s="61">
        <f t="shared" si="59"/>
        <v>-0.75</v>
      </c>
      <c r="J88" s="61">
        <f t="shared" si="59"/>
        <v>0</v>
      </c>
      <c r="K88" s="33">
        <f t="shared" si="65"/>
        <v>1.3125</v>
      </c>
      <c r="L88" s="33">
        <f t="shared" si="55"/>
        <v>1</v>
      </c>
      <c r="M88" s="33" t="str">
        <f t="shared" si="60"/>
        <v>perbaiki bobot dan bias</v>
      </c>
      <c r="N88" s="33">
        <f t="shared" si="61"/>
        <v>-0.5</v>
      </c>
      <c r="O88" s="33">
        <f t="shared" si="62"/>
        <v>-0.5</v>
      </c>
      <c r="P88" s="33">
        <f t="shared" si="63"/>
        <v>-0.75</v>
      </c>
      <c r="Q88" s="33">
        <f t="shared" si="66"/>
        <v>-1</v>
      </c>
      <c r="R88" s="61">
        <f t="shared" si="64"/>
        <v>2.75</v>
      </c>
      <c r="S88" s="61">
        <f t="shared" si="64"/>
        <v>0</v>
      </c>
      <c r="T88" s="61">
        <f t="shared" si="64"/>
        <v>-1.5</v>
      </c>
      <c r="U88" s="61">
        <f t="shared" si="64"/>
        <v>-1</v>
      </c>
      <c r="V88" s="6"/>
      <c r="W88" s="6"/>
    </row>
    <row r="89" spans="1:25" x14ac:dyDescent="0.25">
      <c r="A89" s="1">
        <v>7</v>
      </c>
      <c r="B89" s="1">
        <v>0.25</v>
      </c>
      <c r="C89" s="1">
        <v>0.75</v>
      </c>
      <c r="D89" s="1">
        <v>0.75</v>
      </c>
      <c r="E89" s="1">
        <v>1</v>
      </c>
      <c r="F89" s="1">
        <v>0</v>
      </c>
      <c r="G89" s="61">
        <f t="shared" si="59"/>
        <v>2.75</v>
      </c>
      <c r="H89" s="61">
        <f t="shared" si="59"/>
        <v>0</v>
      </c>
      <c r="I89" s="61">
        <f t="shared" si="59"/>
        <v>-1.5</v>
      </c>
      <c r="J89" s="61">
        <f t="shared" si="59"/>
        <v>-1</v>
      </c>
      <c r="K89" s="33">
        <f t="shared" si="65"/>
        <v>-1.4375</v>
      </c>
      <c r="L89" s="33">
        <f t="shared" si="55"/>
        <v>0</v>
      </c>
      <c r="M89" s="33" t="str">
        <f t="shared" si="60"/>
        <v>wbaru=wlama</v>
      </c>
      <c r="N89" s="33">
        <f t="shared" si="61"/>
        <v>0</v>
      </c>
      <c r="O89" s="33">
        <f t="shared" si="62"/>
        <v>0</v>
      </c>
      <c r="P89" s="33">
        <f t="shared" si="63"/>
        <v>0</v>
      </c>
      <c r="Q89" s="33">
        <f t="shared" si="66"/>
        <v>0</v>
      </c>
      <c r="R89" s="61">
        <f t="shared" si="64"/>
        <v>2.75</v>
      </c>
      <c r="S89" s="61">
        <f t="shared" si="64"/>
        <v>0</v>
      </c>
      <c r="T89" s="61">
        <f t="shared" si="64"/>
        <v>-1.5</v>
      </c>
      <c r="U89" s="61">
        <f t="shared" si="64"/>
        <v>-1</v>
      </c>
      <c r="V89" s="6"/>
      <c r="W89" s="6"/>
    </row>
    <row r="90" spans="1:25" x14ac:dyDescent="0.25">
      <c r="A90" s="1">
        <v>8</v>
      </c>
      <c r="B90" s="1">
        <v>0.25</v>
      </c>
      <c r="C90" s="1">
        <v>0.5</v>
      </c>
      <c r="D90" s="1">
        <v>0.5</v>
      </c>
      <c r="E90" s="1">
        <v>1</v>
      </c>
      <c r="F90" s="1">
        <v>0</v>
      </c>
      <c r="G90" s="61">
        <f t="shared" si="59"/>
        <v>2.75</v>
      </c>
      <c r="H90" s="61">
        <f t="shared" si="59"/>
        <v>0</v>
      </c>
      <c r="I90" s="61">
        <f t="shared" si="59"/>
        <v>-1.5</v>
      </c>
      <c r="J90" s="61">
        <f t="shared" si="59"/>
        <v>-1</v>
      </c>
      <c r="K90" s="33">
        <f t="shared" si="65"/>
        <v>-1.0625</v>
      </c>
      <c r="L90" s="33">
        <f t="shared" si="55"/>
        <v>0</v>
      </c>
      <c r="M90" s="33" t="str">
        <f t="shared" si="60"/>
        <v>wbaru=wlama</v>
      </c>
      <c r="N90" s="33">
        <f t="shared" si="61"/>
        <v>0</v>
      </c>
      <c r="O90" s="33">
        <f t="shared" si="62"/>
        <v>0</v>
      </c>
      <c r="P90" s="33">
        <f t="shared" si="63"/>
        <v>0</v>
      </c>
      <c r="Q90" s="33">
        <f t="shared" si="66"/>
        <v>0</v>
      </c>
      <c r="R90" s="61">
        <f t="shared" si="64"/>
        <v>2.75</v>
      </c>
      <c r="S90" s="61">
        <f t="shared" si="64"/>
        <v>0</v>
      </c>
      <c r="T90" s="61">
        <f t="shared" si="64"/>
        <v>-1.5</v>
      </c>
      <c r="U90" s="61">
        <f t="shared" si="64"/>
        <v>-1</v>
      </c>
      <c r="V90" s="6"/>
      <c r="W90" s="6"/>
    </row>
    <row r="91" spans="1:25" x14ac:dyDescent="0.25">
      <c r="A91" t="s">
        <v>302</v>
      </c>
      <c r="D91" s="6"/>
    </row>
    <row r="92" spans="1:25" x14ac:dyDescent="0.25">
      <c r="A92" s="2" t="s">
        <v>274</v>
      </c>
      <c r="E92" s="4"/>
      <c r="F92" s="4"/>
      <c r="H92" s="31"/>
      <c r="I92" s="31"/>
      <c r="J92" s="6"/>
      <c r="N92" s="31"/>
      <c r="O92" s="6"/>
      <c r="P92" s="6"/>
      <c r="S92" s="31"/>
      <c r="T92" s="31"/>
      <c r="U92" s="16"/>
    </row>
    <row r="93" spans="1:25" x14ac:dyDescent="0.25">
      <c r="A93" s="63" t="s">
        <v>22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2"/>
      <c r="Y93" s="62"/>
    </row>
    <row r="94" spans="1:25" x14ac:dyDescent="0.25">
      <c r="A94" s="173" t="s">
        <v>1</v>
      </c>
      <c r="B94" s="175" t="s">
        <v>25</v>
      </c>
      <c r="C94" s="176"/>
      <c r="D94" s="176"/>
      <c r="E94" s="177"/>
      <c r="F94" s="178" t="s">
        <v>36</v>
      </c>
      <c r="G94" s="180" t="s">
        <v>20</v>
      </c>
      <c r="H94" s="181"/>
      <c r="I94" s="181"/>
      <c r="J94" s="182"/>
      <c r="K94" s="60"/>
      <c r="L94" s="60"/>
      <c r="M94" s="55" t="s">
        <v>257</v>
      </c>
      <c r="N94" s="175" t="s">
        <v>256</v>
      </c>
      <c r="O94" s="176"/>
      <c r="P94" s="176"/>
      <c r="Q94" s="177"/>
      <c r="R94" s="183" t="s">
        <v>15</v>
      </c>
      <c r="S94" s="183"/>
      <c r="T94" s="183"/>
      <c r="U94" s="183"/>
      <c r="V94" s="172"/>
      <c r="W94" s="172"/>
      <c r="X94" s="6"/>
    </row>
    <row r="95" spans="1:25" x14ac:dyDescent="0.25">
      <c r="A95" s="174"/>
      <c r="B95" s="18" t="s">
        <v>2</v>
      </c>
      <c r="C95" s="18" t="s">
        <v>3</v>
      </c>
      <c r="D95" s="18" t="s">
        <v>59</v>
      </c>
      <c r="E95" s="18" t="s">
        <v>14</v>
      </c>
      <c r="F95" s="179"/>
      <c r="G95" s="19" t="s">
        <v>7</v>
      </c>
      <c r="H95" s="19" t="s">
        <v>8</v>
      </c>
      <c r="I95" s="19" t="s">
        <v>60</v>
      </c>
      <c r="J95" s="19" t="s">
        <v>254</v>
      </c>
      <c r="K95" s="56" t="s">
        <v>27</v>
      </c>
      <c r="L95" s="56" t="s">
        <v>19</v>
      </c>
      <c r="M95" s="56" t="s">
        <v>258</v>
      </c>
      <c r="N95" s="56" t="s">
        <v>252</v>
      </c>
      <c r="O95" s="56" t="s">
        <v>253</v>
      </c>
      <c r="P95" s="56" t="s">
        <v>282</v>
      </c>
      <c r="Q95" s="56" t="s">
        <v>255</v>
      </c>
      <c r="R95" s="18" t="s">
        <v>7</v>
      </c>
      <c r="S95" s="18" t="s">
        <v>8</v>
      </c>
      <c r="T95" s="18" t="s">
        <v>60</v>
      </c>
      <c r="U95" s="18" t="s">
        <v>254</v>
      </c>
      <c r="V95" s="172"/>
      <c r="W95" s="172"/>
    </row>
    <row r="96" spans="1:25" x14ac:dyDescent="0.25">
      <c r="A96" s="1">
        <v>1</v>
      </c>
      <c r="B96" s="1">
        <v>0.75</v>
      </c>
      <c r="C96" s="1">
        <v>0.75</v>
      </c>
      <c r="D96" s="1">
        <v>0.5</v>
      </c>
      <c r="E96" s="1">
        <v>1</v>
      </c>
      <c r="F96" s="1">
        <v>1</v>
      </c>
      <c r="G96" s="33">
        <f>R90</f>
        <v>2.75</v>
      </c>
      <c r="H96" s="33">
        <f>S90</f>
        <v>0</v>
      </c>
      <c r="I96" s="33">
        <f>T90</f>
        <v>-1.5</v>
      </c>
      <c r="J96" s="33">
        <f>U90</f>
        <v>-1</v>
      </c>
      <c r="K96" s="33">
        <f>J96+(B96*G96)+(C96*H96)+(D96*I96)</f>
        <v>0.3125</v>
      </c>
      <c r="L96" s="33">
        <f t="shared" ref="L96:L103" si="67">IF(K96&gt;$D$8,1,0)</f>
        <v>1</v>
      </c>
      <c r="M96" s="33" t="str">
        <f>IF(L96=F96,"wbaru=wlama","perbaiki bobot dan bias")</f>
        <v>wbaru=wlama</v>
      </c>
      <c r="N96" s="33">
        <f t="shared" ref="N96" si="68">(F96-L96)*B96</f>
        <v>0</v>
      </c>
      <c r="O96" s="33">
        <f t="shared" ref="O96" si="69">(F96-L96)*C96</f>
        <v>0</v>
      </c>
      <c r="P96" s="33">
        <f t="shared" ref="P96" si="70">(F96-L96)*D96</f>
        <v>0</v>
      </c>
      <c r="Q96" s="33">
        <f>(F96-L96)*E96*$D$9</f>
        <v>0</v>
      </c>
      <c r="R96" s="61">
        <f>G96+N96</f>
        <v>2.75</v>
      </c>
      <c r="S96" s="61">
        <f>H96+O96</f>
        <v>0</v>
      </c>
      <c r="T96" s="61">
        <f>I96+P96</f>
        <v>-1.5</v>
      </c>
      <c r="U96" s="61">
        <f>J96+Q96</f>
        <v>-1</v>
      </c>
      <c r="V96" s="6"/>
      <c r="W96" s="6"/>
    </row>
    <row r="97" spans="1:25" x14ac:dyDescent="0.25">
      <c r="A97" s="1">
        <v>2</v>
      </c>
      <c r="B97" s="1">
        <v>0.75</v>
      </c>
      <c r="C97" s="1">
        <v>0.5</v>
      </c>
      <c r="D97" s="1">
        <v>0.25</v>
      </c>
      <c r="E97" s="1">
        <v>1</v>
      </c>
      <c r="F97" s="1">
        <v>1</v>
      </c>
      <c r="G97" s="61">
        <f t="shared" ref="G97:J103" si="71">R96</f>
        <v>2.75</v>
      </c>
      <c r="H97" s="61">
        <f t="shared" si="71"/>
        <v>0</v>
      </c>
      <c r="I97" s="61">
        <f t="shared" si="71"/>
        <v>-1.5</v>
      </c>
      <c r="J97" s="61">
        <f t="shared" si="71"/>
        <v>-1</v>
      </c>
      <c r="K97" s="33">
        <f>J97+(B97*G97)+(C97*H97)+(D97*I97)</f>
        <v>0.6875</v>
      </c>
      <c r="L97" s="33">
        <f t="shared" si="67"/>
        <v>1</v>
      </c>
      <c r="M97" s="33" t="str">
        <f t="shared" ref="M97:M103" si="72">IF(L97=F97,"wbaru=wlama","perbaiki bobot dan bias")</f>
        <v>wbaru=wlama</v>
      </c>
      <c r="N97" s="33">
        <f t="shared" ref="N97:N103" si="73">(F97-L97)*B97</f>
        <v>0</v>
      </c>
      <c r="O97" s="33">
        <f t="shared" ref="O97:O103" si="74">(F97-L97)*C97</f>
        <v>0</v>
      </c>
      <c r="P97" s="33">
        <f t="shared" ref="P97:P103" si="75">(F97-L97)*D97</f>
        <v>0</v>
      </c>
      <c r="Q97" s="33">
        <f>(F97-L97)*E97*$D$9</f>
        <v>0</v>
      </c>
      <c r="R97" s="61">
        <f t="shared" ref="R97:U103" si="76">G97+N97</f>
        <v>2.75</v>
      </c>
      <c r="S97" s="61">
        <f t="shared" si="76"/>
        <v>0</v>
      </c>
      <c r="T97" s="61">
        <f t="shared" si="76"/>
        <v>-1.5</v>
      </c>
      <c r="U97" s="61">
        <f t="shared" si="76"/>
        <v>-1</v>
      </c>
      <c r="V97" s="6"/>
      <c r="W97" s="6"/>
    </row>
    <row r="98" spans="1:25" x14ac:dyDescent="0.25">
      <c r="A98" s="1">
        <v>3</v>
      </c>
      <c r="B98" s="1">
        <v>0.5</v>
      </c>
      <c r="C98" s="1">
        <v>0.75</v>
      </c>
      <c r="D98" s="1">
        <v>0.25</v>
      </c>
      <c r="E98" s="1">
        <v>1</v>
      </c>
      <c r="F98" s="1">
        <v>1</v>
      </c>
      <c r="G98" s="61">
        <f t="shared" si="71"/>
        <v>2.75</v>
      </c>
      <c r="H98" s="61">
        <f t="shared" si="71"/>
        <v>0</v>
      </c>
      <c r="I98" s="61">
        <f t="shared" si="71"/>
        <v>-1.5</v>
      </c>
      <c r="J98" s="61">
        <f t="shared" si="71"/>
        <v>-1</v>
      </c>
      <c r="K98" s="33">
        <f t="shared" ref="K98:K103" si="77">J98+(B98*G98)+(C98*H98)+(D98*I98)</f>
        <v>0</v>
      </c>
      <c r="L98" s="33">
        <f t="shared" si="67"/>
        <v>0</v>
      </c>
      <c r="M98" s="33" t="str">
        <f t="shared" si="72"/>
        <v>perbaiki bobot dan bias</v>
      </c>
      <c r="N98" s="33">
        <f t="shared" si="73"/>
        <v>0.5</v>
      </c>
      <c r="O98" s="33">
        <f t="shared" si="74"/>
        <v>0.75</v>
      </c>
      <c r="P98" s="33">
        <f t="shared" si="75"/>
        <v>0.25</v>
      </c>
      <c r="Q98" s="33">
        <f t="shared" ref="Q98:Q103" si="78">(F98-L98)*E98*$D$9</f>
        <v>1</v>
      </c>
      <c r="R98" s="61">
        <f t="shared" si="76"/>
        <v>3.25</v>
      </c>
      <c r="S98" s="61">
        <f t="shared" si="76"/>
        <v>0.75</v>
      </c>
      <c r="T98" s="61">
        <f t="shared" si="76"/>
        <v>-1.25</v>
      </c>
      <c r="U98" s="61">
        <f t="shared" si="76"/>
        <v>0</v>
      </c>
      <c r="V98" s="6"/>
      <c r="W98" s="6"/>
    </row>
    <row r="99" spans="1:25" x14ac:dyDescent="0.25">
      <c r="A99" s="1">
        <v>4</v>
      </c>
      <c r="B99" s="1">
        <v>0.5</v>
      </c>
      <c r="C99" s="1">
        <v>0.5</v>
      </c>
      <c r="D99" s="1">
        <v>0</v>
      </c>
      <c r="E99" s="1">
        <v>1</v>
      </c>
      <c r="F99" s="1">
        <v>1</v>
      </c>
      <c r="G99" s="61">
        <f t="shared" si="71"/>
        <v>3.25</v>
      </c>
      <c r="H99" s="61">
        <f t="shared" si="71"/>
        <v>0.75</v>
      </c>
      <c r="I99" s="61">
        <f t="shared" si="71"/>
        <v>-1.25</v>
      </c>
      <c r="J99" s="61">
        <f t="shared" si="71"/>
        <v>0</v>
      </c>
      <c r="K99" s="33">
        <f t="shared" si="77"/>
        <v>2</v>
      </c>
      <c r="L99" s="33">
        <f t="shared" si="67"/>
        <v>1</v>
      </c>
      <c r="M99" s="33" t="str">
        <f t="shared" si="72"/>
        <v>wbaru=wlama</v>
      </c>
      <c r="N99" s="33">
        <f t="shared" si="73"/>
        <v>0</v>
      </c>
      <c r="O99" s="33">
        <f t="shared" si="74"/>
        <v>0</v>
      </c>
      <c r="P99" s="33">
        <f t="shared" si="75"/>
        <v>0</v>
      </c>
      <c r="Q99" s="33">
        <f t="shared" si="78"/>
        <v>0</v>
      </c>
      <c r="R99" s="61">
        <f t="shared" si="76"/>
        <v>3.25</v>
      </c>
      <c r="S99" s="61">
        <f t="shared" si="76"/>
        <v>0.75</v>
      </c>
      <c r="T99" s="61">
        <f t="shared" si="76"/>
        <v>-1.25</v>
      </c>
      <c r="U99" s="61">
        <f t="shared" si="76"/>
        <v>0</v>
      </c>
      <c r="V99" s="6"/>
      <c r="W99" s="6"/>
    </row>
    <row r="100" spans="1:25" x14ac:dyDescent="0.25">
      <c r="A100" s="1">
        <v>5</v>
      </c>
      <c r="B100" s="1">
        <v>0</v>
      </c>
      <c r="C100" s="1">
        <v>0.75</v>
      </c>
      <c r="D100" s="1">
        <v>0.5</v>
      </c>
      <c r="E100" s="1">
        <v>1</v>
      </c>
      <c r="F100" s="1">
        <v>0</v>
      </c>
      <c r="G100" s="61">
        <f t="shared" si="71"/>
        <v>3.25</v>
      </c>
      <c r="H100" s="61">
        <f t="shared" si="71"/>
        <v>0.75</v>
      </c>
      <c r="I100" s="61">
        <f t="shared" si="71"/>
        <v>-1.25</v>
      </c>
      <c r="J100" s="61">
        <f t="shared" si="71"/>
        <v>0</v>
      </c>
      <c r="K100" s="33">
        <f t="shared" si="77"/>
        <v>-6.25E-2</v>
      </c>
      <c r="L100" s="33">
        <f t="shared" si="67"/>
        <v>0</v>
      </c>
      <c r="M100" s="33" t="str">
        <f t="shared" si="72"/>
        <v>wbaru=wlama</v>
      </c>
      <c r="N100" s="33">
        <f t="shared" si="73"/>
        <v>0</v>
      </c>
      <c r="O100" s="33">
        <f t="shared" si="74"/>
        <v>0</v>
      </c>
      <c r="P100" s="33">
        <f t="shared" si="75"/>
        <v>0</v>
      </c>
      <c r="Q100" s="33">
        <f t="shared" si="78"/>
        <v>0</v>
      </c>
      <c r="R100" s="61">
        <f t="shared" si="76"/>
        <v>3.25</v>
      </c>
      <c r="S100" s="61">
        <f t="shared" si="76"/>
        <v>0.75</v>
      </c>
      <c r="T100" s="61">
        <f t="shared" si="76"/>
        <v>-1.25</v>
      </c>
      <c r="U100" s="61">
        <f t="shared" si="76"/>
        <v>0</v>
      </c>
      <c r="V100" s="6"/>
      <c r="W100" s="6"/>
    </row>
    <row r="101" spans="1:25" x14ac:dyDescent="0.25">
      <c r="A101" s="1">
        <v>6</v>
      </c>
      <c r="B101" s="1">
        <v>0.5</v>
      </c>
      <c r="C101" s="1">
        <v>0.5</v>
      </c>
      <c r="D101" s="1">
        <v>0.75</v>
      </c>
      <c r="E101" s="1">
        <v>1</v>
      </c>
      <c r="F101" s="1">
        <v>0</v>
      </c>
      <c r="G101" s="61">
        <f t="shared" si="71"/>
        <v>3.25</v>
      </c>
      <c r="H101" s="61">
        <f t="shared" si="71"/>
        <v>0.75</v>
      </c>
      <c r="I101" s="61">
        <f t="shared" si="71"/>
        <v>-1.25</v>
      </c>
      <c r="J101" s="61">
        <f t="shared" si="71"/>
        <v>0</v>
      </c>
      <c r="K101" s="33">
        <f t="shared" si="77"/>
        <v>1.0625</v>
      </c>
      <c r="L101" s="33">
        <f t="shared" si="67"/>
        <v>1</v>
      </c>
      <c r="M101" s="33" t="str">
        <f t="shared" si="72"/>
        <v>perbaiki bobot dan bias</v>
      </c>
      <c r="N101" s="33">
        <f t="shared" si="73"/>
        <v>-0.5</v>
      </c>
      <c r="O101" s="33">
        <f t="shared" si="74"/>
        <v>-0.5</v>
      </c>
      <c r="P101" s="33">
        <f t="shared" si="75"/>
        <v>-0.75</v>
      </c>
      <c r="Q101" s="33">
        <f t="shared" si="78"/>
        <v>-1</v>
      </c>
      <c r="R101" s="61">
        <f t="shared" si="76"/>
        <v>2.75</v>
      </c>
      <c r="S101" s="61">
        <f t="shared" si="76"/>
        <v>0.25</v>
      </c>
      <c r="T101" s="61">
        <f t="shared" si="76"/>
        <v>-2</v>
      </c>
      <c r="U101" s="61">
        <f t="shared" si="76"/>
        <v>-1</v>
      </c>
      <c r="V101" s="6"/>
      <c r="W101" s="6"/>
    </row>
    <row r="102" spans="1:25" x14ac:dyDescent="0.25">
      <c r="A102" s="1">
        <v>7</v>
      </c>
      <c r="B102" s="1">
        <v>0.25</v>
      </c>
      <c r="C102" s="1">
        <v>0.75</v>
      </c>
      <c r="D102" s="1">
        <v>0.75</v>
      </c>
      <c r="E102" s="1">
        <v>1</v>
      </c>
      <c r="F102" s="1">
        <v>0</v>
      </c>
      <c r="G102" s="61">
        <f t="shared" si="71"/>
        <v>2.75</v>
      </c>
      <c r="H102" s="61">
        <f t="shared" si="71"/>
        <v>0.25</v>
      </c>
      <c r="I102" s="61">
        <f t="shared" si="71"/>
        <v>-2</v>
      </c>
      <c r="J102" s="61">
        <f t="shared" si="71"/>
        <v>-1</v>
      </c>
      <c r="K102" s="33">
        <f t="shared" si="77"/>
        <v>-1.625</v>
      </c>
      <c r="L102" s="33">
        <f t="shared" si="67"/>
        <v>0</v>
      </c>
      <c r="M102" s="33" t="str">
        <f t="shared" si="72"/>
        <v>wbaru=wlama</v>
      </c>
      <c r="N102" s="33">
        <f t="shared" si="73"/>
        <v>0</v>
      </c>
      <c r="O102" s="33">
        <f t="shared" si="74"/>
        <v>0</v>
      </c>
      <c r="P102" s="33">
        <f t="shared" si="75"/>
        <v>0</v>
      </c>
      <c r="Q102" s="33">
        <f t="shared" si="78"/>
        <v>0</v>
      </c>
      <c r="R102" s="61">
        <f t="shared" si="76"/>
        <v>2.75</v>
      </c>
      <c r="S102" s="61">
        <f t="shared" si="76"/>
        <v>0.25</v>
      </c>
      <c r="T102" s="61">
        <f t="shared" si="76"/>
        <v>-2</v>
      </c>
      <c r="U102" s="61">
        <f t="shared" si="76"/>
        <v>-1</v>
      </c>
      <c r="V102" s="6"/>
      <c r="W102" s="6"/>
    </row>
    <row r="103" spans="1:25" x14ac:dyDescent="0.25">
      <c r="A103" s="1">
        <v>8</v>
      </c>
      <c r="B103" s="1">
        <v>0.25</v>
      </c>
      <c r="C103" s="1">
        <v>0.5</v>
      </c>
      <c r="D103" s="1">
        <v>0.5</v>
      </c>
      <c r="E103" s="1">
        <v>1</v>
      </c>
      <c r="F103" s="1">
        <v>0</v>
      </c>
      <c r="G103" s="61">
        <f t="shared" si="71"/>
        <v>2.75</v>
      </c>
      <c r="H103" s="61">
        <f t="shared" si="71"/>
        <v>0.25</v>
      </c>
      <c r="I103" s="61">
        <f t="shared" si="71"/>
        <v>-2</v>
      </c>
      <c r="J103" s="61">
        <f t="shared" si="71"/>
        <v>-1</v>
      </c>
      <c r="K103" s="33">
        <f t="shared" si="77"/>
        <v>-1.1875</v>
      </c>
      <c r="L103" s="33">
        <f t="shared" si="67"/>
        <v>0</v>
      </c>
      <c r="M103" s="33" t="str">
        <f t="shared" si="72"/>
        <v>wbaru=wlama</v>
      </c>
      <c r="N103" s="33">
        <f t="shared" si="73"/>
        <v>0</v>
      </c>
      <c r="O103" s="33">
        <f t="shared" si="74"/>
        <v>0</v>
      </c>
      <c r="P103" s="33">
        <f t="shared" si="75"/>
        <v>0</v>
      </c>
      <c r="Q103" s="33">
        <f t="shared" si="78"/>
        <v>0</v>
      </c>
      <c r="R103" s="61">
        <f t="shared" si="76"/>
        <v>2.75</v>
      </c>
      <c r="S103" s="61">
        <f t="shared" si="76"/>
        <v>0.25</v>
      </c>
      <c r="T103" s="61">
        <f t="shared" si="76"/>
        <v>-2</v>
      </c>
      <c r="U103" s="61">
        <f t="shared" si="76"/>
        <v>-1</v>
      </c>
      <c r="V103" s="6"/>
      <c r="W103" s="6"/>
    </row>
    <row r="104" spans="1:25" x14ac:dyDescent="0.25">
      <c r="A104" t="s">
        <v>303</v>
      </c>
      <c r="D104" s="6"/>
    </row>
    <row r="105" spans="1:25" x14ac:dyDescent="0.25">
      <c r="A105" s="2" t="s">
        <v>276</v>
      </c>
      <c r="E105" s="4"/>
      <c r="F105" s="4"/>
      <c r="H105" s="31"/>
      <c r="I105" s="31"/>
      <c r="J105" s="6"/>
      <c r="N105" s="31"/>
      <c r="O105" s="6"/>
      <c r="P105" s="6"/>
      <c r="S105" s="31"/>
      <c r="T105" s="31"/>
      <c r="U105" s="16"/>
    </row>
    <row r="106" spans="1:25" x14ac:dyDescent="0.25">
      <c r="A106" s="63" t="s">
        <v>22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2"/>
      <c r="Y106" s="62"/>
    </row>
    <row r="107" spans="1:25" x14ac:dyDescent="0.25">
      <c r="A107" s="173" t="s">
        <v>1</v>
      </c>
      <c r="B107" s="175" t="s">
        <v>25</v>
      </c>
      <c r="C107" s="176"/>
      <c r="D107" s="176"/>
      <c r="E107" s="177"/>
      <c r="F107" s="178" t="s">
        <v>36</v>
      </c>
      <c r="G107" s="180" t="s">
        <v>20</v>
      </c>
      <c r="H107" s="181"/>
      <c r="I107" s="181"/>
      <c r="J107" s="182"/>
      <c r="K107" s="60"/>
      <c r="L107" s="60"/>
      <c r="M107" s="55" t="s">
        <v>257</v>
      </c>
      <c r="N107" s="175" t="s">
        <v>256</v>
      </c>
      <c r="O107" s="176"/>
      <c r="P107" s="176"/>
      <c r="Q107" s="177"/>
      <c r="R107" s="183" t="s">
        <v>15</v>
      </c>
      <c r="S107" s="183"/>
      <c r="T107" s="183"/>
      <c r="U107" s="183"/>
      <c r="V107" s="172"/>
      <c r="W107" s="172"/>
      <c r="X107" s="6"/>
    </row>
    <row r="108" spans="1:25" x14ac:dyDescent="0.25">
      <c r="A108" s="174"/>
      <c r="B108" s="18" t="s">
        <v>2</v>
      </c>
      <c r="C108" s="18" t="s">
        <v>3</v>
      </c>
      <c r="D108" s="18" t="s">
        <v>59</v>
      </c>
      <c r="E108" s="18" t="s">
        <v>14</v>
      </c>
      <c r="F108" s="179"/>
      <c r="G108" s="19" t="s">
        <v>7</v>
      </c>
      <c r="H108" s="19" t="s">
        <v>8</v>
      </c>
      <c r="I108" s="19" t="s">
        <v>60</v>
      </c>
      <c r="J108" s="19" t="s">
        <v>254</v>
      </c>
      <c r="K108" s="56" t="s">
        <v>27</v>
      </c>
      <c r="L108" s="56" t="s">
        <v>19</v>
      </c>
      <c r="M108" s="56" t="s">
        <v>258</v>
      </c>
      <c r="N108" s="56" t="s">
        <v>252</v>
      </c>
      <c r="O108" s="56" t="s">
        <v>253</v>
      </c>
      <c r="P108" s="56" t="s">
        <v>282</v>
      </c>
      <c r="Q108" s="56" t="s">
        <v>255</v>
      </c>
      <c r="R108" s="18" t="s">
        <v>7</v>
      </c>
      <c r="S108" s="18" t="s">
        <v>8</v>
      </c>
      <c r="T108" s="18" t="s">
        <v>60</v>
      </c>
      <c r="U108" s="18" t="s">
        <v>254</v>
      </c>
      <c r="V108" s="172"/>
      <c r="W108" s="172"/>
    </row>
    <row r="109" spans="1:25" x14ac:dyDescent="0.25">
      <c r="A109" s="1">
        <v>1</v>
      </c>
      <c r="B109" s="1">
        <v>0.75</v>
      </c>
      <c r="C109" s="1">
        <v>0.75</v>
      </c>
      <c r="D109" s="1">
        <v>0.5</v>
      </c>
      <c r="E109" s="1">
        <v>1</v>
      </c>
      <c r="F109" s="1">
        <v>1</v>
      </c>
      <c r="G109" s="33">
        <f>R103</f>
        <v>2.75</v>
      </c>
      <c r="H109" s="33">
        <f>S103</f>
        <v>0.25</v>
      </c>
      <c r="I109" s="33">
        <f>T103</f>
        <v>-2</v>
      </c>
      <c r="J109" s="33">
        <f>U103</f>
        <v>-1</v>
      </c>
      <c r="K109" s="33">
        <f>J109+(B109*G109)+(C109*H109)+(D109*I109)</f>
        <v>0.25</v>
      </c>
      <c r="L109" s="33">
        <f t="shared" ref="L109:L116" si="79">IF(K109&gt;$D$8,1,0)</f>
        <v>1</v>
      </c>
      <c r="M109" s="33" t="str">
        <f>IF(L109=F109,"wbaru=wlama","perbaiki bobot dan bias")</f>
        <v>wbaru=wlama</v>
      </c>
      <c r="N109" s="33">
        <f t="shared" ref="N109" si="80">(F109-L109)*B109</f>
        <v>0</v>
      </c>
      <c r="O109" s="33">
        <f t="shared" ref="O109" si="81">(F109-L109)*C109</f>
        <v>0</v>
      </c>
      <c r="P109" s="33">
        <f t="shared" ref="P109" si="82">(F109-L109)*D109</f>
        <v>0</v>
      </c>
      <c r="Q109" s="33">
        <f>(F109-L109)*E109*$D$9</f>
        <v>0</v>
      </c>
      <c r="R109" s="61">
        <f>G109+N109</f>
        <v>2.75</v>
      </c>
      <c r="S109" s="61">
        <f>H109+O109</f>
        <v>0.25</v>
      </c>
      <c r="T109" s="61">
        <f>I109+P109</f>
        <v>-2</v>
      </c>
      <c r="U109" s="61">
        <f>J109+Q109</f>
        <v>-1</v>
      </c>
      <c r="V109" s="6"/>
      <c r="W109" s="6"/>
    </row>
    <row r="110" spans="1:25" x14ac:dyDescent="0.25">
      <c r="A110" s="1">
        <v>2</v>
      </c>
      <c r="B110" s="1">
        <v>0.75</v>
      </c>
      <c r="C110" s="1">
        <v>0.5</v>
      </c>
      <c r="D110" s="1">
        <v>0.25</v>
      </c>
      <c r="E110" s="1">
        <v>1</v>
      </c>
      <c r="F110" s="1">
        <v>1</v>
      </c>
      <c r="G110" s="61">
        <f t="shared" ref="G110:J116" si="83">R109</f>
        <v>2.75</v>
      </c>
      <c r="H110" s="61">
        <f t="shared" si="83"/>
        <v>0.25</v>
      </c>
      <c r="I110" s="61">
        <f t="shared" si="83"/>
        <v>-2</v>
      </c>
      <c r="J110" s="61">
        <f t="shared" si="83"/>
        <v>-1</v>
      </c>
      <c r="K110" s="33">
        <f>J110+(B110*G110)+(C110*H110)+(D110*I110)</f>
        <v>0.6875</v>
      </c>
      <c r="L110" s="33">
        <f t="shared" si="79"/>
        <v>1</v>
      </c>
      <c r="M110" s="33" t="str">
        <f t="shared" ref="M110:M116" si="84">IF(L110=F110,"wbaru=wlama","perbaiki bobot dan bias")</f>
        <v>wbaru=wlama</v>
      </c>
      <c r="N110" s="33">
        <f t="shared" ref="N110:N116" si="85">(F110-L110)*B110</f>
        <v>0</v>
      </c>
      <c r="O110" s="33">
        <f t="shared" ref="O110:O116" si="86">(F110-L110)*C110</f>
        <v>0</v>
      </c>
      <c r="P110" s="33">
        <f t="shared" ref="P110:P116" si="87">(F110-L110)*D110</f>
        <v>0</v>
      </c>
      <c r="Q110" s="33">
        <f>(F110-L110)*E110*$D$9</f>
        <v>0</v>
      </c>
      <c r="R110" s="61">
        <f t="shared" ref="R110:U116" si="88">G110+N110</f>
        <v>2.75</v>
      </c>
      <c r="S110" s="61">
        <f t="shared" si="88"/>
        <v>0.25</v>
      </c>
      <c r="T110" s="61">
        <f t="shared" si="88"/>
        <v>-2</v>
      </c>
      <c r="U110" s="61">
        <f t="shared" si="88"/>
        <v>-1</v>
      </c>
      <c r="V110" s="6"/>
      <c r="W110" s="6"/>
    </row>
    <row r="111" spans="1:25" x14ac:dyDescent="0.25">
      <c r="A111" s="1">
        <v>3</v>
      </c>
      <c r="B111" s="1">
        <v>0.5</v>
      </c>
      <c r="C111" s="1">
        <v>0.75</v>
      </c>
      <c r="D111" s="1">
        <v>0.25</v>
      </c>
      <c r="E111" s="1">
        <v>1</v>
      </c>
      <c r="F111" s="1">
        <v>1</v>
      </c>
      <c r="G111" s="61">
        <f t="shared" si="83"/>
        <v>2.75</v>
      </c>
      <c r="H111" s="61">
        <f t="shared" si="83"/>
        <v>0.25</v>
      </c>
      <c r="I111" s="61">
        <f t="shared" si="83"/>
        <v>-2</v>
      </c>
      <c r="J111" s="61">
        <f t="shared" si="83"/>
        <v>-1</v>
      </c>
      <c r="K111" s="33">
        <f t="shared" ref="K111:K116" si="89">J111+(B111*G111)+(C111*H111)+(D111*I111)</f>
        <v>6.25E-2</v>
      </c>
      <c r="L111" s="33">
        <f t="shared" si="79"/>
        <v>0</v>
      </c>
      <c r="M111" s="33" t="str">
        <f t="shared" si="84"/>
        <v>perbaiki bobot dan bias</v>
      </c>
      <c r="N111" s="33">
        <f t="shared" si="85"/>
        <v>0.5</v>
      </c>
      <c r="O111" s="33">
        <f t="shared" si="86"/>
        <v>0.75</v>
      </c>
      <c r="P111" s="33">
        <f t="shared" si="87"/>
        <v>0.25</v>
      </c>
      <c r="Q111" s="33">
        <f t="shared" ref="Q111:Q116" si="90">(F111-L111)*E111*$D$9</f>
        <v>1</v>
      </c>
      <c r="R111" s="61">
        <f t="shared" si="88"/>
        <v>3.25</v>
      </c>
      <c r="S111" s="61">
        <f t="shared" si="88"/>
        <v>1</v>
      </c>
      <c r="T111" s="61">
        <f t="shared" si="88"/>
        <v>-1.75</v>
      </c>
      <c r="U111" s="61">
        <f t="shared" si="88"/>
        <v>0</v>
      </c>
      <c r="V111" s="6"/>
      <c r="W111" s="6"/>
    </row>
    <row r="112" spans="1:25" x14ac:dyDescent="0.25">
      <c r="A112" s="1">
        <v>4</v>
      </c>
      <c r="B112" s="1">
        <v>0.5</v>
      </c>
      <c r="C112" s="1">
        <v>0.5</v>
      </c>
      <c r="D112" s="1">
        <v>0</v>
      </c>
      <c r="E112" s="1">
        <v>1</v>
      </c>
      <c r="F112" s="1">
        <v>1</v>
      </c>
      <c r="G112" s="61">
        <f t="shared" si="83"/>
        <v>3.25</v>
      </c>
      <c r="H112" s="61">
        <f t="shared" si="83"/>
        <v>1</v>
      </c>
      <c r="I112" s="61">
        <f t="shared" si="83"/>
        <v>-1.75</v>
      </c>
      <c r="J112" s="61">
        <f t="shared" si="83"/>
        <v>0</v>
      </c>
      <c r="K112" s="33">
        <f t="shared" si="89"/>
        <v>2.125</v>
      </c>
      <c r="L112" s="33">
        <f t="shared" si="79"/>
        <v>1</v>
      </c>
      <c r="M112" s="33" t="str">
        <f t="shared" si="84"/>
        <v>wbaru=wlama</v>
      </c>
      <c r="N112" s="33">
        <f t="shared" si="85"/>
        <v>0</v>
      </c>
      <c r="O112" s="33">
        <f t="shared" si="86"/>
        <v>0</v>
      </c>
      <c r="P112" s="33">
        <f t="shared" si="87"/>
        <v>0</v>
      </c>
      <c r="Q112" s="33">
        <f t="shared" si="90"/>
        <v>0</v>
      </c>
      <c r="R112" s="61">
        <f t="shared" si="88"/>
        <v>3.25</v>
      </c>
      <c r="S112" s="61">
        <f t="shared" si="88"/>
        <v>1</v>
      </c>
      <c r="T112" s="61">
        <f t="shared" si="88"/>
        <v>-1.75</v>
      </c>
      <c r="U112" s="61">
        <f t="shared" si="88"/>
        <v>0</v>
      </c>
      <c r="V112" s="6"/>
      <c r="W112" s="6"/>
    </row>
    <row r="113" spans="1:25" x14ac:dyDescent="0.25">
      <c r="A113" s="1">
        <v>5</v>
      </c>
      <c r="B113" s="1">
        <v>0</v>
      </c>
      <c r="C113" s="1">
        <v>0.75</v>
      </c>
      <c r="D113" s="1">
        <v>0.5</v>
      </c>
      <c r="E113" s="1">
        <v>1</v>
      </c>
      <c r="F113" s="1">
        <v>0</v>
      </c>
      <c r="G113" s="61">
        <f t="shared" si="83"/>
        <v>3.25</v>
      </c>
      <c r="H113" s="61">
        <f t="shared" si="83"/>
        <v>1</v>
      </c>
      <c r="I113" s="61">
        <f t="shared" si="83"/>
        <v>-1.75</v>
      </c>
      <c r="J113" s="61">
        <f t="shared" si="83"/>
        <v>0</v>
      </c>
      <c r="K113" s="33">
        <f t="shared" si="89"/>
        <v>-0.125</v>
      </c>
      <c r="L113" s="33">
        <f t="shared" si="79"/>
        <v>0</v>
      </c>
      <c r="M113" s="33" t="str">
        <f t="shared" si="84"/>
        <v>wbaru=wlama</v>
      </c>
      <c r="N113" s="33">
        <f t="shared" si="85"/>
        <v>0</v>
      </c>
      <c r="O113" s="33">
        <f t="shared" si="86"/>
        <v>0</v>
      </c>
      <c r="P113" s="33">
        <f t="shared" si="87"/>
        <v>0</v>
      </c>
      <c r="Q113" s="33">
        <f t="shared" si="90"/>
        <v>0</v>
      </c>
      <c r="R113" s="61">
        <f t="shared" si="88"/>
        <v>3.25</v>
      </c>
      <c r="S113" s="61">
        <f t="shared" si="88"/>
        <v>1</v>
      </c>
      <c r="T113" s="61">
        <f t="shared" si="88"/>
        <v>-1.75</v>
      </c>
      <c r="U113" s="61">
        <f t="shared" si="88"/>
        <v>0</v>
      </c>
      <c r="V113" s="6"/>
      <c r="W113" s="6"/>
    </row>
    <row r="114" spans="1:25" x14ac:dyDescent="0.25">
      <c r="A114" s="1">
        <v>6</v>
      </c>
      <c r="B114" s="1">
        <v>0.5</v>
      </c>
      <c r="C114" s="1">
        <v>0.5</v>
      </c>
      <c r="D114" s="1">
        <v>0.75</v>
      </c>
      <c r="E114" s="1">
        <v>1</v>
      </c>
      <c r="F114" s="1">
        <v>0</v>
      </c>
      <c r="G114" s="61">
        <f t="shared" si="83"/>
        <v>3.25</v>
      </c>
      <c r="H114" s="61">
        <f t="shared" si="83"/>
        <v>1</v>
      </c>
      <c r="I114" s="61">
        <f t="shared" si="83"/>
        <v>-1.75</v>
      </c>
      <c r="J114" s="61">
        <f t="shared" si="83"/>
        <v>0</v>
      </c>
      <c r="K114" s="33">
        <f t="shared" si="89"/>
        <v>0.8125</v>
      </c>
      <c r="L114" s="33">
        <f t="shared" si="79"/>
        <v>1</v>
      </c>
      <c r="M114" s="33" t="str">
        <f t="shared" si="84"/>
        <v>perbaiki bobot dan bias</v>
      </c>
      <c r="N114" s="33">
        <f t="shared" si="85"/>
        <v>-0.5</v>
      </c>
      <c r="O114" s="33">
        <f t="shared" si="86"/>
        <v>-0.5</v>
      </c>
      <c r="P114" s="33">
        <f t="shared" si="87"/>
        <v>-0.75</v>
      </c>
      <c r="Q114" s="33">
        <f t="shared" si="90"/>
        <v>-1</v>
      </c>
      <c r="R114" s="61">
        <f t="shared" si="88"/>
        <v>2.75</v>
      </c>
      <c r="S114" s="61">
        <f t="shared" si="88"/>
        <v>0.5</v>
      </c>
      <c r="T114" s="61">
        <f t="shared" si="88"/>
        <v>-2.5</v>
      </c>
      <c r="U114" s="61">
        <f t="shared" si="88"/>
        <v>-1</v>
      </c>
      <c r="V114" s="6"/>
      <c r="W114" s="6"/>
    </row>
    <row r="115" spans="1:25" x14ac:dyDescent="0.25">
      <c r="A115" s="1">
        <v>7</v>
      </c>
      <c r="B115" s="1">
        <v>0.25</v>
      </c>
      <c r="C115" s="1">
        <v>0.75</v>
      </c>
      <c r="D115" s="1">
        <v>0.75</v>
      </c>
      <c r="E115" s="1">
        <v>1</v>
      </c>
      <c r="F115" s="1">
        <v>0</v>
      </c>
      <c r="G115" s="61">
        <f t="shared" si="83"/>
        <v>2.75</v>
      </c>
      <c r="H115" s="61">
        <f t="shared" si="83"/>
        <v>0.5</v>
      </c>
      <c r="I115" s="61">
        <f t="shared" si="83"/>
        <v>-2.5</v>
      </c>
      <c r="J115" s="61">
        <f t="shared" si="83"/>
        <v>-1</v>
      </c>
      <c r="K115" s="33">
        <f t="shared" si="89"/>
        <v>-1.8125</v>
      </c>
      <c r="L115" s="33">
        <f t="shared" si="79"/>
        <v>0</v>
      </c>
      <c r="M115" s="33" t="str">
        <f t="shared" si="84"/>
        <v>wbaru=wlama</v>
      </c>
      <c r="N115" s="33">
        <f t="shared" si="85"/>
        <v>0</v>
      </c>
      <c r="O115" s="33">
        <f t="shared" si="86"/>
        <v>0</v>
      </c>
      <c r="P115" s="33">
        <f t="shared" si="87"/>
        <v>0</v>
      </c>
      <c r="Q115" s="33">
        <f t="shared" si="90"/>
        <v>0</v>
      </c>
      <c r="R115" s="61">
        <f t="shared" si="88"/>
        <v>2.75</v>
      </c>
      <c r="S115" s="61">
        <f t="shared" si="88"/>
        <v>0.5</v>
      </c>
      <c r="T115" s="61">
        <f t="shared" si="88"/>
        <v>-2.5</v>
      </c>
      <c r="U115" s="61">
        <f t="shared" si="88"/>
        <v>-1</v>
      </c>
      <c r="V115" s="6"/>
      <c r="W115" s="6"/>
    </row>
    <row r="116" spans="1:25" x14ac:dyDescent="0.25">
      <c r="A116" s="1">
        <v>8</v>
      </c>
      <c r="B116" s="1">
        <v>0.25</v>
      </c>
      <c r="C116" s="1">
        <v>0.5</v>
      </c>
      <c r="D116" s="1">
        <v>0.5</v>
      </c>
      <c r="E116" s="1">
        <v>1</v>
      </c>
      <c r="F116" s="1">
        <v>0</v>
      </c>
      <c r="G116" s="61">
        <f t="shared" si="83"/>
        <v>2.75</v>
      </c>
      <c r="H116" s="61">
        <f t="shared" si="83"/>
        <v>0.5</v>
      </c>
      <c r="I116" s="61">
        <f t="shared" si="83"/>
        <v>-2.5</v>
      </c>
      <c r="J116" s="61">
        <f t="shared" si="83"/>
        <v>-1</v>
      </c>
      <c r="K116" s="33">
        <f t="shared" si="89"/>
        <v>-1.3125</v>
      </c>
      <c r="L116" s="33">
        <f t="shared" si="79"/>
        <v>0</v>
      </c>
      <c r="M116" s="33" t="str">
        <f t="shared" si="84"/>
        <v>wbaru=wlama</v>
      </c>
      <c r="N116" s="33">
        <f t="shared" si="85"/>
        <v>0</v>
      </c>
      <c r="O116" s="33">
        <f t="shared" si="86"/>
        <v>0</v>
      </c>
      <c r="P116" s="33">
        <f t="shared" si="87"/>
        <v>0</v>
      </c>
      <c r="Q116" s="33">
        <f t="shared" si="90"/>
        <v>0</v>
      </c>
      <c r="R116" s="61">
        <f t="shared" si="88"/>
        <v>2.75</v>
      </c>
      <c r="S116" s="61">
        <f t="shared" si="88"/>
        <v>0.5</v>
      </c>
      <c r="T116" s="61">
        <f t="shared" si="88"/>
        <v>-2.5</v>
      </c>
      <c r="U116" s="61">
        <f t="shared" si="88"/>
        <v>-1</v>
      </c>
      <c r="V116" s="6"/>
      <c r="W116" s="6"/>
    </row>
    <row r="117" spans="1:25" x14ac:dyDescent="0.25">
      <c r="A117" t="s">
        <v>304</v>
      </c>
      <c r="D117" s="6"/>
    </row>
    <row r="118" spans="1:25" x14ac:dyDescent="0.25">
      <c r="A118" s="2" t="s">
        <v>291</v>
      </c>
      <c r="E118" s="4"/>
      <c r="F118" s="4"/>
      <c r="H118" s="31"/>
      <c r="I118" s="31"/>
      <c r="J118" s="6"/>
      <c r="N118" s="31"/>
      <c r="O118" s="6"/>
      <c r="P118" s="6"/>
      <c r="S118" s="31"/>
      <c r="T118" s="31"/>
      <c r="U118" s="16"/>
    </row>
    <row r="119" spans="1:25" x14ac:dyDescent="0.25">
      <c r="A119" s="63" t="s">
        <v>22</v>
      </c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2"/>
      <c r="Y119" s="62"/>
    </row>
    <row r="120" spans="1:25" x14ac:dyDescent="0.25">
      <c r="A120" s="173" t="s">
        <v>1</v>
      </c>
      <c r="B120" s="175" t="s">
        <v>25</v>
      </c>
      <c r="C120" s="176"/>
      <c r="D120" s="176"/>
      <c r="E120" s="177"/>
      <c r="F120" s="178" t="s">
        <v>36</v>
      </c>
      <c r="G120" s="180" t="s">
        <v>20</v>
      </c>
      <c r="H120" s="181"/>
      <c r="I120" s="181"/>
      <c r="J120" s="182"/>
      <c r="K120" s="60"/>
      <c r="L120" s="60"/>
      <c r="M120" s="55" t="s">
        <v>257</v>
      </c>
      <c r="N120" s="175" t="s">
        <v>256</v>
      </c>
      <c r="O120" s="176"/>
      <c r="P120" s="176"/>
      <c r="Q120" s="177"/>
      <c r="R120" s="183" t="s">
        <v>15</v>
      </c>
      <c r="S120" s="183"/>
      <c r="T120" s="183"/>
      <c r="U120" s="183"/>
      <c r="V120" s="172"/>
      <c r="W120" s="172"/>
      <c r="X120" s="6"/>
    </row>
    <row r="121" spans="1:25" x14ac:dyDescent="0.25">
      <c r="A121" s="174"/>
      <c r="B121" s="18" t="s">
        <v>2</v>
      </c>
      <c r="C121" s="18" t="s">
        <v>3</v>
      </c>
      <c r="D121" s="18" t="s">
        <v>59</v>
      </c>
      <c r="E121" s="18" t="s">
        <v>14</v>
      </c>
      <c r="F121" s="179"/>
      <c r="G121" s="19" t="s">
        <v>7</v>
      </c>
      <c r="H121" s="19" t="s">
        <v>8</v>
      </c>
      <c r="I121" s="19" t="s">
        <v>60</v>
      </c>
      <c r="J121" s="19" t="s">
        <v>254</v>
      </c>
      <c r="K121" s="56" t="s">
        <v>27</v>
      </c>
      <c r="L121" s="56" t="s">
        <v>19</v>
      </c>
      <c r="M121" s="56" t="s">
        <v>258</v>
      </c>
      <c r="N121" s="56" t="s">
        <v>252</v>
      </c>
      <c r="O121" s="56" t="s">
        <v>253</v>
      </c>
      <c r="P121" s="56" t="s">
        <v>282</v>
      </c>
      <c r="Q121" s="56" t="s">
        <v>255</v>
      </c>
      <c r="R121" s="18" t="s">
        <v>7</v>
      </c>
      <c r="S121" s="18" t="s">
        <v>8</v>
      </c>
      <c r="T121" s="18" t="s">
        <v>60</v>
      </c>
      <c r="U121" s="18" t="s">
        <v>254</v>
      </c>
      <c r="V121" s="172"/>
      <c r="W121" s="172"/>
    </row>
    <row r="122" spans="1:25" x14ac:dyDescent="0.25">
      <c r="A122" s="1">
        <v>1</v>
      </c>
      <c r="B122" s="1">
        <v>0.75</v>
      </c>
      <c r="C122" s="1">
        <v>0.75</v>
      </c>
      <c r="D122" s="1">
        <v>0.5</v>
      </c>
      <c r="E122" s="1">
        <v>1</v>
      </c>
      <c r="F122" s="1">
        <v>1</v>
      </c>
      <c r="G122" s="33">
        <f>R116</f>
        <v>2.75</v>
      </c>
      <c r="H122" s="33">
        <f>S116</f>
        <v>0.5</v>
      </c>
      <c r="I122" s="33">
        <f>T116</f>
        <v>-2.5</v>
      </c>
      <c r="J122" s="33">
        <f>U116</f>
        <v>-1</v>
      </c>
      <c r="K122" s="33">
        <f>J122+(B122*G122)+(C122*H122)+(D122*I122)</f>
        <v>0.1875</v>
      </c>
      <c r="L122" s="33">
        <f t="shared" ref="L122:L129" si="91">IF(K122&gt;$D$8,1,0)</f>
        <v>1</v>
      </c>
      <c r="M122" s="33" t="str">
        <f>IF(L122=F122,"wbaru=wlama","perbaiki bobot dan bias")</f>
        <v>wbaru=wlama</v>
      </c>
      <c r="N122" s="33">
        <f t="shared" ref="N122:N129" si="92">(F122-L122)*B122</f>
        <v>0</v>
      </c>
      <c r="O122" s="33">
        <f t="shared" ref="O122:O129" si="93">(F122-L122)*C122</f>
        <v>0</v>
      </c>
      <c r="P122" s="33">
        <f t="shared" ref="P122:P129" si="94">(F122-L122)*D122</f>
        <v>0</v>
      </c>
      <c r="Q122" s="33">
        <f>(F122-L122)*E122*$D$9</f>
        <v>0</v>
      </c>
      <c r="R122" s="61">
        <f>G122+N122</f>
        <v>2.75</v>
      </c>
      <c r="S122" s="61">
        <f>H122+O122</f>
        <v>0.5</v>
      </c>
      <c r="T122" s="61">
        <f>I122+P122</f>
        <v>-2.5</v>
      </c>
      <c r="U122" s="61">
        <f>J122+Q122</f>
        <v>-1</v>
      </c>
      <c r="V122" s="6"/>
      <c r="W122" s="6"/>
    </row>
    <row r="123" spans="1:25" x14ac:dyDescent="0.25">
      <c r="A123" s="1">
        <v>2</v>
      </c>
      <c r="B123" s="1">
        <v>0.75</v>
      </c>
      <c r="C123" s="1">
        <v>0.5</v>
      </c>
      <c r="D123" s="1">
        <v>0.25</v>
      </c>
      <c r="E123" s="1">
        <v>1</v>
      </c>
      <c r="F123" s="1">
        <v>1</v>
      </c>
      <c r="G123" s="61">
        <f>R122</f>
        <v>2.75</v>
      </c>
      <c r="H123" s="61">
        <f t="shared" ref="H123:J129" si="95">S122</f>
        <v>0.5</v>
      </c>
      <c r="I123" s="61">
        <f t="shared" si="95"/>
        <v>-2.5</v>
      </c>
      <c r="J123" s="61">
        <f t="shared" si="95"/>
        <v>-1</v>
      </c>
      <c r="K123" s="33">
        <f>J123+(B123*G123)+(C123*H123)+(D123*I123)</f>
        <v>0.6875</v>
      </c>
      <c r="L123" s="33">
        <f t="shared" si="91"/>
        <v>1</v>
      </c>
      <c r="M123" s="33" t="str">
        <f t="shared" ref="M123:M129" si="96">IF(L123=F123,"wbaru=wlama","perbaiki bobot dan bias")</f>
        <v>wbaru=wlama</v>
      </c>
      <c r="N123" s="33">
        <f t="shared" si="92"/>
        <v>0</v>
      </c>
      <c r="O123" s="33">
        <f t="shared" si="93"/>
        <v>0</v>
      </c>
      <c r="P123" s="33">
        <f t="shared" si="94"/>
        <v>0</v>
      </c>
      <c r="Q123" s="33">
        <f>(F123-L123)*E123*$D$9</f>
        <v>0</v>
      </c>
      <c r="R123" s="61">
        <f t="shared" ref="R123:U129" si="97">G123+N123</f>
        <v>2.75</v>
      </c>
      <c r="S123" s="61">
        <f t="shared" si="97"/>
        <v>0.5</v>
      </c>
      <c r="T123" s="61">
        <f t="shared" si="97"/>
        <v>-2.5</v>
      </c>
      <c r="U123" s="61">
        <f t="shared" si="97"/>
        <v>-1</v>
      </c>
      <c r="V123" s="6"/>
      <c r="W123" s="6"/>
    </row>
    <row r="124" spans="1:25" x14ac:dyDescent="0.25">
      <c r="A124" s="1">
        <v>3</v>
      </c>
      <c r="B124" s="1">
        <v>0.5</v>
      </c>
      <c r="C124" s="1">
        <v>0.75</v>
      </c>
      <c r="D124" s="1">
        <v>0.25</v>
      </c>
      <c r="E124" s="1">
        <v>1</v>
      </c>
      <c r="F124" s="1">
        <v>1</v>
      </c>
      <c r="G124" s="61">
        <f t="shared" ref="G124:G129" si="98">R123</f>
        <v>2.75</v>
      </c>
      <c r="H124" s="61">
        <f t="shared" si="95"/>
        <v>0.5</v>
      </c>
      <c r="I124" s="61">
        <f t="shared" si="95"/>
        <v>-2.5</v>
      </c>
      <c r="J124" s="61">
        <f t="shared" si="95"/>
        <v>-1</v>
      </c>
      <c r="K124" s="33">
        <f t="shared" ref="K124:K129" si="99">J124+(B124*G124)+(C124*H124)+(D124*I124)</f>
        <v>0.125</v>
      </c>
      <c r="L124" s="33">
        <f t="shared" si="91"/>
        <v>1</v>
      </c>
      <c r="M124" s="33" t="str">
        <f t="shared" si="96"/>
        <v>wbaru=wlama</v>
      </c>
      <c r="N124" s="33">
        <f t="shared" si="92"/>
        <v>0</v>
      </c>
      <c r="O124" s="33">
        <f t="shared" si="93"/>
        <v>0</v>
      </c>
      <c r="P124" s="33">
        <f t="shared" si="94"/>
        <v>0</v>
      </c>
      <c r="Q124" s="33">
        <f t="shared" ref="Q124:Q129" si="100">(F124-L124)*E124*$D$9</f>
        <v>0</v>
      </c>
      <c r="R124" s="61">
        <f t="shared" si="97"/>
        <v>2.75</v>
      </c>
      <c r="S124" s="61">
        <f t="shared" si="97"/>
        <v>0.5</v>
      </c>
      <c r="T124" s="61">
        <f t="shared" si="97"/>
        <v>-2.5</v>
      </c>
      <c r="U124" s="61">
        <f t="shared" si="97"/>
        <v>-1</v>
      </c>
      <c r="V124" s="6"/>
      <c r="W124" s="6"/>
    </row>
    <row r="125" spans="1:25" x14ac:dyDescent="0.25">
      <c r="A125" s="1">
        <v>4</v>
      </c>
      <c r="B125" s="1">
        <v>0.5</v>
      </c>
      <c r="C125" s="1">
        <v>0.5</v>
      </c>
      <c r="D125" s="1">
        <v>0</v>
      </c>
      <c r="E125" s="1">
        <v>1</v>
      </c>
      <c r="F125" s="1">
        <v>1</v>
      </c>
      <c r="G125" s="61">
        <f t="shared" si="98"/>
        <v>2.75</v>
      </c>
      <c r="H125" s="61">
        <f t="shared" si="95"/>
        <v>0.5</v>
      </c>
      <c r="I125" s="61">
        <f t="shared" si="95"/>
        <v>-2.5</v>
      </c>
      <c r="J125" s="61">
        <f t="shared" si="95"/>
        <v>-1</v>
      </c>
      <c r="K125" s="33">
        <f t="shared" si="99"/>
        <v>0.625</v>
      </c>
      <c r="L125" s="33">
        <f t="shared" si="91"/>
        <v>1</v>
      </c>
      <c r="M125" s="33" t="str">
        <f t="shared" si="96"/>
        <v>wbaru=wlama</v>
      </c>
      <c r="N125" s="33">
        <f t="shared" si="92"/>
        <v>0</v>
      </c>
      <c r="O125" s="33">
        <f t="shared" si="93"/>
        <v>0</v>
      </c>
      <c r="P125" s="33">
        <f t="shared" si="94"/>
        <v>0</v>
      </c>
      <c r="Q125" s="33">
        <f t="shared" si="100"/>
        <v>0</v>
      </c>
      <c r="R125" s="61">
        <f t="shared" si="97"/>
        <v>2.75</v>
      </c>
      <c r="S125" s="61">
        <f t="shared" si="97"/>
        <v>0.5</v>
      </c>
      <c r="T125" s="61">
        <f t="shared" si="97"/>
        <v>-2.5</v>
      </c>
      <c r="U125" s="61">
        <f t="shared" si="97"/>
        <v>-1</v>
      </c>
      <c r="V125" s="6"/>
      <c r="W125" s="6"/>
    </row>
    <row r="126" spans="1:25" x14ac:dyDescent="0.25">
      <c r="A126" s="1">
        <v>5</v>
      </c>
      <c r="B126" s="1">
        <v>0</v>
      </c>
      <c r="C126" s="1">
        <v>0.75</v>
      </c>
      <c r="D126" s="1">
        <v>0.5</v>
      </c>
      <c r="E126" s="1">
        <v>1</v>
      </c>
      <c r="F126" s="1">
        <v>0</v>
      </c>
      <c r="G126" s="61">
        <f t="shared" si="98"/>
        <v>2.75</v>
      </c>
      <c r="H126" s="61">
        <f t="shared" si="95"/>
        <v>0.5</v>
      </c>
      <c r="I126" s="61">
        <f t="shared" si="95"/>
        <v>-2.5</v>
      </c>
      <c r="J126" s="61">
        <f t="shared" si="95"/>
        <v>-1</v>
      </c>
      <c r="K126" s="33">
        <f t="shared" si="99"/>
        <v>-1.875</v>
      </c>
      <c r="L126" s="33">
        <f t="shared" si="91"/>
        <v>0</v>
      </c>
      <c r="M126" s="33" t="str">
        <f t="shared" si="96"/>
        <v>wbaru=wlama</v>
      </c>
      <c r="N126" s="33">
        <f t="shared" si="92"/>
        <v>0</v>
      </c>
      <c r="O126" s="33">
        <f t="shared" si="93"/>
        <v>0</v>
      </c>
      <c r="P126" s="33">
        <f t="shared" si="94"/>
        <v>0</v>
      </c>
      <c r="Q126" s="33">
        <f t="shared" si="100"/>
        <v>0</v>
      </c>
      <c r="R126" s="61">
        <f t="shared" si="97"/>
        <v>2.75</v>
      </c>
      <c r="S126" s="61">
        <f t="shared" si="97"/>
        <v>0.5</v>
      </c>
      <c r="T126" s="61">
        <f t="shared" si="97"/>
        <v>-2.5</v>
      </c>
      <c r="U126" s="61">
        <f t="shared" si="97"/>
        <v>-1</v>
      </c>
      <c r="V126" s="6"/>
      <c r="W126" s="6"/>
    </row>
    <row r="127" spans="1:25" x14ac:dyDescent="0.25">
      <c r="A127" s="1">
        <v>6</v>
      </c>
      <c r="B127" s="1">
        <v>0.5</v>
      </c>
      <c r="C127" s="1">
        <v>0.5</v>
      </c>
      <c r="D127" s="1">
        <v>0.75</v>
      </c>
      <c r="E127" s="1">
        <v>1</v>
      </c>
      <c r="F127" s="1">
        <v>0</v>
      </c>
      <c r="G127" s="61">
        <f t="shared" si="98"/>
        <v>2.75</v>
      </c>
      <c r="H127" s="61">
        <f t="shared" si="95"/>
        <v>0.5</v>
      </c>
      <c r="I127" s="61">
        <f t="shared" si="95"/>
        <v>-2.5</v>
      </c>
      <c r="J127" s="61">
        <f t="shared" si="95"/>
        <v>-1</v>
      </c>
      <c r="K127" s="33">
        <f t="shared" si="99"/>
        <v>-1.25</v>
      </c>
      <c r="L127" s="33">
        <f t="shared" si="91"/>
        <v>0</v>
      </c>
      <c r="M127" s="33" t="str">
        <f t="shared" si="96"/>
        <v>wbaru=wlama</v>
      </c>
      <c r="N127" s="33">
        <f t="shared" si="92"/>
        <v>0</v>
      </c>
      <c r="O127" s="33">
        <f t="shared" si="93"/>
        <v>0</v>
      </c>
      <c r="P127" s="33">
        <f t="shared" si="94"/>
        <v>0</v>
      </c>
      <c r="Q127" s="33">
        <f t="shared" si="100"/>
        <v>0</v>
      </c>
      <c r="R127" s="61">
        <f t="shared" si="97"/>
        <v>2.75</v>
      </c>
      <c r="S127" s="61">
        <f t="shared" si="97"/>
        <v>0.5</v>
      </c>
      <c r="T127" s="61">
        <f t="shared" si="97"/>
        <v>-2.5</v>
      </c>
      <c r="U127" s="61">
        <f t="shared" si="97"/>
        <v>-1</v>
      </c>
      <c r="V127" s="6"/>
      <c r="W127" s="6"/>
    </row>
    <row r="128" spans="1:25" x14ac:dyDescent="0.25">
      <c r="A128" s="1">
        <v>7</v>
      </c>
      <c r="B128" s="1">
        <v>0.25</v>
      </c>
      <c r="C128" s="1">
        <v>0.75</v>
      </c>
      <c r="D128" s="1">
        <v>0.75</v>
      </c>
      <c r="E128" s="1">
        <v>1</v>
      </c>
      <c r="F128" s="1">
        <v>0</v>
      </c>
      <c r="G128" s="61">
        <f t="shared" si="98"/>
        <v>2.75</v>
      </c>
      <c r="H128" s="61">
        <f t="shared" si="95"/>
        <v>0.5</v>
      </c>
      <c r="I128" s="61">
        <f t="shared" si="95"/>
        <v>-2.5</v>
      </c>
      <c r="J128" s="61">
        <f t="shared" si="95"/>
        <v>-1</v>
      </c>
      <c r="K128" s="33">
        <f t="shared" si="99"/>
        <v>-1.8125</v>
      </c>
      <c r="L128" s="33">
        <f t="shared" si="91"/>
        <v>0</v>
      </c>
      <c r="M128" s="33" t="str">
        <f t="shared" si="96"/>
        <v>wbaru=wlama</v>
      </c>
      <c r="N128" s="33">
        <f t="shared" si="92"/>
        <v>0</v>
      </c>
      <c r="O128" s="33">
        <f t="shared" si="93"/>
        <v>0</v>
      </c>
      <c r="P128" s="33">
        <f t="shared" si="94"/>
        <v>0</v>
      </c>
      <c r="Q128" s="33">
        <f t="shared" si="100"/>
        <v>0</v>
      </c>
      <c r="R128" s="61">
        <f t="shared" si="97"/>
        <v>2.75</v>
      </c>
      <c r="S128" s="61">
        <f t="shared" si="97"/>
        <v>0.5</v>
      </c>
      <c r="T128" s="61">
        <f t="shared" si="97"/>
        <v>-2.5</v>
      </c>
      <c r="U128" s="61">
        <f t="shared" si="97"/>
        <v>-1</v>
      </c>
      <c r="V128" s="6"/>
      <c r="W128" s="6"/>
    </row>
    <row r="129" spans="1:25" x14ac:dyDescent="0.25">
      <c r="A129" s="1">
        <v>8</v>
      </c>
      <c r="B129" s="1">
        <v>0.25</v>
      </c>
      <c r="C129" s="1">
        <v>0.5</v>
      </c>
      <c r="D129" s="1">
        <v>0.5</v>
      </c>
      <c r="E129" s="1">
        <v>1</v>
      </c>
      <c r="F129" s="1">
        <v>0</v>
      </c>
      <c r="G129" s="61">
        <f t="shared" si="98"/>
        <v>2.75</v>
      </c>
      <c r="H129" s="61">
        <f t="shared" si="95"/>
        <v>0.5</v>
      </c>
      <c r="I129" s="61">
        <f t="shared" si="95"/>
        <v>-2.5</v>
      </c>
      <c r="J129" s="61">
        <f t="shared" si="95"/>
        <v>-1</v>
      </c>
      <c r="K129" s="33">
        <f t="shared" si="99"/>
        <v>-1.3125</v>
      </c>
      <c r="L129" s="33">
        <f t="shared" si="91"/>
        <v>0</v>
      </c>
      <c r="M129" s="33" t="str">
        <f t="shared" si="96"/>
        <v>wbaru=wlama</v>
      </c>
      <c r="N129" s="33">
        <f t="shared" si="92"/>
        <v>0</v>
      </c>
      <c r="O129" s="33">
        <f t="shared" si="93"/>
        <v>0</v>
      </c>
      <c r="P129" s="33">
        <f t="shared" si="94"/>
        <v>0</v>
      </c>
      <c r="Q129" s="33">
        <f t="shared" si="100"/>
        <v>0</v>
      </c>
      <c r="R129" s="61">
        <f t="shared" si="97"/>
        <v>2.75</v>
      </c>
      <c r="S129" s="61">
        <f t="shared" si="97"/>
        <v>0.5</v>
      </c>
      <c r="T129" s="61">
        <f t="shared" si="97"/>
        <v>-2.5</v>
      </c>
      <c r="U129" s="61">
        <f t="shared" si="97"/>
        <v>-1</v>
      </c>
      <c r="V129" s="6"/>
      <c r="W129" s="6"/>
    </row>
    <row r="130" spans="1:25" x14ac:dyDescent="0.25">
      <c r="A130" t="s">
        <v>305</v>
      </c>
      <c r="D130" s="6"/>
    </row>
    <row r="131" spans="1:25" x14ac:dyDescent="0.25">
      <c r="A131" s="2" t="s">
        <v>292</v>
      </c>
      <c r="E131" s="4"/>
      <c r="F131" s="4"/>
      <c r="H131" s="31"/>
      <c r="I131" s="31"/>
      <c r="J131" s="6"/>
      <c r="N131" s="31"/>
      <c r="O131" s="6"/>
      <c r="P131" s="6"/>
      <c r="S131" s="31"/>
      <c r="T131" s="31"/>
      <c r="U131" s="16"/>
    </row>
    <row r="132" spans="1:25" x14ac:dyDescent="0.25">
      <c r="A132" s="63" t="s">
        <v>22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2"/>
      <c r="Y132" s="62"/>
    </row>
    <row r="133" spans="1:25" x14ac:dyDescent="0.25">
      <c r="A133" s="173" t="s">
        <v>1</v>
      </c>
      <c r="B133" s="175" t="s">
        <v>25</v>
      </c>
      <c r="C133" s="176"/>
      <c r="D133" s="176"/>
      <c r="E133" s="177"/>
      <c r="F133" s="178" t="s">
        <v>36</v>
      </c>
      <c r="G133" s="180" t="s">
        <v>20</v>
      </c>
      <c r="H133" s="181"/>
      <c r="I133" s="181"/>
      <c r="J133" s="182"/>
      <c r="K133" s="60"/>
      <c r="L133" s="60"/>
      <c r="M133" s="55" t="s">
        <v>257</v>
      </c>
      <c r="N133" s="175" t="s">
        <v>256</v>
      </c>
      <c r="O133" s="176"/>
      <c r="P133" s="176"/>
      <c r="Q133" s="177"/>
      <c r="R133" s="183" t="s">
        <v>15</v>
      </c>
      <c r="S133" s="183"/>
      <c r="T133" s="183"/>
      <c r="U133" s="183"/>
      <c r="V133" s="172"/>
      <c r="W133" s="172"/>
      <c r="X133" s="6"/>
    </row>
    <row r="134" spans="1:25" x14ac:dyDescent="0.25">
      <c r="A134" s="174"/>
      <c r="B134" s="18" t="s">
        <v>2</v>
      </c>
      <c r="C134" s="18" t="s">
        <v>3</v>
      </c>
      <c r="D134" s="18" t="s">
        <v>59</v>
      </c>
      <c r="E134" s="18" t="s">
        <v>14</v>
      </c>
      <c r="F134" s="179"/>
      <c r="G134" s="19" t="s">
        <v>7</v>
      </c>
      <c r="H134" s="19" t="s">
        <v>8</v>
      </c>
      <c r="I134" s="19" t="s">
        <v>60</v>
      </c>
      <c r="J134" s="19" t="s">
        <v>254</v>
      </c>
      <c r="K134" s="56" t="s">
        <v>27</v>
      </c>
      <c r="L134" s="56" t="s">
        <v>19</v>
      </c>
      <c r="M134" s="56" t="s">
        <v>258</v>
      </c>
      <c r="N134" s="56" t="s">
        <v>252</v>
      </c>
      <c r="O134" s="56" t="s">
        <v>253</v>
      </c>
      <c r="P134" s="56" t="s">
        <v>282</v>
      </c>
      <c r="Q134" s="56" t="s">
        <v>255</v>
      </c>
      <c r="R134" s="18" t="s">
        <v>7</v>
      </c>
      <c r="S134" s="18" t="s">
        <v>8</v>
      </c>
      <c r="T134" s="18" t="s">
        <v>60</v>
      </c>
      <c r="U134" s="18" t="s">
        <v>254</v>
      </c>
      <c r="V134" s="172"/>
      <c r="W134" s="172"/>
    </row>
    <row r="135" spans="1:25" x14ac:dyDescent="0.25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33">
        <f>R129</f>
        <v>2.75</v>
      </c>
      <c r="H135" s="33">
        <f>S129</f>
        <v>0.5</v>
      </c>
      <c r="I135" s="33">
        <f>T129</f>
        <v>-2.5</v>
      </c>
      <c r="J135" s="33">
        <f>U129</f>
        <v>-1</v>
      </c>
      <c r="K135" s="33">
        <f>J135+(B135*G135)+(C135*H135)+(D135*I135)</f>
        <v>-0.25</v>
      </c>
      <c r="L135" s="33">
        <f t="shared" ref="L135:L142" si="101">IF(K135&gt;$D$8,1,0)</f>
        <v>0</v>
      </c>
      <c r="M135" s="33" t="str">
        <f>IF(L135=F135,"wbaru=wlama","perbaiki bobot dan bias")</f>
        <v>perbaiki bobot dan bias</v>
      </c>
      <c r="N135" s="33">
        <f t="shared" ref="N135:N142" si="102">(F135-L135)*B135</f>
        <v>1</v>
      </c>
      <c r="O135" s="33">
        <f t="shared" ref="O135:O142" si="103">(F135-L135)*C135</f>
        <v>1</v>
      </c>
      <c r="P135" s="33">
        <f t="shared" ref="P135:P142" si="104">(F135-L135)*D135</f>
        <v>1</v>
      </c>
      <c r="Q135" s="33">
        <f>(F135-L135)*E135*$D$9</f>
        <v>1</v>
      </c>
      <c r="R135" s="61">
        <f>G135+N135</f>
        <v>3.75</v>
      </c>
      <c r="S135" s="61">
        <f>H135+O135</f>
        <v>1.5</v>
      </c>
      <c r="T135" s="61">
        <f>I135+P135</f>
        <v>-1.5</v>
      </c>
      <c r="U135" s="61">
        <f>J135+Q135</f>
        <v>0</v>
      </c>
      <c r="V135" s="6"/>
      <c r="W135" s="6"/>
    </row>
    <row r="136" spans="1:25" x14ac:dyDescent="0.25">
      <c r="A136" s="1">
        <v>2</v>
      </c>
      <c r="B136" s="1">
        <v>1</v>
      </c>
      <c r="C136" s="1">
        <v>1</v>
      </c>
      <c r="D136" s="1">
        <v>0</v>
      </c>
      <c r="E136" s="1">
        <v>1</v>
      </c>
      <c r="F136" s="1">
        <v>0</v>
      </c>
      <c r="G136" s="61">
        <f>R135</f>
        <v>3.75</v>
      </c>
      <c r="H136" s="61">
        <f t="shared" ref="H136:J142" si="105">S135</f>
        <v>1.5</v>
      </c>
      <c r="I136" s="61">
        <f t="shared" si="105"/>
        <v>-1.5</v>
      </c>
      <c r="J136" s="61">
        <f t="shared" si="105"/>
        <v>0</v>
      </c>
      <c r="K136" s="33">
        <f>J136+(B136*G136)+(C136*H136)+(D136*I136)</f>
        <v>5.25</v>
      </c>
      <c r="L136" s="33">
        <f t="shared" si="101"/>
        <v>1</v>
      </c>
      <c r="M136" s="33" t="str">
        <f t="shared" ref="M136:M142" si="106">IF(L136=F136,"wbaru=wlama","perbaiki bobot dan bias")</f>
        <v>perbaiki bobot dan bias</v>
      </c>
      <c r="N136" s="33">
        <f t="shared" si="102"/>
        <v>-1</v>
      </c>
      <c r="O136" s="33">
        <f t="shared" si="103"/>
        <v>-1</v>
      </c>
      <c r="P136" s="33">
        <f t="shared" si="104"/>
        <v>0</v>
      </c>
      <c r="Q136" s="33">
        <f>(F136-L136)*E136*$D$9</f>
        <v>-1</v>
      </c>
      <c r="R136" s="61">
        <f t="shared" ref="R136:U142" si="107">G136+N136</f>
        <v>2.75</v>
      </c>
      <c r="S136" s="61">
        <f t="shared" si="107"/>
        <v>0.5</v>
      </c>
      <c r="T136" s="61">
        <f t="shared" si="107"/>
        <v>-1.5</v>
      </c>
      <c r="U136" s="61">
        <f t="shared" si="107"/>
        <v>-1</v>
      </c>
      <c r="V136" s="6"/>
      <c r="W136" s="6"/>
    </row>
    <row r="137" spans="1:25" x14ac:dyDescent="0.25">
      <c r="A137" s="1">
        <v>3</v>
      </c>
      <c r="B137" s="1">
        <v>1</v>
      </c>
      <c r="C137" s="1">
        <v>0</v>
      </c>
      <c r="D137" s="1">
        <v>1</v>
      </c>
      <c r="E137" s="1">
        <v>1</v>
      </c>
      <c r="F137" s="1">
        <v>0</v>
      </c>
      <c r="G137" s="61">
        <f t="shared" ref="G137:G142" si="108">R136</f>
        <v>2.75</v>
      </c>
      <c r="H137" s="61">
        <f t="shared" si="105"/>
        <v>0.5</v>
      </c>
      <c r="I137" s="61">
        <f t="shared" si="105"/>
        <v>-1.5</v>
      </c>
      <c r="J137" s="61">
        <f t="shared" si="105"/>
        <v>-1</v>
      </c>
      <c r="K137" s="33">
        <f t="shared" ref="K137:K142" si="109">J137+(B137*G137)+(C137*H137)+(D137*I137)</f>
        <v>0.25</v>
      </c>
      <c r="L137" s="33">
        <f t="shared" si="101"/>
        <v>1</v>
      </c>
      <c r="M137" s="33" t="str">
        <f t="shared" si="106"/>
        <v>perbaiki bobot dan bias</v>
      </c>
      <c r="N137" s="33">
        <f t="shared" si="102"/>
        <v>-1</v>
      </c>
      <c r="O137" s="33">
        <f t="shared" si="103"/>
        <v>0</v>
      </c>
      <c r="P137" s="33">
        <f t="shared" si="104"/>
        <v>-1</v>
      </c>
      <c r="Q137" s="33">
        <f t="shared" ref="Q137:Q142" si="110">(F137-L137)*E137*$D$9</f>
        <v>-1</v>
      </c>
      <c r="R137" s="61">
        <f t="shared" si="107"/>
        <v>1.75</v>
      </c>
      <c r="S137" s="61">
        <f t="shared" si="107"/>
        <v>0.5</v>
      </c>
      <c r="T137" s="61">
        <f t="shared" si="107"/>
        <v>-2.5</v>
      </c>
      <c r="U137" s="61">
        <f t="shared" si="107"/>
        <v>-2</v>
      </c>
      <c r="V137" s="6"/>
      <c r="W137" s="6"/>
    </row>
    <row r="138" spans="1:25" x14ac:dyDescent="0.25">
      <c r="A138" s="1">
        <v>4</v>
      </c>
      <c r="B138" s="1">
        <v>1</v>
      </c>
      <c r="C138" s="1">
        <v>0</v>
      </c>
      <c r="D138" s="1">
        <v>0</v>
      </c>
      <c r="E138" s="1">
        <v>1</v>
      </c>
      <c r="F138" s="1">
        <v>0</v>
      </c>
      <c r="G138" s="61">
        <f t="shared" si="108"/>
        <v>1.75</v>
      </c>
      <c r="H138" s="61">
        <f t="shared" si="105"/>
        <v>0.5</v>
      </c>
      <c r="I138" s="61">
        <f t="shared" si="105"/>
        <v>-2.5</v>
      </c>
      <c r="J138" s="61">
        <f t="shared" si="105"/>
        <v>-2</v>
      </c>
      <c r="K138" s="33">
        <f t="shared" si="109"/>
        <v>-0.25</v>
      </c>
      <c r="L138" s="33">
        <f t="shared" si="101"/>
        <v>0</v>
      </c>
      <c r="M138" s="33" t="str">
        <f t="shared" si="106"/>
        <v>wbaru=wlama</v>
      </c>
      <c r="N138" s="33">
        <f t="shared" si="102"/>
        <v>0</v>
      </c>
      <c r="O138" s="33">
        <f t="shared" si="103"/>
        <v>0</v>
      </c>
      <c r="P138" s="33">
        <f t="shared" si="104"/>
        <v>0</v>
      </c>
      <c r="Q138" s="33">
        <f t="shared" si="110"/>
        <v>0</v>
      </c>
      <c r="R138" s="61">
        <f t="shared" si="107"/>
        <v>1.75</v>
      </c>
      <c r="S138" s="61">
        <f t="shared" si="107"/>
        <v>0.5</v>
      </c>
      <c r="T138" s="61">
        <f t="shared" si="107"/>
        <v>-2.5</v>
      </c>
      <c r="U138" s="61">
        <f t="shared" si="107"/>
        <v>-2</v>
      </c>
      <c r="V138" s="6"/>
      <c r="W138" s="6"/>
    </row>
    <row r="139" spans="1:25" x14ac:dyDescent="0.25">
      <c r="A139" s="1">
        <v>5</v>
      </c>
      <c r="B139" s="1">
        <v>0</v>
      </c>
      <c r="C139" s="1">
        <v>1</v>
      </c>
      <c r="D139" s="1">
        <v>1</v>
      </c>
      <c r="E139" s="1">
        <v>1</v>
      </c>
      <c r="F139" s="1">
        <v>0</v>
      </c>
      <c r="G139" s="61">
        <f t="shared" si="108"/>
        <v>1.75</v>
      </c>
      <c r="H139" s="61">
        <f t="shared" si="105"/>
        <v>0.5</v>
      </c>
      <c r="I139" s="61">
        <f t="shared" si="105"/>
        <v>-2.5</v>
      </c>
      <c r="J139" s="61">
        <f t="shared" si="105"/>
        <v>-2</v>
      </c>
      <c r="K139" s="33">
        <f t="shared" si="109"/>
        <v>-4</v>
      </c>
      <c r="L139" s="33">
        <f t="shared" si="101"/>
        <v>0</v>
      </c>
      <c r="M139" s="33" t="str">
        <f t="shared" si="106"/>
        <v>wbaru=wlama</v>
      </c>
      <c r="N139" s="33">
        <f t="shared" si="102"/>
        <v>0</v>
      </c>
      <c r="O139" s="33">
        <f t="shared" si="103"/>
        <v>0</v>
      </c>
      <c r="P139" s="33">
        <f t="shared" si="104"/>
        <v>0</v>
      </c>
      <c r="Q139" s="33">
        <f t="shared" si="110"/>
        <v>0</v>
      </c>
      <c r="R139" s="61">
        <f t="shared" si="107"/>
        <v>1.75</v>
      </c>
      <c r="S139" s="61">
        <f t="shared" si="107"/>
        <v>0.5</v>
      </c>
      <c r="T139" s="61">
        <f t="shared" si="107"/>
        <v>-2.5</v>
      </c>
      <c r="U139" s="61">
        <f t="shared" si="107"/>
        <v>-2</v>
      </c>
      <c r="V139" s="6"/>
      <c r="W139" s="6"/>
    </row>
    <row r="140" spans="1:25" x14ac:dyDescent="0.25">
      <c r="A140" s="1">
        <v>6</v>
      </c>
      <c r="B140" s="1">
        <v>0</v>
      </c>
      <c r="C140" s="1">
        <v>1</v>
      </c>
      <c r="D140" s="1">
        <v>0</v>
      </c>
      <c r="E140" s="1">
        <v>1</v>
      </c>
      <c r="F140" s="1">
        <v>0</v>
      </c>
      <c r="G140" s="61">
        <f t="shared" si="108"/>
        <v>1.75</v>
      </c>
      <c r="H140" s="61">
        <f t="shared" si="105"/>
        <v>0.5</v>
      </c>
      <c r="I140" s="61">
        <f t="shared" si="105"/>
        <v>-2.5</v>
      </c>
      <c r="J140" s="61">
        <f t="shared" si="105"/>
        <v>-2</v>
      </c>
      <c r="K140" s="33">
        <f t="shared" si="109"/>
        <v>-1.5</v>
      </c>
      <c r="L140" s="33">
        <f t="shared" si="101"/>
        <v>0</v>
      </c>
      <c r="M140" s="33" t="str">
        <f t="shared" si="106"/>
        <v>wbaru=wlama</v>
      </c>
      <c r="N140" s="33">
        <f t="shared" si="102"/>
        <v>0</v>
      </c>
      <c r="O140" s="33">
        <f t="shared" si="103"/>
        <v>0</v>
      </c>
      <c r="P140" s="33">
        <f t="shared" si="104"/>
        <v>0</v>
      </c>
      <c r="Q140" s="33">
        <f t="shared" si="110"/>
        <v>0</v>
      </c>
      <c r="R140" s="61">
        <f t="shared" si="107"/>
        <v>1.75</v>
      </c>
      <c r="S140" s="61">
        <f t="shared" si="107"/>
        <v>0.5</v>
      </c>
      <c r="T140" s="61">
        <f t="shared" si="107"/>
        <v>-2.5</v>
      </c>
      <c r="U140" s="61">
        <f t="shared" si="107"/>
        <v>-2</v>
      </c>
      <c r="V140" s="6"/>
      <c r="W140" s="6"/>
    </row>
    <row r="141" spans="1:25" x14ac:dyDescent="0.25">
      <c r="A141" s="1">
        <v>7</v>
      </c>
      <c r="B141" s="1">
        <v>0</v>
      </c>
      <c r="C141" s="1">
        <v>0</v>
      </c>
      <c r="D141" s="1">
        <v>1</v>
      </c>
      <c r="E141" s="1">
        <v>1</v>
      </c>
      <c r="F141" s="1">
        <v>0</v>
      </c>
      <c r="G141" s="61">
        <f t="shared" si="108"/>
        <v>1.75</v>
      </c>
      <c r="H141" s="61">
        <f t="shared" si="105"/>
        <v>0.5</v>
      </c>
      <c r="I141" s="61">
        <f t="shared" si="105"/>
        <v>-2.5</v>
      </c>
      <c r="J141" s="61">
        <f t="shared" si="105"/>
        <v>-2</v>
      </c>
      <c r="K141" s="33">
        <f t="shared" si="109"/>
        <v>-4.5</v>
      </c>
      <c r="L141" s="33">
        <f t="shared" si="101"/>
        <v>0</v>
      </c>
      <c r="M141" s="33" t="str">
        <f t="shared" si="106"/>
        <v>wbaru=wlama</v>
      </c>
      <c r="N141" s="33">
        <f t="shared" si="102"/>
        <v>0</v>
      </c>
      <c r="O141" s="33">
        <f t="shared" si="103"/>
        <v>0</v>
      </c>
      <c r="P141" s="33">
        <f t="shared" si="104"/>
        <v>0</v>
      </c>
      <c r="Q141" s="33">
        <f t="shared" si="110"/>
        <v>0</v>
      </c>
      <c r="R141" s="61">
        <f t="shared" si="107"/>
        <v>1.75</v>
      </c>
      <c r="S141" s="61">
        <f t="shared" si="107"/>
        <v>0.5</v>
      </c>
      <c r="T141" s="61">
        <f t="shared" si="107"/>
        <v>-2.5</v>
      </c>
      <c r="U141" s="61">
        <f t="shared" si="107"/>
        <v>-2</v>
      </c>
      <c r="V141" s="6"/>
      <c r="W141" s="6"/>
    </row>
    <row r="142" spans="1:25" x14ac:dyDescent="0.25">
      <c r="A142" s="1">
        <v>8</v>
      </c>
      <c r="B142" s="1">
        <v>0</v>
      </c>
      <c r="C142" s="1">
        <v>0</v>
      </c>
      <c r="D142" s="1">
        <v>0</v>
      </c>
      <c r="E142" s="1">
        <v>1</v>
      </c>
      <c r="F142" s="1">
        <v>0</v>
      </c>
      <c r="G142" s="61">
        <f t="shared" si="108"/>
        <v>1.75</v>
      </c>
      <c r="H142" s="61">
        <f t="shared" si="105"/>
        <v>0.5</v>
      </c>
      <c r="I142" s="61">
        <f t="shared" si="105"/>
        <v>-2.5</v>
      </c>
      <c r="J142" s="61">
        <f t="shared" si="105"/>
        <v>-2</v>
      </c>
      <c r="K142" s="33">
        <f t="shared" si="109"/>
        <v>-2</v>
      </c>
      <c r="L142" s="33">
        <f t="shared" si="101"/>
        <v>0</v>
      </c>
      <c r="M142" s="33" t="str">
        <f t="shared" si="106"/>
        <v>wbaru=wlama</v>
      </c>
      <c r="N142" s="33">
        <f t="shared" si="102"/>
        <v>0</v>
      </c>
      <c r="O142" s="33">
        <f t="shared" si="103"/>
        <v>0</v>
      </c>
      <c r="P142" s="33">
        <f t="shared" si="104"/>
        <v>0</v>
      </c>
      <c r="Q142" s="33">
        <f t="shared" si="110"/>
        <v>0</v>
      </c>
      <c r="R142" s="61">
        <f t="shared" si="107"/>
        <v>1.75</v>
      </c>
      <c r="S142" s="61">
        <f t="shared" si="107"/>
        <v>0.5</v>
      </c>
      <c r="T142" s="61">
        <f t="shared" si="107"/>
        <v>-2.5</v>
      </c>
      <c r="U142" s="61">
        <f t="shared" si="107"/>
        <v>-2</v>
      </c>
      <c r="V142" s="6"/>
      <c r="W142" s="6"/>
    </row>
    <row r="143" spans="1:25" x14ac:dyDescent="0.25">
      <c r="A143" t="s">
        <v>306</v>
      </c>
      <c r="D143" s="6"/>
    </row>
    <row r="144" spans="1:25" x14ac:dyDescent="0.25">
      <c r="A144" s="2" t="s">
        <v>293</v>
      </c>
      <c r="E144" s="4"/>
      <c r="F144" s="4"/>
      <c r="H144" s="31"/>
      <c r="I144" s="31"/>
      <c r="J144" s="6"/>
      <c r="N144" s="31"/>
      <c r="O144" s="6"/>
      <c r="P144" s="6"/>
      <c r="S144" s="31"/>
      <c r="T144" s="31"/>
      <c r="U144" s="16"/>
    </row>
    <row r="145" spans="1:25" x14ac:dyDescent="0.25">
      <c r="A145" s="63" t="s">
        <v>22</v>
      </c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2"/>
      <c r="Y145" s="62"/>
    </row>
    <row r="146" spans="1:25" x14ac:dyDescent="0.25">
      <c r="A146" s="173" t="s">
        <v>1</v>
      </c>
      <c r="B146" s="175" t="s">
        <v>25</v>
      </c>
      <c r="C146" s="176"/>
      <c r="D146" s="176"/>
      <c r="E146" s="177"/>
      <c r="F146" s="178" t="s">
        <v>36</v>
      </c>
      <c r="G146" s="180" t="s">
        <v>20</v>
      </c>
      <c r="H146" s="181"/>
      <c r="I146" s="181"/>
      <c r="J146" s="182"/>
      <c r="K146" s="60"/>
      <c r="L146" s="60"/>
      <c r="M146" s="55" t="s">
        <v>257</v>
      </c>
      <c r="N146" s="175" t="s">
        <v>256</v>
      </c>
      <c r="O146" s="176"/>
      <c r="P146" s="176"/>
      <c r="Q146" s="177"/>
      <c r="R146" s="183" t="s">
        <v>15</v>
      </c>
      <c r="S146" s="183"/>
      <c r="T146" s="183"/>
      <c r="U146" s="183"/>
      <c r="V146" s="172"/>
      <c r="W146" s="172"/>
      <c r="X146" s="6"/>
    </row>
    <row r="147" spans="1:25" x14ac:dyDescent="0.25">
      <c r="A147" s="174"/>
      <c r="B147" s="18" t="s">
        <v>2</v>
      </c>
      <c r="C147" s="18" t="s">
        <v>3</v>
      </c>
      <c r="D147" s="18" t="s">
        <v>59</v>
      </c>
      <c r="E147" s="18" t="s">
        <v>14</v>
      </c>
      <c r="F147" s="179"/>
      <c r="G147" s="19" t="s">
        <v>7</v>
      </c>
      <c r="H147" s="19" t="s">
        <v>8</v>
      </c>
      <c r="I147" s="19" t="s">
        <v>60</v>
      </c>
      <c r="J147" s="19" t="s">
        <v>254</v>
      </c>
      <c r="K147" s="56" t="s">
        <v>27</v>
      </c>
      <c r="L147" s="56" t="s">
        <v>19</v>
      </c>
      <c r="M147" s="56" t="s">
        <v>258</v>
      </c>
      <c r="N147" s="56" t="s">
        <v>252</v>
      </c>
      <c r="O147" s="56" t="s">
        <v>253</v>
      </c>
      <c r="P147" s="56" t="s">
        <v>282</v>
      </c>
      <c r="Q147" s="56" t="s">
        <v>255</v>
      </c>
      <c r="R147" s="18" t="s">
        <v>7</v>
      </c>
      <c r="S147" s="18" t="s">
        <v>8</v>
      </c>
      <c r="T147" s="18" t="s">
        <v>60</v>
      </c>
      <c r="U147" s="18" t="s">
        <v>254</v>
      </c>
      <c r="V147" s="172"/>
      <c r="W147" s="172"/>
    </row>
    <row r="148" spans="1:25" x14ac:dyDescent="0.25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33">
        <f>R142</f>
        <v>1.75</v>
      </c>
      <c r="H148" s="33">
        <f>S142</f>
        <v>0.5</v>
      </c>
      <c r="I148" s="33">
        <f>T142</f>
        <v>-2.5</v>
      </c>
      <c r="J148" s="33">
        <f>U142</f>
        <v>-2</v>
      </c>
      <c r="K148" s="33">
        <f>J148+(B148*G148)+(C148*H148)+(D148*I148)</f>
        <v>-2.25</v>
      </c>
      <c r="L148" s="33">
        <f t="shared" ref="L148:L155" si="111">IF(K148&gt;$D$8,1,0)</f>
        <v>0</v>
      </c>
      <c r="M148" s="33" t="str">
        <f>IF(L148=F148,"wbaru=wlama","perbaiki bobot dan bias")</f>
        <v>perbaiki bobot dan bias</v>
      </c>
      <c r="N148" s="33">
        <f t="shared" ref="N148:N155" si="112">(F148-L148)*B148</f>
        <v>1</v>
      </c>
      <c r="O148" s="33">
        <f t="shared" ref="O148:O155" si="113">(F148-L148)*C148</f>
        <v>1</v>
      </c>
      <c r="P148" s="33">
        <f t="shared" ref="P148:P155" si="114">(F148-L148)*D148</f>
        <v>1</v>
      </c>
      <c r="Q148" s="33">
        <f>(F148-L148)*E148*$D$9</f>
        <v>1</v>
      </c>
      <c r="R148" s="61">
        <f>G148+N148</f>
        <v>2.75</v>
      </c>
      <c r="S148" s="61">
        <f>H148+O148</f>
        <v>1.5</v>
      </c>
      <c r="T148" s="61">
        <f>I148+P148</f>
        <v>-1.5</v>
      </c>
      <c r="U148" s="61">
        <f>J148+Q148</f>
        <v>-1</v>
      </c>
      <c r="V148" s="6"/>
      <c r="W148" s="6"/>
    </row>
    <row r="149" spans="1:25" x14ac:dyDescent="0.25">
      <c r="A149" s="1">
        <v>2</v>
      </c>
      <c r="B149" s="1">
        <v>1</v>
      </c>
      <c r="C149" s="1">
        <v>1</v>
      </c>
      <c r="D149" s="1">
        <v>0</v>
      </c>
      <c r="E149" s="1">
        <v>1</v>
      </c>
      <c r="F149" s="1">
        <v>0</v>
      </c>
      <c r="G149" s="61">
        <f>R148</f>
        <v>2.75</v>
      </c>
      <c r="H149" s="61">
        <f t="shared" ref="H149:J155" si="115">S148</f>
        <v>1.5</v>
      </c>
      <c r="I149" s="61">
        <f t="shared" si="115"/>
        <v>-1.5</v>
      </c>
      <c r="J149" s="61">
        <f t="shared" si="115"/>
        <v>-1</v>
      </c>
      <c r="K149" s="33">
        <f>J149+(B149*G149)+(C149*H149)+(D149*I149)</f>
        <v>3.25</v>
      </c>
      <c r="L149" s="33">
        <f t="shared" si="111"/>
        <v>1</v>
      </c>
      <c r="M149" s="33" t="str">
        <f t="shared" ref="M149:M155" si="116">IF(L149=F149,"wbaru=wlama","perbaiki bobot dan bias")</f>
        <v>perbaiki bobot dan bias</v>
      </c>
      <c r="N149" s="33">
        <f t="shared" si="112"/>
        <v>-1</v>
      </c>
      <c r="O149" s="33">
        <f t="shared" si="113"/>
        <v>-1</v>
      </c>
      <c r="P149" s="33">
        <f t="shared" si="114"/>
        <v>0</v>
      </c>
      <c r="Q149" s="33">
        <f>(F149-L149)*E149*$D$9</f>
        <v>-1</v>
      </c>
      <c r="R149" s="61">
        <f t="shared" ref="R149:U155" si="117">G149+N149</f>
        <v>1.75</v>
      </c>
      <c r="S149" s="61">
        <f t="shared" si="117"/>
        <v>0.5</v>
      </c>
      <c r="T149" s="61">
        <f t="shared" si="117"/>
        <v>-1.5</v>
      </c>
      <c r="U149" s="61">
        <f t="shared" si="117"/>
        <v>-2</v>
      </c>
      <c r="V149" s="6"/>
      <c r="W149" s="6"/>
    </row>
    <row r="150" spans="1:25" x14ac:dyDescent="0.25">
      <c r="A150" s="1">
        <v>3</v>
      </c>
      <c r="B150" s="1">
        <v>1</v>
      </c>
      <c r="C150" s="1">
        <v>0</v>
      </c>
      <c r="D150" s="1">
        <v>1</v>
      </c>
      <c r="E150" s="1">
        <v>1</v>
      </c>
      <c r="F150" s="1">
        <v>0</v>
      </c>
      <c r="G150" s="61">
        <f t="shared" ref="G150:G155" si="118">R149</f>
        <v>1.75</v>
      </c>
      <c r="H150" s="61">
        <f t="shared" si="115"/>
        <v>0.5</v>
      </c>
      <c r="I150" s="61">
        <f t="shared" si="115"/>
        <v>-1.5</v>
      </c>
      <c r="J150" s="61">
        <f t="shared" si="115"/>
        <v>-2</v>
      </c>
      <c r="K150" s="33">
        <f t="shared" ref="K150:K155" si="119">J150+(B150*G150)+(C150*H150)+(D150*I150)</f>
        <v>-1.75</v>
      </c>
      <c r="L150" s="33">
        <f t="shared" si="111"/>
        <v>0</v>
      </c>
      <c r="M150" s="33" t="str">
        <f t="shared" si="116"/>
        <v>wbaru=wlama</v>
      </c>
      <c r="N150" s="33">
        <f t="shared" si="112"/>
        <v>0</v>
      </c>
      <c r="O150" s="33">
        <f t="shared" si="113"/>
        <v>0</v>
      </c>
      <c r="P150" s="33">
        <f t="shared" si="114"/>
        <v>0</v>
      </c>
      <c r="Q150" s="33">
        <f t="shared" ref="Q150:Q155" si="120">(F150-L150)*E150*$D$9</f>
        <v>0</v>
      </c>
      <c r="R150" s="61">
        <f t="shared" si="117"/>
        <v>1.75</v>
      </c>
      <c r="S150" s="61">
        <f t="shared" si="117"/>
        <v>0.5</v>
      </c>
      <c r="T150" s="61">
        <f t="shared" si="117"/>
        <v>-1.5</v>
      </c>
      <c r="U150" s="61">
        <f t="shared" si="117"/>
        <v>-2</v>
      </c>
      <c r="V150" s="6"/>
      <c r="W150" s="6"/>
    </row>
    <row r="151" spans="1:25" x14ac:dyDescent="0.25">
      <c r="A151" s="1">
        <v>4</v>
      </c>
      <c r="B151" s="1">
        <v>1</v>
      </c>
      <c r="C151" s="1">
        <v>0</v>
      </c>
      <c r="D151" s="1">
        <v>0</v>
      </c>
      <c r="E151" s="1">
        <v>1</v>
      </c>
      <c r="F151" s="1">
        <v>0</v>
      </c>
      <c r="G151" s="61">
        <f t="shared" si="118"/>
        <v>1.75</v>
      </c>
      <c r="H151" s="61">
        <f t="shared" si="115"/>
        <v>0.5</v>
      </c>
      <c r="I151" s="61">
        <f t="shared" si="115"/>
        <v>-1.5</v>
      </c>
      <c r="J151" s="61">
        <f t="shared" si="115"/>
        <v>-2</v>
      </c>
      <c r="K151" s="33">
        <f t="shared" si="119"/>
        <v>-0.25</v>
      </c>
      <c r="L151" s="33">
        <f t="shared" si="111"/>
        <v>0</v>
      </c>
      <c r="M151" s="33" t="str">
        <f t="shared" si="116"/>
        <v>wbaru=wlama</v>
      </c>
      <c r="N151" s="33">
        <f t="shared" si="112"/>
        <v>0</v>
      </c>
      <c r="O151" s="33">
        <f t="shared" si="113"/>
        <v>0</v>
      </c>
      <c r="P151" s="33">
        <f t="shared" si="114"/>
        <v>0</v>
      </c>
      <c r="Q151" s="33">
        <f t="shared" si="120"/>
        <v>0</v>
      </c>
      <c r="R151" s="61">
        <f t="shared" si="117"/>
        <v>1.75</v>
      </c>
      <c r="S151" s="61">
        <f t="shared" si="117"/>
        <v>0.5</v>
      </c>
      <c r="T151" s="61">
        <f t="shared" si="117"/>
        <v>-1.5</v>
      </c>
      <c r="U151" s="61">
        <f t="shared" si="117"/>
        <v>-2</v>
      </c>
      <c r="V151" s="6"/>
      <c r="W151" s="6"/>
    </row>
    <row r="152" spans="1:25" x14ac:dyDescent="0.25">
      <c r="A152" s="1">
        <v>5</v>
      </c>
      <c r="B152" s="1">
        <v>0</v>
      </c>
      <c r="C152" s="1">
        <v>1</v>
      </c>
      <c r="D152" s="1">
        <v>1</v>
      </c>
      <c r="E152" s="1">
        <v>1</v>
      </c>
      <c r="F152" s="1">
        <v>0</v>
      </c>
      <c r="G152" s="61">
        <f t="shared" si="118"/>
        <v>1.75</v>
      </c>
      <c r="H152" s="61">
        <f t="shared" si="115"/>
        <v>0.5</v>
      </c>
      <c r="I152" s="61">
        <f t="shared" si="115"/>
        <v>-1.5</v>
      </c>
      <c r="J152" s="61">
        <f t="shared" si="115"/>
        <v>-2</v>
      </c>
      <c r="K152" s="33">
        <f t="shared" si="119"/>
        <v>-3</v>
      </c>
      <c r="L152" s="33">
        <f t="shared" si="111"/>
        <v>0</v>
      </c>
      <c r="M152" s="33" t="str">
        <f t="shared" si="116"/>
        <v>wbaru=wlama</v>
      </c>
      <c r="N152" s="33">
        <f t="shared" si="112"/>
        <v>0</v>
      </c>
      <c r="O152" s="33">
        <f t="shared" si="113"/>
        <v>0</v>
      </c>
      <c r="P152" s="33">
        <f t="shared" si="114"/>
        <v>0</v>
      </c>
      <c r="Q152" s="33">
        <f t="shared" si="120"/>
        <v>0</v>
      </c>
      <c r="R152" s="61">
        <f t="shared" si="117"/>
        <v>1.75</v>
      </c>
      <c r="S152" s="61">
        <f t="shared" si="117"/>
        <v>0.5</v>
      </c>
      <c r="T152" s="61">
        <f t="shared" si="117"/>
        <v>-1.5</v>
      </c>
      <c r="U152" s="61">
        <f t="shared" si="117"/>
        <v>-2</v>
      </c>
      <c r="V152" s="6"/>
      <c r="W152" s="6"/>
    </row>
    <row r="153" spans="1:25" x14ac:dyDescent="0.25">
      <c r="A153" s="1">
        <v>6</v>
      </c>
      <c r="B153" s="1">
        <v>0</v>
      </c>
      <c r="C153" s="1">
        <v>1</v>
      </c>
      <c r="D153" s="1">
        <v>0</v>
      </c>
      <c r="E153" s="1">
        <v>1</v>
      </c>
      <c r="F153" s="1">
        <v>0</v>
      </c>
      <c r="G153" s="61">
        <f t="shared" si="118"/>
        <v>1.75</v>
      </c>
      <c r="H153" s="61">
        <f t="shared" si="115"/>
        <v>0.5</v>
      </c>
      <c r="I153" s="61">
        <f t="shared" si="115"/>
        <v>-1.5</v>
      </c>
      <c r="J153" s="61">
        <f t="shared" si="115"/>
        <v>-2</v>
      </c>
      <c r="K153" s="33">
        <f t="shared" si="119"/>
        <v>-1.5</v>
      </c>
      <c r="L153" s="33">
        <f t="shared" si="111"/>
        <v>0</v>
      </c>
      <c r="M153" s="33" t="str">
        <f t="shared" si="116"/>
        <v>wbaru=wlama</v>
      </c>
      <c r="N153" s="33">
        <f t="shared" si="112"/>
        <v>0</v>
      </c>
      <c r="O153" s="33">
        <f t="shared" si="113"/>
        <v>0</v>
      </c>
      <c r="P153" s="33">
        <f t="shared" si="114"/>
        <v>0</v>
      </c>
      <c r="Q153" s="33">
        <f t="shared" si="120"/>
        <v>0</v>
      </c>
      <c r="R153" s="61">
        <f t="shared" si="117"/>
        <v>1.75</v>
      </c>
      <c r="S153" s="61">
        <f t="shared" si="117"/>
        <v>0.5</v>
      </c>
      <c r="T153" s="61">
        <f t="shared" si="117"/>
        <v>-1.5</v>
      </c>
      <c r="U153" s="61">
        <f t="shared" si="117"/>
        <v>-2</v>
      </c>
      <c r="V153" s="6"/>
      <c r="W153" s="6"/>
    </row>
    <row r="154" spans="1:25" x14ac:dyDescent="0.25">
      <c r="A154" s="1">
        <v>7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61">
        <f t="shared" si="118"/>
        <v>1.75</v>
      </c>
      <c r="H154" s="61">
        <f t="shared" si="115"/>
        <v>0.5</v>
      </c>
      <c r="I154" s="61">
        <f t="shared" si="115"/>
        <v>-1.5</v>
      </c>
      <c r="J154" s="61">
        <f t="shared" si="115"/>
        <v>-2</v>
      </c>
      <c r="K154" s="33">
        <f t="shared" si="119"/>
        <v>-3.5</v>
      </c>
      <c r="L154" s="33">
        <f t="shared" si="111"/>
        <v>0</v>
      </c>
      <c r="M154" s="33" t="str">
        <f t="shared" si="116"/>
        <v>wbaru=wlama</v>
      </c>
      <c r="N154" s="33">
        <f t="shared" si="112"/>
        <v>0</v>
      </c>
      <c r="O154" s="33">
        <f t="shared" si="113"/>
        <v>0</v>
      </c>
      <c r="P154" s="33">
        <f t="shared" si="114"/>
        <v>0</v>
      </c>
      <c r="Q154" s="33">
        <f t="shared" si="120"/>
        <v>0</v>
      </c>
      <c r="R154" s="61">
        <f t="shared" si="117"/>
        <v>1.75</v>
      </c>
      <c r="S154" s="61">
        <f t="shared" si="117"/>
        <v>0.5</v>
      </c>
      <c r="T154" s="61">
        <f t="shared" si="117"/>
        <v>-1.5</v>
      </c>
      <c r="U154" s="61">
        <f t="shared" si="117"/>
        <v>-2</v>
      </c>
      <c r="V154" s="6"/>
      <c r="W154" s="6"/>
    </row>
    <row r="155" spans="1:25" x14ac:dyDescent="0.25">
      <c r="A155" s="1">
        <v>8</v>
      </c>
      <c r="B155" s="1">
        <v>0</v>
      </c>
      <c r="C155" s="1">
        <v>0</v>
      </c>
      <c r="D155" s="1">
        <v>0</v>
      </c>
      <c r="E155" s="1">
        <v>1</v>
      </c>
      <c r="F155" s="1">
        <v>0</v>
      </c>
      <c r="G155" s="61">
        <f t="shared" si="118"/>
        <v>1.75</v>
      </c>
      <c r="H155" s="61">
        <f t="shared" si="115"/>
        <v>0.5</v>
      </c>
      <c r="I155" s="61">
        <f t="shared" si="115"/>
        <v>-1.5</v>
      </c>
      <c r="J155" s="61">
        <f t="shared" si="115"/>
        <v>-2</v>
      </c>
      <c r="K155" s="33">
        <f t="shared" si="119"/>
        <v>-2</v>
      </c>
      <c r="L155" s="33">
        <f t="shared" si="111"/>
        <v>0</v>
      </c>
      <c r="M155" s="33" t="str">
        <f t="shared" si="116"/>
        <v>wbaru=wlama</v>
      </c>
      <c r="N155" s="33">
        <f t="shared" si="112"/>
        <v>0</v>
      </c>
      <c r="O155" s="33">
        <f t="shared" si="113"/>
        <v>0</v>
      </c>
      <c r="P155" s="33">
        <f t="shared" si="114"/>
        <v>0</v>
      </c>
      <c r="Q155" s="33">
        <f t="shared" si="120"/>
        <v>0</v>
      </c>
      <c r="R155" s="61">
        <f t="shared" si="117"/>
        <v>1.75</v>
      </c>
      <c r="S155" s="61">
        <f t="shared" si="117"/>
        <v>0.5</v>
      </c>
      <c r="T155" s="61">
        <f t="shared" si="117"/>
        <v>-1.5</v>
      </c>
      <c r="U155" s="61">
        <f t="shared" si="117"/>
        <v>-2</v>
      </c>
      <c r="V155" s="6"/>
      <c r="W155" s="6"/>
    </row>
    <row r="156" spans="1:25" x14ac:dyDescent="0.25">
      <c r="A156" t="s">
        <v>307</v>
      </c>
      <c r="D156" s="6"/>
    </row>
    <row r="157" spans="1:25" x14ac:dyDescent="0.25">
      <c r="A157" s="2" t="s">
        <v>294</v>
      </c>
      <c r="E157" s="4"/>
      <c r="F157" s="4"/>
      <c r="H157" s="31"/>
      <c r="I157" s="31"/>
      <c r="J157" s="6"/>
      <c r="N157" s="31"/>
      <c r="O157" s="6"/>
      <c r="P157" s="6"/>
      <c r="S157" s="31"/>
      <c r="T157" s="31"/>
      <c r="U157" s="16"/>
    </row>
    <row r="158" spans="1:25" x14ac:dyDescent="0.25">
      <c r="A158" s="63" t="s">
        <v>22</v>
      </c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2"/>
      <c r="Y158" s="62"/>
    </row>
    <row r="159" spans="1:25" x14ac:dyDescent="0.25">
      <c r="A159" s="173" t="s">
        <v>1</v>
      </c>
      <c r="B159" s="175" t="s">
        <v>25</v>
      </c>
      <c r="C159" s="176"/>
      <c r="D159" s="176"/>
      <c r="E159" s="177"/>
      <c r="F159" s="178" t="s">
        <v>36</v>
      </c>
      <c r="G159" s="180" t="s">
        <v>20</v>
      </c>
      <c r="H159" s="181"/>
      <c r="I159" s="181"/>
      <c r="J159" s="182"/>
      <c r="K159" s="60"/>
      <c r="L159" s="60"/>
      <c r="M159" s="55" t="s">
        <v>257</v>
      </c>
      <c r="N159" s="175" t="s">
        <v>256</v>
      </c>
      <c r="O159" s="176"/>
      <c r="P159" s="176"/>
      <c r="Q159" s="177"/>
      <c r="R159" s="183" t="s">
        <v>15</v>
      </c>
      <c r="S159" s="183"/>
      <c r="T159" s="183"/>
      <c r="U159" s="183"/>
      <c r="V159" s="172"/>
      <c r="W159" s="172"/>
      <c r="X159" s="6"/>
    </row>
    <row r="160" spans="1:25" x14ac:dyDescent="0.25">
      <c r="A160" s="174"/>
      <c r="B160" s="18" t="s">
        <v>2</v>
      </c>
      <c r="C160" s="18" t="s">
        <v>3</v>
      </c>
      <c r="D160" s="18" t="s">
        <v>59</v>
      </c>
      <c r="E160" s="18" t="s">
        <v>14</v>
      </c>
      <c r="F160" s="179"/>
      <c r="G160" s="19" t="s">
        <v>7</v>
      </c>
      <c r="H160" s="19" t="s">
        <v>8</v>
      </c>
      <c r="I160" s="19" t="s">
        <v>60</v>
      </c>
      <c r="J160" s="19" t="s">
        <v>254</v>
      </c>
      <c r="K160" s="56" t="s">
        <v>27</v>
      </c>
      <c r="L160" s="56" t="s">
        <v>19</v>
      </c>
      <c r="M160" s="56" t="s">
        <v>258</v>
      </c>
      <c r="N160" s="56" t="s">
        <v>252</v>
      </c>
      <c r="O160" s="56" t="s">
        <v>253</v>
      </c>
      <c r="P160" s="56" t="s">
        <v>282</v>
      </c>
      <c r="Q160" s="56" t="s">
        <v>255</v>
      </c>
      <c r="R160" s="18" t="s">
        <v>7</v>
      </c>
      <c r="S160" s="18" t="s">
        <v>8</v>
      </c>
      <c r="T160" s="18" t="s">
        <v>60</v>
      </c>
      <c r="U160" s="18" t="s">
        <v>254</v>
      </c>
      <c r="V160" s="172"/>
      <c r="W160" s="172"/>
    </row>
    <row r="161" spans="1:25" x14ac:dyDescent="0.25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33">
        <f>R155</f>
        <v>1.75</v>
      </c>
      <c r="H161" s="33">
        <f>S155</f>
        <v>0.5</v>
      </c>
      <c r="I161" s="33">
        <f>T155</f>
        <v>-1.5</v>
      </c>
      <c r="J161" s="33">
        <f>U155</f>
        <v>-2</v>
      </c>
      <c r="K161" s="33">
        <f>J161+(B161*G161)+(C161*H161)+(D161*I161)</f>
        <v>-1.25</v>
      </c>
      <c r="L161" s="33">
        <f>IF(K161&gt;$D$8,1,IF(K161&lt;-$D$8,-1,0))</f>
        <v>-1</v>
      </c>
      <c r="M161" s="33" t="str">
        <f>IF(L161=F161,"wbaru=wlama","perbaiki bobot dan bias")</f>
        <v>perbaiki bobot dan bias</v>
      </c>
      <c r="N161" s="33">
        <f>(F161-L161)*B161*$D$9</f>
        <v>2</v>
      </c>
      <c r="O161" s="33">
        <f>(F161-L161)*C161*$D$9</f>
        <v>2</v>
      </c>
      <c r="P161" s="33">
        <f>(F161-L161)*D161*$D$9</f>
        <v>2</v>
      </c>
      <c r="Q161" s="33">
        <f>(F161-L161)*E161*$D$9</f>
        <v>2</v>
      </c>
      <c r="R161" s="61">
        <f>G161+N161</f>
        <v>3.75</v>
      </c>
      <c r="S161" s="61">
        <f>H161+O161</f>
        <v>2.5</v>
      </c>
      <c r="T161" s="61">
        <f>I161+P161</f>
        <v>0.5</v>
      </c>
      <c r="U161" s="61">
        <f>J161+Q161</f>
        <v>0</v>
      </c>
      <c r="V161" s="6"/>
      <c r="W161" s="6"/>
    </row>
    <row r="162" spans="1:25" x14ac:dyDescent="0.25">
      <c r="A162" s="1">
        <v>2</v>
      </c>
      <c r="B162" s="1">
        <v>1</v>
      </c>
      <c r="C162" s="1">
        <v>1</v>
      </c>
      <c r="D162" s="1">
        <v>0</v>
      </c>
      <c r="E162" s="1">
        <v>1</v>
      </c>
      <c r="F162" s="1">
        <v>-1</v>
      </c>
      <c r="G162" s="61">
        <f>R161</f>
        <v>3.75</v>
      </c>
      <c r="H162" s="61">
        <f t="shared" ref="H162:J168" si="121">S161</f>
        <v>2.5</v>
      </c>
      <c r="I162" s="61">
        <f t="shared" si="121"/>
        <v>0.5</v>
      </c>
      <c r="J162" s="61">
        <f t="shared" si="121"/>
        <v>0</v>
      </c>
      <c r="K162" s="33">
        <f>J162+(B162*G162)+(C162*H162)+(D162*I162)</f>
        <v>6.25</v>
      </c>
      <c r="L162" s="33">
        <f t="shared" ref="L162:L168" si="122">IF(K162&gt;$D$8,1,IF(K162&lt;-$D$8,-1,0))</f>
        <v>1</v>
      </c>
      <c r="M162" s="33" t="str">
        <f t="shared" ref="M162:M168" si="123">IF(L162=F162,"wbaru=wlama","perbaiki bobot dan bias")</f>
        <v>perbaiki bobot dan bias</v>
      </c>
      <c r="N162" s="33">
        <f>(F162-L162)*B162*$D$9</f>
        <v>-2</v>
      </c>
      <c r="O162" s="33">
        <f>(F162-L162)*C162*$D$9</f>
        <v>-2</v>
      </c>
      <c r="P162" s="33">
        <f>(F162-L162)*D162*$D$9</f>
        <v>0</v>
      </c>
      <c r="Q162" s="33">
        <f>(F162-L162)*E162*$D$9</f>
        <v>-2</v>
      </c>
      <c r="R162" s="61">
        <f t="shared" ref="R162:U168" si="124">G162+N162</f>
        <v>1.75</v>
      </c>
      <c r="S162" s="61">
        <f t="shared" si="124"/>
        <v>0.5</v>
      </c>
      <c r="T162" s="61">
        <f t="shared" si="124"/>
        <v>0.5</v>
      </c>
      <c r="U162" s="61">
        <f t="shared" si="124"/>
        <v>-2</v>
      </c>
      <c r="V162" s="6"/>
      <c r="W162" s="6"/>
    </row>
    <row r="163" spans="1:25" x14ac:dyDescent="0.25">
      <c r="A163" s="1">
        <v>3</v>
      </c>
      <c r="B163" s="1">
        <v>1</v>
      </c>
      <c r="C163" s="1">
        <v>0</v>
      </c>
      <c r="D163" s="1">
        <v>1</v>
      </c>
      <c r="E163" s="1">
        <v>1</v>
      </c>
      <c r="F163" s="1">
        <v>-1</v>
      </c>
      <c r="G163" s="61">
        <f t="shared" ref="G163:G168" si="125">R162</f>
        <v>1.75</v>
      </c>
      <c r="H163" s="61">
        <f t="shared" si="121"/>
        <v>0.5</v>
      </c>
      <c r="I163" s="61">
        <f t="shared" si="121"/>
        <v>0.5</v>
      </c>
      <c r="J163" s="61">
        <f t="shared" si="121"/>
        <v>-2</v>
      </c>
      <c r="K163" s="33">
        <f t="shared" ref="K163:K168" si="126">J163+(B163*G163)+(C163*H163)+(D163*I163)</f>
        <v>0.25</v>
      </c>
      <c r="L163" s="33">
        <f t="shared" si="122"/>
        <v>1</v>
      </c>
      <c r="M163" s="33" t="str">
        <f t="shared" si="123"/>
        <v>perbaiki bobot dan bias</v>
      </c>
      <c r="N163" s="33">
        <f t="shared" ref="N163:N168" si="127">(F163-L163)*B163*$D$9</f>
        <v>-2</v>
      </c>
      <c r="O163" s="33">
        <f t="shared" ref="O163:O168" si="128">(F163-L163)*C163*$D$9</f>
        <v>0</v>
      </c>
      <c r="P163" s="33">
        <f t="shared" ref="P163:P168" si="129">(F163-L163)*D163*$D$9</f>
        <v>-2</v>
      </c>
      <c r="Q163" s="33">
        <f t="shared" ref="Q163:Q168" si="130">(F163-L163)*E163*$D$9</f>
        <v>-2</v>
      </c>
      <c r="R163" s="61">
        <f t="shared" si="124"/>
        <v>-0.25</v>
      </c>
      <c r="S163" s="61">
        <f t="shared" si="124"/>
        <v>0.5</v>
      </c>
      <c r="T163" s="61">
        <f t="shared" si="124"/>
        <v>-1.5</v>
      </c>
      <c r="U163" s="61">
        <f t="shared" si="124"/>
        <v>-4</v>
      </c>
      <c r="V163" s="6"/>
      <c r="W163" s="6"/>
    </row>
    <row r="164" spans="1:25" x14ac:dyDescent="0.25">
      <c r="A164" s="1">
        <v>4</v>
      </c>
      <c r="B164" s="1">
        <v>1</v>
      </c>
      <c r="C164" s="1">
        <v>0</v>
      </c>
      <c r="D164" s="1">
        <v>0</v>
      </c>
      <c r="E164" s="1">
        <v>1</v>
      </c>
      <c r="F164" s="1">
        <v>-1</v>
      </c>
      <c r="G164" s="61">
        <f t="shared" si="125"/>
        <v>-0.25</v>
      </c>
      <c r="H164" s="61">
        <f t="shared" si="121"/>
        <v>0.5</v>
      </c>
      <c r="I164" s="61">
        <f t="shared" si="121"/>
        <v>-1.5</v>
      </c>
      <c r="J164" s="61">
        <f t="shared" si="121"/>
        <v>-4</v>
      </c>
      <c r="K164" s="33">
        <f t="shared" si="126"/>
        <v>-4.25</v>
      </c>
      <c r="L164" s="33">
        <f t="shared" si="122"/>
        <v>-1</v>
      </c>
      <c r="M164" s="33" t="str">
        <f t="shared" si="123"/>
        <v>wbaru=wlama</v>
      </c>
      <c r="N164" s="33">
        <f t="shared" si="127"/>
        <v>0</v>
      </c>
      <c r="O164" s="33">
        <f t="shared" si="128"/>
        <v>0</v>
      </c>
      <c r="P164" s="33">
        <f t="shared" si="129"/>
        <v>0</v>
      </c>
      <c r="Q164" s="33">
        <f t="shared" si="130"/>
        <v>0</v>
      </c>
      <c r="R164" s="61">
        <f t="shared" si="124"/>
        <v>-0.25</v>
      </c>
      <c r="S164" s="61">
        <f t="shared" si="124"/>
        <v>0.5</v>
      </c>
      <c r="T164" s="61">
        <f t="shared" si="124"/>
        <v>-1.5</v>
      </c>
      <c r="U164" s="61">
        <f t="shared" si="124"/>
        <v>-4</v>
      </c>
      <c r="V164" s="6"/>
      <c r="W164" s="6"/>
    </row>
    <row r="165" spans="1:25" x14ac:dyDescent="0.25">
      <c r="A165" s="1">
        <v>5</v>
      </c>
      <c r="B165" s="1">
        <v>0</v>
      </c>
      <c r="C165" s="1">
        <v>1</v>
      </c>
      <c r="D165" s="1">
        <v>1</v>
      </c>
      <c r="E165" s="1">
        <v>1</v>
      </c>
      <c r="F165" s="1">
        <v>-1</v>
      </c>
      <c r="G165" s="61">
        <f t="shared" si="125"/>
        <v>-0.25</v>
      </c>
      <c r="H165" s="61">
        <f t="shared" si="121"/>
        <v>0.5</v>
      </c>
      <c r="I165" s="61">
        <f t="shared" si="121"/>
        <v>-1.5</v>
      </c>
      <c r="J165" s="61">
        <f t="shared" si="121"/>
        <v>-4</v>
      </c>
      <c r="K165" s="33">
        <f t="shared" si="126"/>
        <v>-5</v>
      </c>
      <c r="L165" s="33">
        <f t="shared" si="122"/>
        <v>-1</v>
      </c>
      <c r="M165" s="33" t="str">
        <f t="shared" si="123"/>
        <v>wbaru=wlama</v>
      </c>
      <c r="N165" s="33">
        <f t="shared" si="127"/>
        <v>0</v>
      </c>
      <c r="O165" s="33">
        <f t="shared" si="128"/>
        <v>0</v>
      </c>
      <c r="P165" s="33">
        <f t="shared" si="129"/>
        <v>0</v>
      </c>
      <c r="Q165" s="33">
        <f t="shared" si="130"/>
        <v>0</v>
      </c>
      <c r="R165" s="61">
        <f t="shared" si="124"/>
        <v>-0.25</v>
      </c>
      <c r="S165" s="61">
        <f t="shared" si="124"/>
        <v>0.5</v>
      </c>
      <c r="T165" s="61">
        <f t="shared" si="124"/>
        <v>-1.5</v>
      </c>
      <c r="U165" s="61">
        <f t="shared" si="124"/>
        <v>-4</v>
      </c>
      <c r="V165" s="6"/>
      <c r="W165" s="6"/>
    </row>
    <row r="166" spans="1:25" x14ac:dyDescent="0.25">
      <c r="A166" s="1">
        <v>6</v>
      </c>
      <c r="B166" s="1">
        <v>0</v>
      </c>
      <c r="C166" s="1">
        <v>1</v>
      </c>
      <c r="D166" s="1">
        <v>0</v>
      </c>
      <c r="E166" s="1">
        <v>1</v>
      </c>
      <c r="F166" s="1">
        <v>-1</v>
      </c>
      <c r="G166" s="61">
        <f t="shared" si="125"/>
        <v>-0.25</v>
      </c>
      <c r="H166" s="61">
        <f t="shared" si="121"/>
        <v>0.5</v>
      </c>
      <c r="I166" s="61">
        <f t="shared" si="121"/>
        <v>-1.5</v>
      </c>
      <c r="J166" s="61">
        <f t="shared" si="121"/>
        <v>-4</v>
      </c>
      <c r="K166" s="33">
        <f t="shared" si="126"/>
        <v>-3.5</v>
      </c>
      <c r="L166" s="33">
        <f t="shared" si="122"/>
        <v>-1</v>
      </c>
      <c r="M166" s="33" t="str">
        <f t="shared" si="123"/>
        <v>wbaru=wlama</v>
      </c>
      <c r="N166" s="33">
        <f t="shared" si="127"/>
        <v>0</v>
      </c>
      <c r="O166" s="33">
        <f t="shared" si="128"/>
        <v>0</v>
      </c>
      <c r="P166" s="33">
        <f t="shared" si="129"/>
        <v>0</v>
      </c>
      <c r="Q166" s="33">
        <f t="shared" si="130"/>
        <v>0</v>
      </c>
      <c r="R166" s="61">
        <f t="shared" si="124"/>
        <v>-0.25</v>
      </c>
      <c r="S166" s="61">
        <f t="shared" si="124"/>
        <v>0.5</v>
      </c>
      <c r="T166" s="61">
        <f t="shared" si="124"/>
        <v>-1.5</v>
      </c>
      <c r="U166" s="61">
        <f t="shared" si="124"/>
        <v>-4</v>
      </c>
      <c r="V166" s="6"/>
      <c r="W166" s="6"/>
    </row>
    <row r="167" spans="1:25" x14ac:dyDescent="0.25">
      <c r="A167" s="1">
        <v>7</v>
      </c>
      <c r="B167" s="1">
        <v>0</v>
      </c>
      <c r="C167" s="1">
        <v>0</v>
      </c>
      <c r="D167" s="1">
        <v>1</v>
      </c>
      <c r="E167" s="1">
        <v>1</v>
      </c>
      <c r="F167" s="1">
        <v>-1</v>
      </c>
      <c r="G167" s="61">
        <f t="shared" si="125"/>
        <v>-0.25</v>
      </c>
      <c r="H167" s="61">
        <f t="shared" si="121"/>
        <v>0.5</v>
      </c>
      <c r="I167" s="61">
        <f t="shared" si="121"/>
        <v>-1.5</v>
      </c>
      <c r="J167" s="61">
        <f t="shared" si="121"/>
        <v>-4</v>
      </c>
      <c r="K167" s="33">
        <f t="shared" si="126"/>
        <v>-5.5</v>
      </c>
      <c r="L167" s="33">
        <f t="shared" si="122"/>
        <v>-1</v>
      </c>
      <c r="M167" s="33" t="str">
        <f t="shared" si="123"/>
        <v>wbaru=wlama</v>
      </c>
      <c r="N167" s="33">
        <f t="shared" si="127"/>
        <v>0</v>
      </c>
      <c r="O167" s="33">
        <f t="shared" si="128"/>
        <v>0</v>
      </c>
      <c r="P167" s="33">
        <f t="shared" si="129"/>
        <v>0</v>
      </c>
      <c r="Q167" s="33">
        <f t="shared" si="130"/>
        <v>0</v>
      </c>
      <c r="R167" s="61">
        <f t="shared" si="124"/>
        <v>-0.25</v>
      </c>
      <c r="S167" s="61">
        <f t="shared" si="124"/>
        <v>0.5</v>
      </c>
      <c r="T167" s="61">
        <f t="shared" si="124"/>
        <v>-1.5</v>
      </c>
      <c r="U167" s="61">
        <f t="shared" si="124"/>
        <v>-4</v>
      </c>
      <c r="V167" s="6"/>
      <c r="W167" s="6"/>
    </row>
    <row r="168" spans="1:25" x14ac:dyDescent="0.25">
      <c r="A168" s="1">
        <v>8</v>
      </c>
      <c r="B168" s="1">
        <v>0</v>
      </c>
      <c r="C168" s="1">
        <v>0</v>
      </c>
      <c r="D168" s="1">
        <v>0</v>
      </c>
      <c r="E168" s="1">
        <v>1</v>
      </c>
      <c r="F168" s="1">
        <v>-1</v>
      </c>
      <c r="G168" s="61">
        <f t="shared" si="125"/>
        <v>-0.25</v>
      </c>
      <c r="H168" s="61">
        <f t="shared" si="121"/>
        <v>0.5</v>
      </c>
      <c r="I168" s="61">
        <f t="shared" si="121"/>
        <v>-1.5</v>
      </c>
      <c r="J168" s="61">
        <f t="shared" si="121"/>
        <v>-4</v>
      </c>
      <c r="K168" s="33">
        <f t="shared" si="126"/>
        <v>-4</v>
      </c>
      <c r="L168" s="33">
        <f t="shared" si="122"/>
        <v>-1</v>
      </c>
      <c r="M168" s="33" t="str">
        <f t="shared" si="123"/>
        <v>wbaru=wlama</v>
      </c>
      <c r="N168" s="33">
        <f t="shared" si="127"/>
        <v>0</v>
      </c>
      <c r="O168" s="33">
        <f t="shared" si="128"/>
        <v>0</v>
      </c>
      <c r="P168" s="33">
        <f t="shared" si="129"/>
        <v>0</v>
      </c>
      <c r="Q168" s="33">
        <f t="shared" si="130"/>
        <v>0</v>
      </c>
      <c r="R168" s="61">
        <f t="shared" si="124"/>
        <v>-0.25</v>
      </c>
      <c r="S168" s="61">
        <f t="shared" si="124"/>
        <v>0.5</v>
      </c>
      <c r="T168" s="61">
        <f t="shared" si="124"/>
        <v>-1.5</v>
      </c>
      <c r="U168" s="61">
        <f t="shared" si="124"/>
        <v>-4</v>
      </c>
      <c r="V168" s="6"/>
      <c r="W168" s="6"/>
    </row>
    <row r="169" spans="1:25" x14ac:dyDescent="0.25">
      <c r="A169" t="s">
        <v>308</v>
      </c>
      <c r="D169" s="6"/>
    </row>
    <row r="170" spans="1:25" x14ac:dyDescent="0.25">
      <c r="A170" s="2" t="s">
        <v>295</v>
      </c>
      <c r="E170" s="4"/>
      <c r="F170" s="4"/>
      <c r="H170" s="31"/>
      <c r="I170" s="31"/>
      <c r="J170" s="6"/>
      <c r="N170" s="31"/>
      <c r="O170" s="6"/>
      <c r="P170" s="6"/>
      <c r="S170" s="31"/>
      <c r="T170" s="31"/>
      <c r="U170" s="16"/>
    </row>
    <row r="171" spans="1:25" x14ac:dyDescent="0.25">
      <c r="A171" s="63" t="s">
        <v>22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2"/>
      <c r="Y171" s="62"/>
    </row>
    <row r="172" spans="1:25" x14ac:dyDescent="0.25">
      <c r="A172" s="173" t="s">
        <v>1</v>
      </c>
      <c r="B172" s="175" t="s">
        <v>25</v>
      </c>
      <c r="C172" s="176"/>
      <c r="D172" s="176"/>
      <c r="E172" s="177"/>
      <c r="F172" s="178" t="s">
        <v>36</v>
      </c>
      <c r="G172" s="180" t="s">
        <v>20</v>
      </c>
      <c r="H172" s="181"/>
      <c r="I172" s="181"/>
      <c r="J172" s="182"/>
      <c r="K172" s="60"/>
      <c r="L172" s="60"/>
      <c r="M172" s="55" t="s">
        <v>257</v>
      </c>
      <c r="N172" s="175" t="s">
        <v>256</v>
      </c>
      <c r="O172" s="176"/>
      <c r="P172" s="176"/>
      <c r="Q172" s="177"/>
      <c r="R172" s="183" t="s">
        <v>15</v>
      </c>
      <c r="S172" s="183"/>
      <c r="T172" s="183"/>
      <c r="U172" s="183"/>
      <c r="V172" s="172"/>
      <c r="W172" s="172"/>
      <c r="X172" s="6"/>
    </row>
    <row r="173" spans="1:25" x14ac:dyDescent="0.25">
      <c r="A173" s="174"/>
      <c r="B173" s="18" t="s">
        <v>2</v>
      </c>
      <c r="C173" s="18" t="s">
        <v>3</v>
      </c>
      <c r="D173" s="18" t="s">
        <v>59</v>
      </c>
      <c r="E173" s="18" t="s">
        <v>14</v>
      </c>
      <c r="F173" s="179"/>
      <c r="G173" s="19" t="s">
        <v>7</v>
      </c>
      <c r="H173" s="19" t="s">
        <v>8</v>
      </c>
      <c r="I173" s="19" t="s">
        <v>60</v>
      </c>
      <c r="J173" s="19" t="s">
        <v>254</v>
      </c>
      <c r="K173" s="56" t="s">
        <v>27</v>
      </c>
      <c r="L173" s="56" t="s">
        <v>19</v>
      </c>
      <c r="M173" s="56" t="s">
        <v>258</v>
      </c>
      <c r="N173" s="56" t="s">
        <v>252</v>
      </c>
      <c r="O173" s="56" t="s">
        <v>253</v>
      </c>
      <c r="P173" s="56" t="s">
        <v>282</v>
      </c>
      <c r="Q173" s="56" t="s">
        <v>255</v>
      </c>
      <c r="R173" s="18" t="s">
        <v>7</v>
      </c>
      <c r="S173" s="18" t="s">
        <v>8</v>
      </c>
      <c r="T173" s="18" t="s">
        <v>60</v>
      </c>
      <c r="U173" s="18" t="s">
        <v>254</v>
      </c>
      <c r="V173" s="172"/>
      <c r="W173" s="172"/>
    </row>
    <row r="174" spans="1:25" x14ac:dyDescent="0.25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33">
        <f>R168</f>
        <v>-0.25</v>
      </c>
      <c r="H174" s="33">
        <f>S168</f>
        <v>0.5</v>
      </c>
      <c r="I174" s="33">
        <f>T168</f>
        <v>-1.5</v>
      </c>
      <c r="J174" s="33">
        <f>U168</f>
        <v>-4</v>
      </c>
      <c r="K174" s="33">
        <f>J174+(B174*G174)+(C174*H174)+(D174*I174)</f>
        <v>-5.25</v>
      </c>
      <c r="L174" s="33">
        <f>IF(K174&gt;$D$8,1,IF(K174&lt;-$D$8,-1,0))</f>
        <v>-1</v>
      </c>
      <c r="M174" s="33" t="str">
        <f>IF(L174=F174,"wbaru=wlama","perbaiki bobot dan bias")</f>
        <v>perbaiki bobot dan bias</v>
      </c>
      <c r="N174" s="33">
        <f>(F174-L174)*B174*$D$9</f>
        <v>2</v>
      </c>
      <c r="O174" s="33">
        <f>(F174-L174)*C174*$D$9</f>
        <v>2</v>
      </c>
      <c r="P174" s="33">
        <f>(F174-L174)*D174*$D$9</f>
        <v>2</v>
      </c>
      <c r="Q174" s="33">
        <f>(F174-L174)*E174*$D$9</f>
        <v>2</v>
      </c>
      <c r="R174" s="61">
        <f>G174+N174</f>
        <v>1.75</v>
      </c>
      <c r="S174" s="61">
        <f>H174+O174</f>
        <v>2.5</v>
      </c>
      <c r="T174" s="61">
        <f>I174+P174</f>
        <v>0.5</v>
      </c>
      <c r="U174" s="61">
        <f>J174+Q174</f>
        <v>-2</v>
      </c>
      <c r="V174" s="6"/>
      <c r="W174" s="6"/>
    </row>
    <row r="175" spans="1:25" x14ac:dyDescent="0.25">
      <c r="A175" s="1">
        <v>2</v>
      </c>
      <c r="B175" s="1">
        <v>1</v>
      </c>
      <c r="C175" s="1">
        <v>1</v>
      </c>
      <c r="D175" s="1">
        <v>0</v>
      </c>
      <c r="E175" s="1">
        <v>1</v>
      </c>
      <c r="F175" s="1">
        <v>-1</v>
      </c>
      <c r="G175" s="61">
        <f>R174</f>
        <v>1.75</v>
      </c>
      <c r="H175" s="61">
        <f t="shared" ref="H175:J181" si="131">S174</f>
        <v>2.5</v>
      </c>
      <c r="I175" s="61">
        <f t="shared" si="131"/>
        <v>0.5</v>
      </c>
      <c r="J175" s="61">
        <f t="shared" si="131"/>
        <v>-2</v>
      </c>
      <c r="K175" s="33">
        <f>J175+(B175*G175)+(C175*H175)+(D175*I175)</f>
        <v>2.25</v>
      </c>
      <c r="L175" s="33">
        <f t="shared" ref="L175:L181" si="132">IF(K175&gt;$D$8,1,IF(K175&lt;-$D$8,-1,0))</f>
        <v>1</v>
      </c>
      <c r="M175" s="33" t="str">
        <f t="shared" ref="M175:M181" si="133">IF(L175=F175,"wbaru=wlama","perbaiki bobot dan bias")</f>
        <v>perbaiki bobot dan bias</v>
      </c>
      <c r="N175" s="33">
        <f>(F175-L175)*B175*$D$9</f>
        <v>-2</v>
      </c>
      <c r="O175" s="33">
        <f>(F175-L175)*C175*$D$9</f>
        <v>-2</v>
      </c>
      <c r="P175" s="33">
        <f>(F175-L175)*D175*$D$9</f>
        <v>0</v>
      </c>
      <c r="Q175" s="33">
        <f>(F175-L175)*E175*$D$9</f>
        <v>-2</v>
      </c>
      <c r="R175" s="61">
        <f t="shared" ref="R175:U181" si="134">G175+N175</f>
        <v>-0.25</v>
      </c>
      <c r="S175" s="61">
        <f t="shared" si="134"/>
        <v>0.5</v>
      </c>
      <c r="T175" s="61">
        <f t="shared" si="134"/>
        <v>0.5</v>
      </c>
      <c r="U175" s="61">
        <f t="shared" si="134"/>
        <v>-4</v>
      </c>
      <c r="V175" s="6"/>
      <c r="W175" s="6"/>
    </row>
    <row r="176" spans="1:25" x14ac:dyDescent="0.25">
      <c r="A176" s="1">
        <v>3</v>
      </c>
      <c r="B176" s="1">
        <v>1</v>
      </c>
      <c r="C176" s="1">
        <v>0</v>
      </c>
      <c r="D176" s="1">
        <v>1</v>
      </c>
      <c r="E176" s="1">
        <v>1</v>
      </c>
      <c r="F176" s="1">
        <v>-1</v>
      </c>
      <c r="G176" s="61">
        <f t="shared" ref="G176:G181" si="135">R175</f>
        <v>-0.25</v>
      </c>
      <c r="H176" s="61">
        <f t="shared" si="131"/>
        <v>0.5</v>
      </c>
      <c r="I176" s="61">
        <f t="shared" si="131"/>
        <v>0.5</v>
      </c>
      <c r="J176" s="61">
        <f t="shared" si="131"/>
        <v>-4</v>
      </c>
      <c r="K176" s="33">
        <f t="shared" ref="K176:K181" si="136">J176+(B176*G176)+(C176*H176)+(D176*I176)</f>
        <v>-3.75</v>
      </c>
      <c r="L176" s="33">
        <f t="shared" si="132"/>
        <v>-1</v>
      </c>
      <c r="M176" s="33" t="str">
        <f t="shared" si="133"/>
        <v>wbaru=wlama</v>
      </c>
      <c r="N176" s="33">
        <f t="shared" ref="N176:N181" si="137">(F176-L176)*B176*$D$9</f>
        <v>0</v>
      </c>
      <c r="O176" s="33">
        <f t="shared" ref="O176:O181" si="138">(F176-L176)*C176*$D$9</f>
        <v>0</v>
      </c>
      <c r="P176" s="33">
        <f t="shared" ref="P176:P181" si="139">(F176-L176)*D176*$D$9</f>
        <v>0</v>
      </c>
      <c r="Q176" s="33">
        <f t="shared" ref="Q176:Q181" si="140">(F176-L176)*E176*$D$9</f>
        <v>0</v>
      </c>
      <c r="R176" s="61">
        <f t="shared" si="134"/>
        <v>-0.25</v>
      </c>
      <c r="S176" s="61">
        <f t="shared" si="134"/>
        <v>0.5</v>
      </c>
      <c r="T176" s="61">
        <f t="shared" si="134"/>
        <v>0.5</v>
      </c>
      <c r="U176" s="61">
        <f t="shared" si="134"/>
        <v>-4</v>
      </c>
      <c r="V176" s="6"/>
      <c r="W176" s="6"/>
    </row>
    <row r="177" spans="1:25" x14ac:dyDescent="0.25">
      <c r="A177" s="1">
        <v>4</v>
      </c>
      <c r="B177" s="1">
        <v>1</v>
      </c>
      <c r="C177" s="1">
        <v>0</v>
      </c>
      <c r="D177" s="1">
        <v>0</v>
      </c>
      <c r="E177" s="1">
        <v>1</v>
      </c>
      <c r="F177" s="1">
        <v>-1</v>
      </c>
      <c r="G177" s="61">
        <f t="shared" si="135"/>
        <v>-0.25</v>
      </c>
      <c r="H177" s="61">
        <f t="shared" si="131"/>
        <v>0.5</v>
      </c>
      <c r="I177" s="61">
        <f t="shared" si="131"/>
        <v>0.5</v>
      </c>
      <c r="J177" s="61">
        <f t="shared" si="131"/>
        <v>-4</v>
      </c>
      <c r="K177" s="33">
        <f t="shared" si="136"/>
        <v>-4.25</v>
      </c>
      <c r="L177" s="33">
        <f t="shared" si="132"/>
        <v>-1</v>
      </c>
      <c r="M177" s="33" t="str">
        <f t="shared" si="133"/>
        <v>wbaru=wlama</v>
      </c>
      <c r="N177" s="33">
        <f t="shared" si="137"/>
        <v>0</v>
      </c>
      <c r="O177" s="33">
        <f t="shared" si="138"/>
        <v>0</v>
      </c>
      <c r="P177" s="33">
        <f t="shared" si="139"/>
        <v>0</v>
      </c>
      <c r="Q177" s="33">
        <f t="shared" si="140"/>
        <v>0</v>
      </c>
      <c r="R177" s="61">
        <f t="shared" si="134"/>
        <v>-0.25</v>
      </c>
      <c r="S177" s="61">
        <f t="shared" si="134"/>
        <v>0.5</v>
      </c>
      <c r="T177" s="61">
        <f t="shared" si="134"/>
        <v>0.5</v>
      </c>
      <c r="U177" s="61">
        <f t="shared" si="134"/>
        <v>-4</v>
      </c>
      <c r="V177" s="6"/>
      <c r="W177" s="6"/>
    </row>
    <row r="178" spans="1:25" x14ac:dyDescent="0.25">
      <c r="A178" s="1">
        <v>5</v>
      </c>
      <c r="B178" s="1">
        <v>0</v>
      </c>
      <c r="C178" s="1">
        <v>1</v>
      </c>
      <c r="D178" s="1">
        <v>1</v>
      </c>
      <c r="E178" s="1">
        <v>1</v>
      </c>
      <c r="F178" s="1">
        <v>-1</v>
      </c>
      <c r="G178" s="61">
        <f t="shared" si="135"/>
        <v>-0.25</v>
      </c>
      <c r="H178" s="61">
        <f t="shared" si="131"/>
        <v>0.5</v>
      </c>
      <c r="I178" s="61">
        <f t="shared" si="131"/>
        <v>0.5</v>
      </c>
      <c r="J178" s="61">
        <f t="shared" si="131"/>
        <v>-4</v>
      </c>
      <c r="K178" s="33">
        <f t="shared" si="136"/>
        <v>-3</v>
      </c>
      <c r="L178" s="33">
        <f t="shared" si="132"/>
        <v>-1</v>
      </c>
      <c r="M178" s="33" t="str">
        <f t="shared" si="133"/>
        <v>wbaru=wlama</v>
      </c>
      <c r="N178" s="33">
        <f t="shared" si="137"/>
        <v>0</v>
      </c>
      <c r="O178" s="33">
        <f t="shared" si="138"/>
        <v>0</v>
      </c>
      <c r="P178" s="33">
        <f t="shared" si="139"/>
        <v>0</v>
      </c>
      <c r="Q178" s="33">
        <f t="shared" si="140"/>
        <v>0</v>
      </c>
      <c r="R178" s="61">
        <f t="shared" si="134"/>
        <v>-0.25</v>
      </c>
      <c r="S178" s="61">
        <f t="shared" si="134"/>
        <v>0.5</v>
      </c>
      <c r="T178" s="61">
        <f t="shared" si="134"/>
        <v>0.5</v>
      </c>
      <c r="U178" s="61">
        <f t="shared" si="134"/>
        <v>-4</v>
      </c>
      <c r="V178" s="6"/>
      <c r="W178" s="6"/>
    </row>
    <row r="179" spans="1:25" x14ac:dyDescent="0.25">
      <c r="A179" s="1">
        <v>6</v>
      </c>
      <c r="B179" s="1">
        <v>0</v>
      </c>
      <c r="C179" s="1">
        <v>1</v>
      </c>
      <c r="D179" s="1">
        <v>0</v>
      </c>
      <c r="E179" s="1">
        <v>1</v>
      </c>
      <c r="F179" s="1">
        <v>-1</v>
      </c>
      <c r="G179" s="61">
        <f t="shared" si="135"/>
        <v>-0.25</v>
      </c>
      <c r="H179" s="61">
        <f t="shared" si="131"/>
        <v>0.5</v>
      </c>
      <c r="I179" s="61">
        <f t="shared" si="131"/>
        <v>0.5</v>
      </c>
      <c r="J179" s="61">
        <f t="shared" si="131"/>
        <v>-4</v>
      </c>
      <c r="K179" s="33">
        <f t="shared" si="136"/>
        <v>-3.5</v>
      </c>
      <c r="L179" s="33">
        <f t="shared" si="132"/>
        <v>-1</v>
      </c>
      <c r="M179" s="33" t="str">
        <f t="shared" si="133"/>
        <v>wbaru=wlama</v>
      </c>
      <c r="N179" s="33">
        <f t="shared" si="137"/>
        <v>0</v>
      </c>
      <c r="O179" s="33">
        <f t="shared" si="138"/>
        <v>0</v>
      </c>
      <c r="P179" s="33">
        <f t="shared" si="139"/>
        <v>0</v>
      </c>
      <c r="Q179" s="33">
        <f t="shared" si="140"/>
        <v>0</v>
      </c>
      <c r="R179" s="61">
        <f t="shared" si="134"/>
        <v>-0.25</v>
      </c>
      <c r="S179" s="61">
        <f t="shared" si="134"/>
        <v>0.5</v>
      </c>
      <c r="T179" s="61">
        <f t="shared" si="134"/>
        <v>0.5</v>
      </c>
      <c r="U179" s="61">
        <f t="shared" si="134"/>
        <v>-4</v>
      </c>
      <c r="V179" s="6"/>
      <c r="W179" s="6"/>
    </row>
    <row r="180" spans="1:25" x14ac:dyDescent="0.25">
      <c r="A180" s="1">
        <v>7</v>
      </c>
      <c r="B180" s="1">
        <v>0</v>
      </c>
      <c r="C180" s="1">
        <v>0</v>
      </c>
      <c r="D180" s="1">
        <v>1</v>
      </c>
      <c r="E180" s="1">
        <v>1</v>
      </c>
      <c r="F180" s="1">
        <v>-1</v>
      </c>
      <c r="G180" s="61">
        <f t="shared" si="135"/>
        <v>-0.25</v>
      </c>
      <c r="H180" s="61">
        <f t="shared" si="131"/>
        <v>0.5</v>
      </c>
      <c r="I180" s="61">
        <f t="shared" si="131"/>
        <v>0.5</v>
      </c>
      <c r="J180" s="61">
        <f t="shared" si="131"/>
        <v>-4</v>
      </c>
      <c r="K180" s="33">
        <f t="shared" si="136"/>
        <v>-3.5</v>
      </c>
      <c r="L180" s="33">
        <f t="shared" si="132"/>
        <v>-1</v>
      </c>
      <c r="M180" s="33" t="str">
        <f t="shared" si="133"/>
        <v>wbaru=wlama</v>
      </c>
      <c r="N180" s="33">
        <f t="shared" si="137"/>
        <v>0</v>
      </c>
      <c r="O180" s="33">
        <f t="shared" si="138"/>
        <v>0</v>
      </c>
      <c r="P180" s="33">
        <f t="shared" si="139"/>
        <v>0</v>
      </c>
      <c r="Q180" s="33">
        <f t="shared" si="140"/>
        <v>0</v>
      </c>
      <c r="R180" s="61">
        <f t="shared" si="134"/>
        <v>-0.25</v>
      </c>
      <c r="S180" s="61">
        <f t="shared" si="134"/>
        <v>0.5</v>
      </c>
      <c r="T180" s="61">
        <f t="shared" si="134"/>
        <v>0.5</v>
      </c>
      <c r="U180" s="61">
        <f t="shared" si="134"/>
        <v>-4</v>
      </c>
      <c r="V180" s="6"/>
      <c r="W180" s="6"/>
    </row>
    <row r="181" spans="1:25" x14ac:dyDescent="0.25">
      <c r="A181" s="1">
        <v>8</v>
      </c>
      <c r="B181" s="1">
        <v>0</v>
      </c>
      <c r="C181" s="1">
        <v>0</v>
      </c>
      <c r="D181" s="1">
        <v>0</v>
      </c>
      <c r="E181" s="1">
        <v>1</v>
      </c>
      <c r="F181" s="1">
        <v>-1</v>
      </c>
      <c r="G181" s="61">
        <f t="shared" si="135"/>
        <v>-0.25</v>
      </c>
      <c r="H181" s="61">
        <f t="shared" si="131"/>
        <v>0.5</v>
      </c>
      <c r="I181" s="61">
        <f t="shared" si="131"/>
        <v>0.5</v>
      </c>
      <c r="J181" s="61">
        <f t="shared" si="131"/>
        <v>-4</v>
      </c>
      <c r="K181" s="33">
        <f t="shared" si="136"/>
        <v>-4</v>
      </c>
      <c r="L181" s="33">
        <f t="shared" si="132"/>
        <v>-1</v>
      </c>
      <c r="M181" s="33" t="str">
        <f t="shared" si="133"/>
        <v>wbaru=wlama</v>
      </c>
      <c r="N181" s="33">
        <f t="shared" si="137"/>
        <v>0</v>
      </c>
      <c r="O181" s="33">
        <f t="shared" si="138"/>
        <v>0</v>
      </c>
      <c r="P181" s="33">
        <f t="shared" si="139"/>
        <v>0</v>
      </c>
      <c r="Q181" s="33">
        <f t="shared" si="140"/>
        <v>0</v>
      </c>
      <c r="R181" s="61">
        <f t="shared" si="134"/>
        <v>-0.25</v>
      </c>
      <c r="S181" s="61">
        <f t="shared" si="134"/>
        <v>0.5</v>
      </c>
      <c r="T181" s="61">
        <f t="shared" si="134"/>
        <v>0.5</v>
      </c>
      <c r="U181" s="61">
        <f t="shared" si="134"/>
        <v>-4</v>
      </c>
      <c r="V181" s="6"/>
      <c r="W181" s="6"/>
    </row>
    <row r="182" spans="1:25" x14ac:dyDescent="0.25">
      <c r="A182" t="s">
        <v>309</v>
      </c>
      <c r="D182" s="6"/>
    </row>
    <row r="183" spans="1:25" x14ac:dyDescent="0.25">
      <c r="A183" s="2" t="s">
        <v>296</v>
      </c>
      <c r="E183" s="4"/>
      <c r="F183" s="4"/>
      <c r="H183" s="31"/>
      <c r="I183" s="31"/>
      <c r="J183" s="6"/>
      <c r="N183" s="31"/>
      <c r="O183" s="6"/>
      <c r="P183" s="6"/>
      <c r="S183" s="31"/>
      <c r="T183" s="31"/>
      <c r="U183" s="16"/>
    </row>
    <row r="184" spans="1:25" x14ac:dyDescent="0.25">
      <c r="A184" s="63" t="s">
        <v>22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2"/>
      <c r="Y184" s="62"/>
    </row>
    <row r="185" spans="1:25" x14ac:dyDescent="0.25">
      <c r="A185" s="173" t="s">
        <v>1</v>
      </c>
      <c r="B185" s="175" t="s">
        <v>25</v>
      </c>
      <c r="C185" s="176"/>
      <c r="D185" s="176"/>
      <c r="E185" s="177"/>
      <c r="F185" s="178" t="s">
        <v>36</v>
      </c>
      <c r="G185" s="180" t="s">
        <v>20</v>
      </c>
      <c r="H185" s="181"/>
      <c r="I185" s="181"/>
      <c r="J185" s="182"/>
      <c r="K185" s="60"/>
      <c r="L185" s="60"/>
      <c r="M185" s="55" t="s">
        <v>257</v>
      </c>
      <c r="N185" s="175" t="s">
        <v>256</v>
      </c>
      <c r="O185" s="176"/>
      <c r="P185" s="176"/>
      <c r="Q185" s="177"/>
      <c r="R185" s="183" t="s">
        <v>15</v>
      </c>
      <c r="S185" s="183"/>
      <c r="T185" s="183"/>
      <c r="U185" s="183"/>
      <c r="V185" s="172"/>
      <c r="W185" s="172"/>
      <c r="X185" s="6"/>
    </row>
    <row r="186" spans="1:25" x14ac:dyDescent="0.25">
      <c r="A186" s="174"/>
      <c r="B186" s="18" t="s">
        <v>2</v>
      </c>
      <c r="C186" s="18" t="s">
        <v>3</v>
      </c>
      <c r="D186" s="18" t="s">
        <v>59</v>
      </c>
      <c r="E186" s="18" t="s">
        <v>14</v>
      </c>
      <c r="F186" s="179"/>
      <c r="G186" s="19" t="s">
        <v>7</v>
      </c>
      <c r="H186" s="19" t="s">
        <v>8</v>
      </c>
      <c r="I186" s="19" t="s">
        <v>60</v>
      </c>
      <c r="J186" s="19" t="s">
        <v>254</v>
      </c>
      <c r="K186" s="56" t="s">
        <v>27</v>
      </c>
      <c r="L186" s="56" t="s">
        <v>19</v>
      </c>
      <c r="M186" s="56" t="s">
        <v>258</v>
      </c>
      <c r="N186" s="56" t="s">
        <v>252</v>
      </c>
      <c r="O186" s="56" t="s">
        <v>253</v>
      </c>
      <c r="P186" s="56" t="s">
        <v>282</v>
      </c>
      <c r="Q186" s="56" t="s">
        <v>255</v>
      </c>
      <c r="R186" s="18" t="s">
        <v>7</v>
      </c>
      <c r="S186" s="18" t="s">
        <v>8</v>
      </c>
      <c r="T186" s="18" t="s">
        <v>60</v>
      </c>
      <c r="U186" s="18" t="s">
        <v>254</v>
      </c>
      <c r="V186" s="172"/>
      <c r="W186" s="172"/>
    </row>
    <row r="187" spans="1:25" x14ac:dyDescent="0.25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33">
        <f>R181</f>
        <v>-0.25</v>
      </c>
      <c r="H187" s="33">
        <f>S181</f>
        <v>0.5</v>
      </c>
      <c r="I187" s="33">
        <f>T181</f>
        <v>0.5</v>
      </c>
      <c r="J187" s="33">
        <f>U181</f>
        <v>-4</v>
      </c>
      <c r="K187" s="33">
        <f>J187+(B187*G187)+(C187*H187)+(D187*I187)</f>
        <v>-3.25</v>
      </c>
      <c r="L187" s="33">
        <f>IF(K187&gt;$D$8,1,IF(K187&lt;-$D$8,-1,0))</f>
        <v>-1</v>
      </c>
      <c r="M187" s="33" t="str">
        <f>IF(L187=F187,"wbaru=wlama","perbaiki bobot dan bias")</f>
        <v>perbaiki bobot dan bias</v>
      </c>
      <c r="N187" s="33">
        <f>(F187-L187)*B187*$D$9</f>
        <v>2</v>
      </c>
      <c r="O187" s="33">
        <f>(F187-L187)*C187*$D$9</f>
        <v>2</v>
      </c>
      <c r="P187" s="33">
        <f>(F187-L187)*D187*$D$9</f>
        <v>2</v>
      </c>
      <c r="Q187" s="33">
        <f>(F187-L187)*E187*$D$9</f>
        <v>2</v>
      </c>
      <c r="R187" s="61">
        <f>G187+N187</f>
        <v>1.75</v>
      </c>
      <c r="S187" s="61">
        <f>H187+O187</f>
        <v>2.5</v>
      </c>
      <c r="T187" s="61">
        <f>I187+P187</f>
        <v>2.5</v>
      </c>
      <c r="U187" s="61">
        <f>J187+Q187</f>
        <v>-2</v>
      </c>
      <c r="V187" s="6"/>
      <c r="W187" s="6"/>
    </row>
    <row r="188" spans="1:25" x14ac:dyDescent="0.25">
      <c r="A188" s="1">
        <v>2</v>
      </c>
      <c r="B188" s="1">
        <v>1</v>
      </c>
      <c r="C188" s="1">
        <v>1</v>
      </c>
      <c r="D188" s="1">
        <v>0</v>
      </c>
      <c r="E188" s="1">
        <v>1</v>
      </c>
      <c r="F188" s="1">
        <v>-1</v>
      </c>
      <c r="G188" s="61">
        <f>R187</f>
        <v>1.75</v>
      </c>
      <c r="H188" s="61">
        <f t="shared" ref="H188:J194" si="141">S187</f>
        <v>2.5</v>
      </c>
      <c r="I188" s="61">
        <f t="shared" si="141"/>
        <v>2.5</v>
      </c>
      <c r="J188" s="61">
        <f t="shared" si="141"/>
        <v>-2</v>
      </c>
      <c r="K188" s="33">
        <f>J188+(B188*G188)+(C188*H188)+(D188*I188)</f>
        <v>2.25</v>
      </c>
      <c r="L188" s="33">
        <f t="shared" ref="L188:L194" si="142">IF(K188&gt;$D$8,1,IF(K188&lt;-$D$8,-1,0))</f>
        <v>1</v>
      </c>
      <c r="M188" s="33" t="str">
        <f t="shared" ref="M188:M194" si="143">IF(L188=F188,"wbaru=wlama","perbaiki bobot dan bias")</f>
        <v>perbaiki bobot dan bias</v>
      </c>
      <c r="N188" s="33">
        <f>(F188-L188)*B188*$D$9</f>
        <v>-2</v>
      </c>
      <c r="O188" s="33">
        <f>(F188-L188)*C188*$D$9</f>
        <v>-2</v>
      </c>
      <c r="P188" s="33">
        <f>(F188-L188)*D188*$D$9</f>
        <v>0</v>
      </c>
      <c r="Q188" s="33">
        <f>(F188-L188)*E188*$D$9</f>
        <v>-2</v>
      </c>
      <c r="R188" s="61">
        <f t="shared" ref="R188:U194" si="144">G188+N188</f>
        <v>-0.25</v>
      </c>
      <c r="S188" s="61">
        <f t="shared" si="144"/>
        <v>0.5</v>
      </c>
      <c r="T188" s="61">
        <f t="shared" si="144"/>
        <v>2.5</v>
      </c>
      <c r="U188" s="61">
        <f t="shared" si="144"/>
        <v>-4</v>
      </c>
      <c r="V188" s="6"/>
      <c r="W188" s="6"/>
    </row>
    <row r="189" spans="1:25" x14ac:dyDescent="0.25">
      <c r="A189" s="1">
        <v>3</v>
      </c>
      <c r="B189" s="1">
        <v>1</v>
      </c>
      <c r="C189" s="1">
        <v>0</v>
      </c>
      <c r="D189" s="1">
        <v>1</v>
      </c>
      <c r="E189" s="1">
        <v>1</v>
      </c>
      <c r="F189" s="1">
        <v>-1</v>
      </c>
      <c r="G189" s="61">
        <f t="shared" ref="G189:G194" si="145">R188</f>
        <v>-0.25</v>
      </c>
      <c r="H189" s="61">
        <f t="shared" si="141"/>
        <v>0.5</v>
      </c>
      <c r="I189" s="61">
        <f t="shared" si="141"/>
        <v>2.5</v>
      </c>
      <c r="J189" s="61">
        <f t="shared" si="141"/>
        <v>-4</v>
      </c>
      <c r="K189" s="33">
        <f t="shared" ref="K189:K194" si="146">J189+(B189*G189)+(C189*H189)+(D189*I189)</f>
        <v>-1.75</v>
      </c>
      <c r="L189" s="33">
        <f t="shared" si="142"/>
        <v>-1</v>
      </c>
      <c r="M189" s="33" t="str">
        <f t="shared" si="143"/>
        <v>wbaru=wlama</v>
      </c>
      <c r="N189" s="33">
        <f t="shared" ref="N189:N194" si="147">(F189-L189)*B189*$D$9</f>
        <v>0</v>
      </c>
      <c r="O189" s="33">
        <f t="shared" ref="O189:O194" si="148">(F189-L189)*C189*$D$9</f>
        <v>0</v>
      </c>
      <c r="P189" s="33">
        <f t="shared" ref="P189:P194" si="149">(F189-L189)*D189*$D$9</f>
        <v>0</v>
      </c>
      <c r="Q189" s="33">
        <f t="shared" ref="Q189:Q194" si="150">(F189-L189)*E189*$D$9</f>
        <v>0</v>
      </c>
      <c r="R189" s="61">
        <f t="shared" si="144"/>
        <v>-0.25</v>
      </c>
      <c r="S189" s="61">
        <f t="shared" si="144"/>
        <v>0.5</v>
      </c>
      <c r="T189" s="61">
        <f t="shared" si="144"/>
        <v>2.5</v>
      </c>
      <c r="U189" s="61">
        <f t="shared" si="144"/>
        <v>-4</v>
      </c>
      <c r="V189" s="6"/>
      <c r="W189" s="6"/>
    </row>
    <row r="190" spans="1:25" x14ac:dyDescent="0.25">
      <c r="A190" s="1">
        <v>4</v>
      </c>
      <c r="B190" s="1">
        <v>1</v>
      </c>
      <c r="C190" s="1">
        <v>0</v>
      </c>
      <c r="D190" s="1">
        <v>0</v>
      </c>
      <c r="E190" s="1">
        <v>1</v>
      </c>
      <c r="F190" s="1">
        <v>-1</v>
      </c>
      <c r="G190" s="61">
        <f t="shared" si="145"/>
        <v>-0.25</v>
      </c>
      <c r="H190" s="61">
        <f t="shared" si="141"/>
        <v>0.5</v>
      </c>
      <c r="I190" s="61">
        <f t="shared" si="141"/>
        <v>2.5</v>
      </c>
      <c r="J190" s="61">
        <f t="shared" si="141"/>
        <v>-4</v>
      </c>
      <c r="K190" s="33">
        <f t="shared" si="146"/>
        <v>-4.25</v>
      </c>
      <c r="L190" s="33">
        <f t="shared" si="142"/>
        <v>-1</v>
      </c>
      <c r="M190" s="33" t="str">
        <f t="shared" si="143"/>
        <v>wbaru=wlama</v>
      </c>
      <c r="N190" s="33">
        <f t="shared" si="147"/>
        <v>0</v>
      </c>
      <c r="O190" s="33">
        <f t="shared" si="148"/>
        <v>0</v>
      </c>
      <c r="P190" s="33">
        <f t="shared" si="149"/>
        <v>0</v>
      </c>
      <c r="Q190" s="33">
        <f t="shared" si="150"/>
        <v>0</v>
      </c>
      <c r="R190" s="61">
        <f t="shared" si="144"/>
        <v>-0.25</v>
      </c>
      <c r="S190" s="61">
        <f t="shared" si="144"/>
        <v>0.5</v>
      </c>
      <c r="T190" s="61">
        <f t="shared" si="144"/>
        <v>2.5</v>
      </c>
      <c r="U190" s="61">
        <f t="shared" si="144"/>
        <v>-4</v>
      </c>
      <c r="V190" s="6"/>
      <c r="W190" s="6"/>
    </row>
    <row r="191" spans="1:25" x14ac:dyDescent="0.25">
      <c r="A191" s="1">
        <v>5</v>
      </c>
      <c r="B191" s="1">
        <v>0</v>
      </c>
      <c r="C191" s="1">
        <v>1</v>
      </c>
      <c r="D191" s="1">
        <v>1</v>
      </c>
      <c r="E191" s="1">
        <v>1</v>
      </c>
      <c r="F191" s="1">
        <v>-1</v>
      </c>
      <c r="G191" s="61">
        <f t="shared" si="145"/>
        <v>-0.25</v>
      </c>
      <c r="H191" s="61">
        <f t="shared" si="141"/>
        <v>0.5</v>
      </c>
      <c r="I191" s="61">
        <f t="shared" si="141"/>
        <v>2.5</v>
      </c>
      <c r="J191" s="61">
        <f t="shared" si="141"/>
        <v>-4</v>
      </c>
      <c r="K191" s="33">
        <f t="shared" si="146"/>
        <v>-1</v>
      </c>
      <c r="L191" s="33">
        <f t="shared" si="142"/>
        <v>-1</v>
      </c>
      <c r="M191" s="33" t="str">
        <f t="shared" si="143"/>
        <v>wbaru=wlama</v>
      </c>
      <c r="N191" s="33">
        <f t="shared" si="147"/>
        <v>0</v>
      </c>
      <c r="O191" s="33">
        <f t="shared" si="148"/>
        <v>0</v>
      </c>
      <c r="P191" s="33">
        <f t="shared" si="149"/>
        <v>0</v>
      </c>
      <c r="Q191" s="33">
        <f t="shared" si="150"/>
        <v>0</v>
      </c>
      <c r="R191" s="61">
        <f t="shared" si="144"/>
        <v>-0.25</v>
      </c>
      <c r="S191" s="61">
        <f t="shared" si="144"/>
        <v>0.5</v>
      </c>
      <c r="T191" s="61">
        <f t="shared" si="144"/>
        <v>2.5</v>
      </c>
      <c r="U191" s="61">
        <f t="shared" si="144"/>
        <v>-4</v>
      </c>
      <c r="V191" s="6"/>
      <c r="W191" s="6"/>
    </row>
    <row r="192" spans="1:25" x14ac:dyDescent="0.25">
      <c r="A192" s="1">
        <v>6</v>
      </c>
      <c r="B192" s="1">
        <v>0</v>
      </c>
      <c r="C192" s="1">
        <v>1</v>
      </c>
      <c r="D192" s="1">
        <v>0</v>
      </c>
      <c r="E192" s="1">
        <v>1</v>
      </c>
      <c r="F192" s="1">
        <v>-1</v>
      </c>
      <c r="G192" s="61">
        <f t="shared" si="145"/>
        <v>-0.25</v>
      </c>
      <c r="H192" s="61">
        <f t="shared" si="141"/>
        <v>0.5</v>
      </c>
      <c r="I192" s="61">
        <f t="shared" si="141"/>
        <v>2.5</v>
      </c>
      <c r="J192" s="61">
        <f t="shared" si="141"/>
        <v>-4</v>
      </c>
      <c r="K192" s="33">
        <f t="shared" si="146"/>
        <v>-3.5</v>
      </c>
      <c r="L192" s="33">
        <f t="shared" si="142"/>
        <v>-1</v>
      </c>
      <c r="M192" s="33" t="str">
        <f t="shared" si="143"/>
        <v>wbaru=wlama</v>
      </c>
      <c r="N192" s="33">
        <f t="shared" si="147"/>
        <v>0</v>
      </c>
      <c r="O192" s="33">
        <f t="shared" si="148"/>
        <v>0</v>
      </c>
      <c r="P192" s="33">
        <f t="shared" si="149"/>
        <v>0</v>
      </c>
      <c r="Q192" s="33">
        <f t="shared" si="150"/>
        <v>0</v>
      </c>
      <c r="R192" s="61">
        <f t="shared" si="144"/>
        <v>-0.25</v>
      </c>
      <c r="S192" s="61">
        <f t="shared" si="144"/>
        <v>0.5</v>
      </c>
      <c r="T192" s="61">
        <f t="shared" si="144"/>
        <v>2.5</v>
      </c>
      <c r="U192" s="61">
        <f t="shared" si="144"/>
        <v>-4</v>
      </c>
      <c r="V192" s="6"/>
      <c r="W192" s="6"/>
    </row>
    <row r="193" spans="1:25" x14ac:dyDescent="0.25">
      <c r="A193" s="1">
        <v>7</v>
      </c>
      <c r="B193" s="1">
        <v>0</v>
      </c>
      <c r="C193" s="1">
        <v>0</v>
      </c>
      <c r="D193" s="1">
        <v>1</v>
      </c>
      <c r="E193" s="1">
        <v>1</v>
      </c>
      <c r="F193" s="1">
        <v>-1</v>
      </c>
      <c r="G193" s="61">
        <f t="shared" si="145"/>
        <v>-0.25</v>
      </c>
      <c r="H193" s="61">
        <f t="shared" si="141"/>
        <v>0.5</v>
      </c>
      <c r="I193" s="61">
        <f t="shared" si="141"/>
        <v>2.5</v>
      </c>
      <c r="J193" s="61">
        <f t="shared" si="141"/>
        <v>-4</v>
      </c>
      <c r="K193" s="33">
        <f t="shared" si="146"/>
        <v>-1.5</v>
      </c>
      <c r="L193" s="33">
        <f t="shared" si="142"/>
        <v>-1</v>
      </c>
      <c r="M193" s="33" t="str">
        <f t="shared" si="143"/>
        <v>wbaru=wlama</v>
      </c>
      <c r="N193" s="33">
        <f t="shared" si="147"/>
        <v>0</v>
      </c>
      <c r="O193" s="33">
        <f t="shared" si="148"/>
        <v>0</v>
      </c>
      <c r="P193" s="33">
        <f t="shared" si="149"/>
        <v>0</v>
      </c>
      <c r="Q193" s="33">
        <f t="shared" si="150"/>
        <v>0</v>
      </c>
      <c r="R193" s="61">
        <f t="shared" si="144"/>
        <v>-0.25</v>
      </c>
      <c r="S193" s="61">
        <f t="shared" si="144"/>
        <v>0.5</v>
      </c>
      <c r="T193" s="61">
        <f t="shared" si="144"/>
        <v>2.5</v>
      </c>
      <c r="U193" s="61">
        <f t="shared" si="144"/>
        <v>-4</v>
      </c>
      <c r="V193" s="6"/>
      <c r="W193" s="6"/>
    </row>
    <row r="194" spans="1:25" x14ac:dyDescent="0.25">
      <c r="A194" s="1">
        <v>8</v>
      </c>
      <c r="B194" s="1">
        <v>0</v>
      </c>
      <c r="C194" s="1">
        <v>0</v>
      </c>
      <c r="D194" s="1">
        <v>0</v>
      </c>
      <c r="E194" s="1">
        <v>1</v>
      </c>
      <c r="F194" s="1">
        <v>-1</v>
      </c>
      <c r="G194" s="61">
        <f t="shared" si="145"/>
        <v>-0.25</v>
      </c>
      <c r="H194" s="61">
        <f t="shared" si="141"/>
        <v>0.5</v>
      </c>
      <c r="I194" s="61">
        <f t="shared" si="141"/>
        <v>2.5</v>
      </c>
      <c r="J194" s="61">
        <f t="shared" si="141"/>
        <v>-4</v>
      </c>
      <c r="K194" s="33">
        <f t="shared" si="146"/>
        <v>-4</v>
      </c>
      <c r="L194" s="33">
        <f t="shared" si="142"/>
        <v>-1</v>
      </c>
      <c r="M194" s="33" t="str">
        <f t="shared" si="143"/>
        <v>wbaru=wlama</v>
      </c>
      <c r="N194" s="33">
        <f t="shared" si="147"/>
        <v>0</v>
      </c>
      <c r="O194" s="33">
        <f t="shared" si="148"/>
        <v>0</v>
      </c>
      <c r="P194" s="33">
        <f t="shared" si="149"/>
        <v>0</v>
      </c>
      <c r="Q194" s="33">
        <f t="shared" si="150"/>
        <v>0</v>
      </c>
      <c r="R194" s="61">
        <f t="shared" si="144"/>
        <v>-0.25</v>
      </c>
      <c r="S194" s="61">
        <f t="shared" si="144"/>
        <v>0.5</v>
      </c>
      <c r="T194" s="61">
        <f t="shared" si="144"/>
        <v>2.5</v>
      </c>
      <c r="U194" s="61">
        <f t="shared" si="144"/>
        <v>-4</v>
      </c>
      <c r="V194" s="6"/>
      <c r="W194" s="6"/>
    </row>
    <row r="195" spans="1:25" x14ac:dyDescent="0.25">
      <c r="A195" t="s">
        <v>310</v>
      </c>
      <c r="D195" s="6"/>
    </row>
    <row r="196" spans="1:25" x14ac:dyDescent="0.25">
      <c r="A196" s="2" t="s">
        <v>297</v>
      </c>
      <c r="E196" s="4"/>
      <c r="F196" s="4"/>
      <c r="H196" s="31"/>
      <c r="I196" s="31"/>
      <c r="J196" s="6"/>
      <c r="N196" s="31"/>
      <c r="O196" s="6"/>
      <c r="P196" s="6"/>
      <c r="S196" s="31"/>
      <c r="T196" s="31"/>
      <c r="U196" s="16"/>
    </row>
    <row r="197" spans="1:25" x14ac:dyDescent="0.25">
      <c r="A197" s="63" t="s">
        <v>22</v>
      </c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2"/>
      <c r="Y197" s="62"/>
    </row>
    <row r="198" spans="1:25" x14ac:dyDescent="0.25">
      <c r="A198" s="173" t="s">
        <v>1</v>
      </c>
      <c r="B198" s="175" t="s">
        <v>25</v>
      </c>
      <c r="C198" s="176"/>
      <c r="D198" s="176"/>
      <c r="E198" s="177"/>
      <c r="F198" s="178" t="s">
        <v>36</v>
      </c>
      <c r="G198" s="180" t="s">
        <v>20</v>
      </c>
      <c r="H198" s="181"/>
      <c r="I198" s="181"/>
      <c r="J198" s="182"/>
      <c r="K198" s="60"/>
      <c r="L198" s="60"/>
      <c r="M198" s="55" t="s">
        <v>257</v>
      </c>
      <c r="N198" s="175" t="s">
        <v>256</v>
      </c>
      <c r="O198" s="176"/>
      <c r="P198" s="176"/>
      <c r="Q198" s="177"/>
      <c r="R198" s="183" t="s">
        <v>15</v>
      </c>
      <c r="S198" s="183"/>
      <c r="T198" s="183"/>
      <c r="U198" s="183"/>
      <c r="V198" s="172"/>
      <c r="W198" s="172"/>
      <c r="X198" s="6"/>
    </row>
    <row r="199" spans="1:25" x14ac:dyDescent="0.25">
      <c r="A199" s="174"/>
      <c r="B199" s="18" t="s">
        <v>2</v>
      </c>
      <c r="C199" s="18" t="s">
        <v>3</v>
      </c>
      <c r="D199" s="18" t="s">
        <v>59</v>
      </c>
      <c r="E199" s="18" t="s">
        <v>14</v>
      </c>
      <c r="F199" s="179"/>
      <c r="G199" s="19" t="s">
        <v>7</v>
      </c>
      <c r="H199" s="19" t="s">
        <v>8</v>
      </c>
      <c r="I199" s="19" t="s">
        <v>60</v>
      </c>
      <c r="J199" s="19" t="s">
        <v>254</v>
      </c>
      <c r="K199" s="56" t="s">
        <v>27</v>
      </c>
      <c r="L199" s="56" t="s">
        <v>19</v>
      </c>
      <c r="M199" s="56" t="s">
        <v>258</v>
      </c>
      <c r="N199" s="56" t="s">
        <v>252</v>
      </c>
      <c r="O199" s="56" t="s">
        <v>253</v>
      </c>
      <c r="P199" s="56" t="s">
        <v>282</v>
      </c>
      <c r="Q199" s="56" t="s">
        <v>255</v>
      </c>
      <c r="R199" s="18" t="s">
        <v>7</v>
      </c>
      <c r="S199" s="18" t="s">
        <v>8</v>
      </c>
      <c r="T199" s="18" t="s">
        <v>60</v>
      </c>
      <c r="U199" s="18" t="s">
        <v>254</v>
      </c>
      <c r="V199" s="172"/>
      <c r="W199" s="172"/>
    </row>
    <row r="200" spans="1:25" x14ac:dyDescent="0.25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33">
        <f>R194</f>
        <v>-0.25</v>
      </c>
      <c r="H200" s="33">
        <f>S194</f>
        <v>0.5</v>
      </c>
      <c r="I200" s="33">
        <f>T194</f>
        <v>2.5</v>
      </c>
      <c r="J200" s="33">
        <f>U194</f>
        <v>-4</v>
      </c>
      <c r="K200" s="33">
        <f>J200+(B200*G200)+(C200*H200)+(D200*I200)</f>
        <v>-1.25</v>
      </c>
      <c r="L200" s="33">
        <f>IF(K200&gt;$D$8,1,IF(K200&lt;-$D$8,-1,0))</f>
        <v>-1</v>
      </c>
      <c r="M200" s="33" t="str">
        <f>IF(L200=F200,"wbaru=wlama","perbaiki bobot dan bias")</f>
        <v>perbaiki bobot dan bias</v>
      </c>
      <c r="N200" s="33">
        <f>(F200-L200)*B200*$D$9</f>
        <v>2</v>
      </c>
      <c r="O200" s="33">
        <f>(F200-L200)*C200*$D$9</f>
        <v>2</v>
      </c>
      <c r="P200" s="33">
        <f>(F200-L200)*D200*$D$9</f>
        <v>2</v>
      </c>
      <c r="Q200" s="33">
        <f>(F200-L200)*E200*$D$9</f>
        <v>2</v>
      </c>
      <c r="R200" s="61">
        <f>G200+N200</f>
        <v>1.75</v>
      </c>
      <c r="S200" s="61">
        <f>H200+O200</f>
        <v>2.5</v>
      </c>
      <c r="T200" s="61">
        <f>I200+P200</f>
        <v>4.5</v>
      </c>
      <c r="U200" s="61">
        <f>J200+Q200</f>
        <v>-2</v>
      </c>
      <c r="V200" s="6"/>
      <c r="W200" s="6"/>
    </row>
    <row r="201" spans="1:25" x14ac:dyDescent="0.25">
      <c r="A201" s="1">
        <v>2</v>
      </c>
      <c r="B201" s="1">
        <v>1</v>
      </c>
      <c r="C201" s="1">
        <v>1</v>
      </c>
      <c r="D201" s="1">
        <v>0</v>
      </c>
      <c r="E201" s="1">
        <v>1</v>
      </c>
      <c r="F201" s="1">
        <v>-1</v>
      </c>
      <c r="G201" s="61">
        <f>R200</f>
        <v>1.75</v>
      </c>
      <c r="H201" s="61">
        <f t="shared" ref="H201:J207" si="151">S200</f>
        <v>2.5</v>
      </c>
      <c r="I201" s="61">
        <f t="shared" si="151"/>
        <v>4.5</v>
      </c>
      <c r="J201" s="61">
        <f t="shared" si="151"/>
        <v>-2</v>
      </c>
      <c r="K201" s="33">
        <f>J201+(B201*G201)+(C201*H201)+(D201*I201)</f>
        <v>2.25</v>
      </c>
      <c r="L201" s="33">
        <f t="shared" ref="L201:L207" si="152">IF(K201&gt;$D$8,1,IF(K201&lt;-$D$8,-1,0))</f>
        <v>1</v>
      </c>
      <c r="M201" s="33" t="str">
        <f t="shared" ref="M201:M207" si="153">IF(L201=F201,"wbaru=wlama","perbaiki bobot dan bias")</f>
        <v>perbaiki bobot dan bias</v>
      </c>
      <c r="N201" s="33">
        <f>(F201-L201)*B201*$D$9</f>
        <v>-2</v>
      </c>
      <c r="O201" s="33">
        <f>(F201-L201)*C201*$D$9</f>
        <v>-2</v>
      </c>
      <c r="P201" s="33">
        <f>(F201-L201)*D201*$D$9</f>
        <v>0</v>
      </c>
      <c r="Q201" s="33">
        <f>(F201-L201)*E201*$D$9</f>
        <v>-2</v>
      </c>
      <c r="R201" s="61">
        <f t="shared" ref="R201:U207" si="154">G201+N201</f>
        <v>-0.25</v>
      </c>
      <c r="S201" s="61">
        <f t="shared" si="154"/>
        <v>0.5</v>
      </c>
      <c r="T201" s="61">
        <f t="shared" si="154"/>
        <v>4.5</v>
      </c>
      <c r="U201" s="61">
        <f t="shared" si="154"/>
        <v>-4</v>
      </c>
      <c r="V201" s="6"/>
      <c r="W201" s="6"/>
    </row>
    <row r="202" spans="1:25" x14ac:dyDescent="0.25">
      <c r="A202" s="1">
        <v>3</v>
      </c>
      <c r="B202" s="1">
        <v>1</v>
      </c>
      <c r="C202" s="1">
        <v>0</v>
      </c>
      <c r="D202" s="1">
        <v>1</v>
      </c>
      <c r="E202" s="1">
        <v>1</v>
      </c>
      <c r="F202" s="1">
        <v>-1</v>
      </c>
      <c r="G202" s="61">
        <f t="shared" ref="G202:G207" si="155">R201</f>
        <v>-0.25</v>
      </c>
      <c r="H202" s="61">
        <f t="shared" si="151"/>
        <v>0.5</v>
      </c>
      <c r="I202" s="61">
        <f t="shared" si="151"/>
        <v>4.5</v>
      </c>
      <c r="J202" s="61">
        <f t="shared" si="151"/>
        <v>-4</v>
      </c>
      <c r="K202" s="33">
        <f t="shared" ref="K202:K207" si="156">J202+(B202*G202)+(C202*H202)+(D202*I202)</f>
        <v>0.25</v>
      </c>
      <c r="L202" s="33">
        <f t="shared" si="152"/>
        <v>1</v>
      </c>
      <c r="M202" s="33" t="str">
        <f t="shared" si="153"/>
        <v>perbaiki bobot dan bias</v>
      </c>
      <c r="N202" s="33">
        <f t="shared" ref="N202:N207" si="157">(F202-L202)*B202*$D$9</f>
        <v>-2</v>
      </c>
      <c r="O202" s="33">
        <f t="shared" ref="O202:O207" si="158">(F202-L202)*C202*$D$9</f>
        <v>0</v>
      </c>
      <c r="P202" s="33">
        <f t="shared" ref="P202:P207" si="159">(F202-L202)*D202*$D$9</f>
        <v>-2</v>
      </c>
      <c r="Q202" s="33">
        <f t="shared" ref="Q202:Q207" si="160">(F202-L202)*E202*$D$9</f>
        <v>-2</v>
      </c>
      <c r="R202" s="61">
        <f t="shared" si="154"/>
        <v>-2.25</v>
      </c>
      <c r="S202" s="61">
        <f t="shared" si="154"/>
        <v>0.5</v>
      </c>
      <c r="T202" s="61">
        <f t="shared" si="154"/>
        <v>2.5</v>
      </c>
      <c r="U202" s="61">
        <f t="shared" si="154"/>
        <v>-6</v>
      </c>
      <c r="V202" s="6"/>
      <c r="W202" s="6"/>
    </row>
    <row r="203" spans="1:25" x14ac:dyDescent="0.25">
      <c r="A203" s="1">
        <v>4</v>
      </c>
      <c r="B203" s="1">
        <v>1</v>
      </c>
      <c r="C203" s="1">
        <v>0</v>
      </c>
      <c r="D203" s="1">
        <v>0</v>
      </c>
      <c r="E203" s="1">
        <v>1</v>
      </c>
      <c r="F203" s="1">
        <v>-1</v>
      </c>
      <c r="G203" s="61">
        <f t="shared" si="155"/>
        <v>-2.25</v>
      </c>
      <c r="H203" s="61">
        <f t="shared" si="151"/>
        <v>0.5</v>
      </c>
      <c r="I203" s="61">
        <f t="shared" si="151"/>
        <v>2.5</v>
      </c>
      <c r="J203" s="61">
        <f t="shared" si="151"/>
        <v>-6</v>
      </c>
      <c r="K203" s="33">
        <f t="shared" si="156"/>
        <v>-8.25</v>
      </c>
      <c r="L203" s="33">
        <f t="shared" si="152"/>
        <v>-1</v>
      </c>
      <c r="M203" s="33" t="str">
        <f t="shared" si="153"/>
        <v>wbaru=wlama</v>
      </c>
      <c r="N203" s="33">
        <f t="shared" si="157"/>
        <v>0</v>
      </c>
      <c r="O203" s="33">
        <f t="shared" si="158"/>
        <v>0</v>
      </c>
      <c r="P203" s="33">
        <f t="shared" si="159"/>
        <v>0</v>
      </c>
      <c r="Q203" s="33">
        <f t="shared" si="160"/>
        <v>0</v>
      </c>
      <c r="R203" s="61">
        <f t="shared" si="154"/>
        <v>-2.25</v>
      </c>
      <c r="S203" s="61">
        <f t="shared" si="154"/>
        <v>0.5</v>
      </c>
      <c r="T203" s="61">
        <f t="shared" si="154"/>
        <v>2.5</v>
      </c>
      <c r="U203" s="61">
        <f t="shared" si="154"/>
        <v>-6</v>
      </c>
      <c r="V203" s="6"/>
      <c r="W203" s="6"/>
    </row>
    <row r="204" spans="1:25" x14ac:dyDescent="0.25">
      <c r="A204" s="1">
        <v>5</v>
      </c>
      <c r="B204" s="1">
        <v>0</v>
      </c>
      <c r="C204" s="1">
        <v>1</v>
      </c>
      <c r="D204" s="1">
        <v>1</v>
      </c>
      <c r="E204" s="1">
        <v>1</v>
      </c>
      <c r="F204" s="1">
        <v>-1</v>
      </c>
      <c r="G204" s="61">
        <f t="shared" si="155"/>
        <v>-2.25</v>
      </c>
      <c r="H204" s="61">
        <f t="shared" si="151"/>
        <v>0.5</v>
      </c>
      <c r="I204" s="61">
        <f t="shared" si="151"/>
        <v>2.5</v>
      </c>
      <c r="J204" s="61">
        <f t="shared" si="151"/>
        <v>-6</v>
      </c>
      <c r="K204" s="33">
        <f t="shared" si="156"/>
        <v>-3</v>
      </c>
      <c r="L204" s="33">
        <f t="shared" si="152"/>
        <v>-1</v>
      </c>
      <c r="M204" s="33" t="str">
        <f t="shared" si="153"/>
        <v>wbaru=wlama</v>
      </c>
      <c r="N204" s="33">
        <f t="shared" si="157"/>
        <v>0</v>
      </c>
      <c r="O204" s="33">
        <f t="shared" si="158"/>
        <v>0</v>
      </c>
      <c r="P204" s="33">
        <f t="shared" si="159"/>
        <v>0</v>
      </c>
      <c r="Q204" s="33">
        <f t="shared" si="160"/>
        <v>0</v>
      </c>
      <c r="R204" s="61">
        <f t="shared" si="154"/>
        <v>-2.25</v>
      </c>
      <c r="S204" s="61">
        <f t="shared" si="154"/>
        <v>0.5</v>
      </c>
      <c r="T204" s="61">
        <f t="shared" si="154"/>
        <v>2.5</v>
      </c>
      <c r="U204" s="61">
        <f t="shared" si="154"/>
        <v>-6</v>
      </c>
      <c r="V204" s="6"/>
      <c r="W204" s="6"/>
    </row>
    <row r="205" spans="1:25" x14ac:dyDescent="0.25">
      <c r="A205" s="1">
        <v>6</v>
      </c>
      <c r="B205" s="1">
        <v>0</v>
      </c>
      <c r="C205" s="1">
        <v>1</v>
      </c>
      <c r="D205" s="1">
        <v>0</v>
      </c>
      <c r="E205" s="1">
        <v>1</v>
      </c>
      <c r="F205" s="1">
        <v>-1</v>
      </c>
      <c r="G205" s="61">
        <f t="shared" si="155"/>
        <v>-2.25</v>
      </c>
      <c r="H205" s="61">
        <f t="shared" si="151"/>
        <v>0.5</v>
      </c>
      <c r="I205" s="61">
        <f t="shared" si="151"/>
        <v>2.5</v>
      </c>
      <c r="J205" s="61">
        <f t="shared" si="151"/>
        <v>-6</v>
      </c>
      <c r="K205" s="33">
        <f t="shared" si="156"/>
        <v>-5.5</v>
      </c>
      <c r="L205" s="33">
        <f t="shared" si="152"/>
        <v>-1</v>
      </c>
      <c r="M205" s="33" t="str">
        <f t="shared" si="153"/>
        <v>wbaru=wlama</v>
      </c>
      <c r="N205" s="33">
        <f t="shared" si="157"/>
        <v>0</v>
      </c>
      <c r="O205" s="33">
        <f t="shared" si="158"/>
        <v>0</v>
      </c>
      <c r="P205" s="33">
        <f t="shared" si="159"/>
        <v>0</v>
      </c>
      <c r="Q205" s="33">
        <f t="shared" si="160"/>
        <v>0</v>
      </c>
      <c r="R205" s="61">
        <f t="shared" si="154"/>
        <v>-2.25</v>
      </c>
      <c r="S205" s="61">
        <f t="shared" si="154"/>
        <v>0.5</v>
      </c>
      <c r="T205" s="61">
        <f t="shared" si="154"/>
        <v>2.5</v>
      </c>
      <c r="U205" s="61">
        <f t="shared" si="154"/>
        <v>-6</v>
      </c>
      <c r="V205" s="6"/>
      <c r="W205" s="6"/>
    </row>
    <row r="206" spans="1:25" x14ac:dyDescent="0.25">
      <c r="A206" s="1">
        <v>7</v>
      </c>
      <c r="B206" s="1">
        <v>0</v>
      </c>
      <c r="C206" s="1">
        <v>0</v>
      </c>
      <c r="D206" s="1">
        <v>1</v>
      </c>
      <c r="E206" s="1">
        <v>1</v>
      </c>
      <c r="F206" s="1">
        <v>-1</v>
      </c>
      <c r="G206" s="61">
        <f t="shared" si="155"/>
        <v>-2.25</v>
      </c>
      <c r="H206" s="61">
        <f t="shared" si="151"/>
        <v>0.5</v>
      </c>
      <c r="I206" s="61">
        <f t="shared" si="151"/>
        <v>2.5</v>
      </c>
      <c r="J206" s="61">
        <f t="shared" si="151"/>
        <v>-6</v>
      </c>
      <c r="K206" s="33">
        <f t="shared" si="156"/>
        <v>-3.5</v>
      </c>
      <c r="L206" s="33">
        <f t="shared" si="152"/>
        <v>-1</v>
      </c>
      <c r="M206" s="33" t="str">
        <f t="shared" si="153"/>
        <v>wbaru=wlama</v>
      </c>
      <c r="N206" s="33">
        <f t="shared" si="157"/>
        <v>0</v>
      </c>
      <c r="O206" s="33">
        <f t="shared" si="158"/>
        <v>0</v>
      </c>
      <c r="P206" s="33">
        <f t="shared" si="159"/>
        <v>0</v>
      </c>
      <c r="Q206" s="33">
        <f t="shared" si="160"/>
        <v>0</v>
      </c>
      <c r="R206" s="61">
        <f t="shared" si="154"/>
        <v>-2.25</v>
      </c>
      <c r="S206" s="61">
        <f t="shared" si="154"/>
        <v>0.5</v>
      </c>
      <c r="T206" s="61">
        <f t="shared" si="154"/>
        <v>2.5</v>
      </c>
      <c r="U206" s="61">
        <f t="shared" si="154"/>
        <v>-6</v>
      </c>
      <c r="V206" s="6"/>
      <c r="W206" s="6"/>
    </row>
    <row r="207" spans="1:25" x14ac:dyDescent="0.25">
      <c r="A207" s="1">
        <v>8</v>
      </c>
      <c r="B207" s="1">
        <v>0</v>
      </c>
      <c r="C207" s="1">
        <v>0</v>
      </c>
      <c r="D207" s="1">
        <v>0</v>
      </c>
      <c r="E207" s="1">
        <v>1</v>
      </c>
      <c r="F207" s="1">
        <v>-1</v>
      </c>
      <c r="G207" s="61">
        <f t="shared" si="155"/>
        <v>-2.25</v>
      </c>
      <c r="H207" s="61">
        <f t="shared" si="151"/>
        <v>0.5</v>
      </c>
      <c r="I207" s="61">
        <f t="shared" si="151"/>
        <v>2.5</v>
      </c>
      <c r="J207" s="61">
        <f t="shared" si="151"/>
        <v>-6</v>
      </c>
      <c r="K207" s="33">
        <f t="shared" si="156"/>
        <v>-6</v>
      </c>
      <c r="L207" s="33">
        <f t="shared" si="152"/>
        <v>-1</v>
      </c>
      <c r="M207" s="33" t="str">
        <f t="shared" si="153"/>
        <v>wbaru=wlama</v>
      </c>
      <c r="N207" s="33">
        <f t="shared" si="157"/>
        <v>0</v>
      </c>
      <c r="O207" s="33">
        <f t="shared" si="158"/>
        <v>0</v>
      </c>
      <c r="P207" s="33">
        <f t="shared" si="159"/>
        <v>0</v>
      </c>
      <c r="Q207" s="33">
        <f t="shared" si="160"/>
        <v>0</v>
      </c>
      <c r="R207" s="61">
        <f t="shared" si="154"/>
        <v>-2.25</v>
      </c>
      <c r="S207" s="61">
        <f t="shared" si="154"/>
        <v>0.5</v>
      </c>
      <c r="T207" s="61">
        <f t="shared" si="154"/>
        <v>2.5</v>
      </c>
      <c r="U207" s="61">
        <f t="shared" si="154"/>
        <v>-6</v>
      </c>
      <c r="V207" s="6"/>
      <c r="W207" s="6"/>
    </row>
    <row r="208" spans="1:25" x14ac:dyDescent="0.25">
      <c r="A208" t="s">
        <v>311</v>
      </c>
      <c r="D208" s="6"/>
    </row>
    <row r="209" spans="1:25" x14ac:dyDescent="0.25">
      <c r="A209" s="2" t="s">
        <v>298</v>
      </c>
      <c r="E209" s="4"/>
      <c r="F209" s="4"/>
      <c r="H209" s="31"/>
      <c r="I209" s="31"/>
      <c r="J209" s="6"/>
      <c r="N209" s="31"/>
      <c r="O209" s="6"/>
      <c r="P209" s="6"/>
      <c r="S209" s="31"/>
      <c r="T209" s="31"/>
      <c r="U209" s="16"/>
    </row>
    <row r="210" spans="1:25" x14ac:dyDescent="0.25">
      <c r="A210" s="63" t="s">
        <v>22</v>
      </c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2"/>
      <c r="Y210" s="62"/>
    </row>
    <row r="211" spans="1:25" x14ac:dyDescent="0.25">
      <c r="A211" s="173" t="s">
        <v>1</v>
      </c>
      <c r="B211" s="175" t="s">
        <v>25</v>
      </c>
      <c r="C211" s="176"/>
      <c r="D211" s="176"/>
      <c r="E211" s="177"/>
      <c r="F211" s="178" t="s">
        <v>36</v>
      </c>
      <c r="G211" s="180" t="s">
        <v>20</v>
      </c>
      <c r="H211" s="181"/>
      <c r="I211" s="181"/>
      <c r="J211" s="182"/>
      <c r="K211" s="60"/>
      <c r="L211" s="60"/>
      <c r="M211" s="55" t="s">
        <v>257</v>
      </c>
      <c r="N211" s="175" t="s">
        <v>256</v>
      </c>
      <c r="O211" s="176"/>
      <c r="P211" s="176"/>
      <c r="Q211" s="177"/>
      <c r="R211" s="183" t="s">
        <v>15</v>
      </c>
      <c r="S211" s="183"/>
      <c r="T211" s="183"/>
      <c r="U211" s="183"/>
      <c r="V211" s="172"/>
      <c r="W211" s="172"/>
      <c r="X211" s="6"/>
    </row>
    <row r="212" spans="1:25" x14ac:dyDescent="0.25">
      <c r="A212" s="174"/>
      <c r="B212" s="18" t="s">
        <v>2</v>
      </c>
      <c r="C212" s="18" t="s">
        <v>3</v>
      </c>
      <c r="D212" s="18" t="s">
        <v>59</v>
      </c>
      <c r="E212" s="18" t="s">
        <v>14</v>
      </c>
      <c r="F212" s="179"/>
      <c r="G212" s="19" t="s">
        <v>7</v>
      </c>
      <c r="H212" s="19" t="s">
        <v>8</v>
      </c>
      <c r="I212" s="19" t="s">
        <v>60</v>
      </c>
      <c r="J212" s="19" t="s">
        <v>254</v>
      </c>
      <c r="K212" s="56" t="s">
        <v>27</v>
      </c>
      <c r="L212" s="56" t="s">
        <v>19</v>
      </c>
      <c r="M212" s="56" t="s">
        <v>258</v>
      </c>
      <c r="N212" s="56" t="s">
        <v>252</v>
      </c>
      <c r="O212" s="56" t="s">
        <v>253</v>
      </c>
      <c r="P212" s="56" t="s">
        <v>282</v>
      </c>
      <c r="Q212" s="56" t="s">
        <v>255</v>
      </c>
      <c r="R212" s="18" t="s">
        <v>7</v>
      </c>
      <c r="S212" s="18" t="s">
        <v>8</v>
      </c>
      <c r="T212" s="18" t="s">
        <v>60</v>
      </c>
      <c r="U212" s="18" t="s">
        <v>254</v>
      </c>
      <c r="V212" s="172"/>
      <c r="W212" s="172"/>
    </row>
    <row r="213" spans="1:25" x14ac:dyDescent="0.25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33">
        <f>R207</f>
        <v>-2.25</v>
      </c>
      <c r="H213" s="33">
        <f>S207</f>
        <v>0.5</v>
      </c>
      <c r="I213" s="33">
        <f>T207</f>
        <v>2.5</v>
      </c>
      <c r="J213" s="33">
        <f>U207</f>
        <v>-6</v>
      </c>
      <c r="K213" s="33">
        <f>J213+(B213*G213)+(C213*H213)+(D213*I213)</f>
        <v>-5.25</v>
      </c>
      <c r="L213" s="33">
        <f>IF(K213&gt;$D$8,1,IF(K213&lt;-$D$8,-1,0))</f>
        <v>-1</v>
      </c>
      <c r="M213" s="33" t="str">
        <f>IF(L213=F213,"wbaru=wlama","perbaiki bobot dan bias")</f>
        <v>perbaiki bobot dan bias</v>
      </c>
      <c r="N213" s="33">
        <f>(F213-L213)*B213*$D$9</f>
        <v>2</v>
      </c>
      <c r="O213" s="33">
        <f>(F213-L213)*C213*$D$9</f>
        <v>2</v>
      </c>
      <c r="P213" s="33">
        <f>(F213-L213)*D213*$D$9</f>
        <v>2</v>
      </c>
      <c r="Q213" s="33">
        <f>(F213-L213)*E213*$D$9</f>
        <v>2</v>
      </c>
      <c r="R213" s="61">
        <f>G213+N213</f>
        <v>-0.25</v>
      </c>
      <c r="S213" s="61">
        <f>H213+O213</f>
        <v>2.5</v>
      </c>
      <c r="T213" s="61">
        <f>I213+P213</f>
        <v>4.5</v>
      </c>
      <c r="U213" s="61">
        <f>J213+Q213</f>
        <v>-4</v>
      </c>
      <c r="V213" s="6"/>
      <c r="W213" s="6"/>
    </row>
    <row r="214" spans="1:25" x14ac:dyDescent="0.25">
      <c r="A214" s="1">
        <v>2</v>
      </c>
      <c r="B214" s="1">
        <v>1</v>
      </c>
      <c r="C214" s="1">
        <v>1</v>
      </c>
      <c r="D214" s="1">
        <v>0</v>
      </c>
      <c r="E214" s="1">
        <v>1</v>
      </c>
      <c r="F214" s="1">
        <v>-1</v>
      </c>
      <c r="G214" s="61">
        <f>R213</f>
        <v>-0.25</v>
      </c>
      <c r="H214" s="61">
        <f t="shared" ref="H214:J220" si="161">S213</f>
        <v>2.5</v>
      </c>
      <c r="I214" s="61">
        <f t="shared" si="161"/>
        <v>4.5</v>
      </c>
      <c r="J214" s="61">
        <f t="shared" si="161"/>
        <v>-4</v>
      </c>
      <c r="K214" s="33">
        <f>J214+(B214*G214)+(C214*H214)+(D214*I214)</f>
        <v>-1.75</v>
      </c>
      <c r="L214" s="33">
        <f t="shared" ref="L214:L220" si="162">IF(K214&gt;$D$8,1,IF(K214&lt;-$D$8,-1,0))</f>
        <v>-1</v>
      </c>
      <c r="M214" s="33" t="str">
        <f t="shared" ref="M214:M220" si="163">IF(L214=F214,"wbaru=wlama","perbaiki bobot dan bias")</f>
        <v>wbaru=wlama</v>
      </c>
      <c r="N214" s="33">
        <f>(F214-L214)*B214*$D$9</f>
        <v>0</v>
      </c>
      <c r="O214" s="33">
        <f>(F214-L214)*C214*$D$9</f>
        <v>0</v>
      </c>
      <c r="P214" s="33">
        <f>(F214-L214)*D214*$D$9</f>
        <v>0</v>
      </c>
      <c r="Q214" s="33">
        <f>(F214-L214)*E214*$D$9</f>
        <v>0</v>
      </c>
      <c r="R214" s="61">
        <f t="shared" ref="R214:U220" si="164">G214+N214</f>
        <v>-0.25</v>
      </c>
      <c r="S214" s="61">
        <f t="shared" si="164"/>
        <v>2.5</v>
      </c>
      <c r="T214" s="61">
        <f t="shared" si="164"/>
        <v>4.5</v>
      </c>
      <c r="U214" s="61">
        <f t="shared" si="164"/>
        <v>-4</v>
      </c>
      <c r="V214" s="6"/>
      <c r="W214" s="6"/>
    </row>
    <row r="215" spans="1:25" x14ac:dyDescent="0.25">
      <c r="A215" s="1">
        <v>3</v>
      </c>
      <c r="B215" s="1">
        <v>1</v>
      </c>
      <c r="C215" s="1">
        <v>0</v>
      </c>
      <c r="D215" s="1">
        <v>1</v>
      </c>
      <c r="E215" s="1">
        <v>1</v>
      </c>
      <c r="F215" s="1">
        <v>-1</v>
      </c>
      <c r="G215" s="61">
        <f t="shared" ref="G215:G220" si="165">R214</f>
        <v>-0.25</v>
      </c>
      <c r="H215" s="61">
        <f t="shared" si="161"/>
        <v>2.5</v>
      </c>
      <c r="I215" s="61">
        <f t="shared" si="161"/>
        <v>4.5</v>
      </c>
      <c r="J215" s="61">
        <f t="shared" si="161"/>
        <v>-4</v>
      </c>
      <c r="K215" s="33">
        <f t="shared" ref="K215:K220" si="166">J215+(B215*G215)+(C215*H215)+(D215*I215)</f>
        <v>0.25</v>
      </c>
      <c r="L215" s="33">
        <f t="shared" si="162"/>
        <v>1</v>
      </c>
      <c r="M215" s="33" t="str">
        <f t="shared" si="163"/>
        <v>perbaiki bobot dan bias</v>
      </c>
      <c r="N215" s="33">
        <f t="shared" ref="N215:N220" si="167">(F215-L215)*B215*$D$9</f>
        <v>-2</v>
      </c>
      <c r="O215" s="33">
        <f t="shared" ref="O215:O220" si="168">(F215-L215)*C215*$D$9</f>
        <v>0</v>
      </c>
      <c r="P215" s="33">
        <f t="shared" ref="P215:P220" si="169">(F215-L215)*D215*$D$9</f>
        <v>-2</v>
      </c>
      <c r="Q215" s="33">
        <f t="shared" ref="Q215:Q220" si="170">(F215-L215)*E215*$D$9</f>
        <v>-2</v>
      </c>
      <c r="R215" s="61">
        <f t="shared" si="164"/>
        <v>-2.25</v>
      </c>
      <c r="S215" s="61">
        <f t="shared" si="164"/>
        <v>2.5</v>
      </c>
      <c r="T215" s="61">
        <f t="shared" si="164"/>
        <v>2.5</v>
      </c>
      <c r="U215" s="61">
        <f t="shared" si="164"/>
        <v>-6</v>
      </c>
      <c r="V215" s="6"/>
      <c r="W215" s="6"/>
    </row>
    <row r="216" spans="1:25" x14ac:dyDescent="0.25">
      <c r="A216" s="1">
        <v>4</v>
      </c>
      <c r="B216" s="1">
        <v>1</v>
      </c>
      <c r="C216" s="1">
        <v>0</v>
      </c>
      <c r="D216" s="1">
        <v>0</v>
      </c>
      <c r="E216" s="1">
        <v>1</v>
      </c>
      <c r="F216" s="1">
        <v>-1</v>
      </c>
      <c r="G216" s="61">
        <f t="shared" si="165"/>
        <v>-2.25</v>
      </c>
      <c r="H216" s="61">
        <f t="shared" si="161"/>
        <v>2.5</v>
      </c>
      <c r="I216" s="61">
        <f t="shared" si="161"/>
        <v>2.5</v>
      </c>
      <c r="J216" s="61">
        <f t="shared" si="161"/>
        <v>-6</v>
      </c>
      <c r="K216" s="33">
        <f t="shared" si="166"/>
        <v>-8.25</v>
      </c>
      <c r="L216" s="33">
        <f t="shared" si="162"/>
        <v>-1</v>
      </c>
      <c r="M216" s="33" t="str">
        <f t="shared" si="163"/>
        <v>wbaru=wlama</v>
      </c>
      <c r="N216" s="33">
        <f t="shared" si="167"/>
        <v>0</v>
      </c>
      <c r="O216" s="33">
        <f t="shared" si="168"/>
        <v>0</v>
      </c>
      <c r="P216" s="33">
        <f t="shared" si="169"/>
        <v>0</v>
      </c>
      <c r="Q216" s="33">
        <f t="shared" si="170"/>
        <v>0</v>
      </c>
      <c r="R216" s="61">
        <f t="shared" si="164"/>
        <v>-2.25</v>
      </c>
      <c r="S216" s="61">
        <f t="shared" si="164"/>
        <v>2.5</v>
      </c>
      <c r="T216" s="61">
        <f t="shared" si="164"/>
        <v>2.5</v>
      </c>
      <c r="U216" s="61">
        <f t="shared" si="164"/>
        <v>-6</v>
      </c>
      <c r="V216" s="6"/>
      <c r="W216" s="6"/>
    </row>
    <row r="217" spans="1:25" x14ac:dyDescent="0.25">
      <c r="A217" s="1">
        <v>5</v>
      </c>
      <c r="B217" s="1">
        <v>0</v>
      </c>
      <c r="C217" s="1">
        <v>1</v>
      </c>
      <c r="D217" s="1">
        <v>1</v>
      </c>
      <c r="E217" s="1">
        <v>1</v>
      </c>
      <c r="F217" s="1">
        <v>-1</v>
      </c>
      <c r="G217" s="61">
        <f t="shared" si="165"/>
        <v>-2.25</v>
      </c>
      <c r="H217" s="61">
        <f t="shared" si="161"/>
        <v>2.5</v>
      </c>
      <c r="I217" s="61">
        <f t="shared" si="161"/>
        <v>2.5</v>
      </c>
      <c r="J217" s="61">
        <f t="shared" si="161"/>
        <v>-6</v>
      </c>
      <c r="K217" s="33">
        <f t="shared" si="166"/>
        <v>-1</v>
      </c>
      <c r="L217" s="33">
        <f t="shared" si="162"/>
        <v>-1</v>
      </c>
      <c r="M217" s="33" t="str">
        <f t="shared" si="163"/>
        <v>wbaru=wlama</v>
      </c>
      <c r="N217" s="33">
        <f t="shared" si="167"/>
        <v>0</v>
      </c>
      <c r="O217" s="33">
        <f t="shared" si="168"/>
        <v>0</v>
      </c>
      <c r="P217" s="33">
        <f t="shared" si="169"/>
        <v>0</v>
      </c>
      <c r="Q217" s="33">
        <f t="shared" si="170"/>
        <v>0</v>
      </c>
      <c r="R217" s="61">
        <f t="shared" si="164"/>
        <v>-2.25</v>
      </c>
      <c r="S217" s="61">
        <f t="shared" si="164"/>
        <v>2.5</v>
      </c>
      <c r="T217" s="61">
        <f t="shared" si="164"/>
        <v>2.5</v>
      </c>
      <c r="U217" s="61">
        <f t="shared" si="164"/>
        <v>-6</v>
      </c>
      <c r="V217" s="6"/>
      <c r="W217" s="6"/>
    </row>
    <row r="218" spans="1:25" x14ac:dyDescent="0.25">
      <c r="A218" s="1">
        <v>6</v>
      </c>
      <c r="B218" s="1">
        <v>0</v>
      </c>
      <c r="C218" s="1">
        <v>1</v>
      </c>
      <c r="D218" s="1">
        <v>0</v>
      </c>
      <c r="E218" s="1">
        <v>1</v>
      </c>
      <c r="F218" s="1">
        <v>-1</v>
      </c>
      <c r="G218" s="61">
        <f t="shared" si="165"/>
        <v>-2.25</v>
      </c>
      <c r="H218" s="61">
        <f t="shared" si="161"/>
        <v>2.5</v>
      </c>
      <c r="I218" s="61">
        <f t="shared" si="161"/>
        <v>2.5</v>
      </c>
      <c r="J218" s="61">
        <f t="shared" si="161"/>
        <v>-6</v>
      </c>
      <c r="K218" s="33">
        <f t="shared" si="166"/>
        <v>-3.5</v>
      </c>
      <c r="L218" s="33">
        <f t="shared" si="162"/>
        <v>-1</v>
      </c>
      <c r="M218" s="33" t="str">
        <f t="shared" si="163"/>
        <v>wbaru=wlama</v>
      </c>
      <c r="N218" s="33">
        <f t="shared" si="167"/>
        <v>0</v>
      </c>
      <c r="O218" s="33">
        <f t="shared" si="168"/>
        <v>0</v>
      </c>
      <c r="P218" s="33">
        <f t="shared" si="169"/>
        <v>0</v>
      </c>
      <c r="Q218" s="33">
        <f t="shared" si="170"/>
        <v>0</v>
      </c>
      <c r="R218" s="61">
        <f t="shared" si="164"/>
        <v>-2.25</v>
      </c>
      <c r="S218" s="61">
        <f t="shared" si="164"/>
        <v>2.5</v>
      </c>
      <c r="T218" s="61">
        <f t="shared" si="164"/>
        <v>2.5</v>
      </c>
      <c r="U218" s="61">
        <f t="shared" si="164"/>
        <v>-6</v>
      </c>
      <c r="V218" s="6"/>
      <c r="W218" s="6"/>
    </row>
    <row r="219" spans="1:25" x14ac:dyDescent="0.25">
      <c r="A219" s="1">
        <v>7</v>
      </c>
      <c r="B219" s="1">
        <v>0</v>
      </c>
      <c r="C219" s="1">
        <v>0</v>
      </c>
      <c r="D219" s="1">
        <v>1</v>
      </c>
      <c r="E219" s="1">
        <v>1</v>
      </c>
      <c r="F219" s="1">
        <v>-1</v>
      </c>
      <c r="G219" s="61">
        <f t="shared" si="165"/>
        <v>-2.25</v>
      </c>
      <c r="H219" s="61">
        <f t="shared" si="161"/>
        <v>2.5</v>
      </c>
      <c r="I219" s="61">
        <f t="shared" si="161"/>
        <v>2.5</v>
      </c>
      <c r="J219" s="61">
        <f t="shared" si="161"/>
        <v>-6</v>
      </c>
      <c r="K219" s="33">
        <f t="shared" si="166"/>
        <v>-3.5</v>
      </c>
      <c r="L219" s="33">
        <f t="shared" si="162"/>
        <v>-1</v>
      </c>
      <c r="M219" s="33" t="str">
        <f t="shared" si="163"/>
        <v>wbaru=wlama</v>
      </c>
      <c r="N219" s="33">
        <f t="shared" si="167"/>
        <v>0</v>
      </c>
      <c r="O219" s="33">
        <f t="shared" si="168"/>
        <v>0</v>
      </c>
      <c r="P219" s="33">
        <f t="shared" si="169"/>
        <v>0</v>
      </c>
      <c r="Q219" s="33">
        <f t="shared" si="170"/>
        <v>0</v>
      </c>
      <c r="R219" s="61">
        <f t="shared" si="164"/>
        <v>-2.25</v>
      </c>
      <c r="S219" s="61">
        <f t="shared" si="164"/>
        <v>2.5</v>
      </c>
      <c r="T219" s="61">
        <f t="shared" si="164"/>
        <v>2.5</v>
      </c>
      <c r="U219" s="61">
        <f t="shared" si="164"/>
        <v>-6</v>
      </c>
      <c r="V219" s="6"/>
      <c r="W219" s="6"/>
    </row>
    <row r="220" spans="1:25" x14ac:dyDescent="0.25">
      <c r="A220" s="1">
        <v>8</v>
      </c>
      <c r="B220" s="1">
        <v>0</v>
      </c>
      <c r="C220" s="1">
        <v>0</v>
      </c>
      <c r="D220" s="1">
        <v>0</v>
      </c>
      <c r="E220" s="1">
        <v>1</v>
      </c>
      <c r="F220" s="1">
        <v>-1</v>
      </c>
      <c r="G220" s="61">
        <f t="shared" si="165"/>
        <v>-2.25</v>
      </c>
      <c r="H220" s="61">
        <f t="shared" si="161"/>
        <v>2.5</v>
      </c>
      <c r="I220" s="61">
        <f t="shared" si="161"/>
        <v>2.5</v>
      </c>
      <c r="J220" s="61">
        <f t="shared" si="161"/>
        <v>-6</v>
      </c>
      <c r="K220" s="33">
        <f t="shared" si="166"/>
        <v>-6</v>
      </c>
      <c r="L220" s="33">
        <f t="shared" si="162"/>
        <v>-1</v>
      </c>
      <c r="M220" s="33" t="str">
        <f t="shared" si="163"/>
        <v>wbaru=wlama</v>
      </c>
      <c r="N220" s="33">
        <f t="shared" si="167"/>
        <v>0</v>
      </c>
      <c r="O220" s="33">
        <f t="shared" si="168"/>
        <v>0</v>
      </c>
      <c r="P220" s="33">
        <f t="shared" si="169"/>
        <v>0</v>
      </c>
      <c r="Q220" s="33">
        <f t="shared" si="170"/>
        <v>0</v>
      </c>
      <c r="R220" s="61">
        <f t="shared" si="164"/>
        <v>-2.25</v>
      </c>
      <c r="S220" s="61">
        <f t="shared" si="164"/>
        <v>2.5</v>
      </c>
      <c r="T220" s="61">
        <f t="shared" si="164"/>
        <v>2.5</v>
      </c>
      <c r="U220" s="61">
        <f t="shared" si="164"/>
        <v>-6</v>
      </c>
      <c r="V220" s="6"/>
      <c r="W220" s="6"/>
    </row>
    <row r="221" spans="1:25" x14ac:dyDescent="0.25">
      <c r="A221" t="s">
        <v>312</v>
      </c>
      <c r="D221" s="6"/>
    </row>
    <row r="222" spans="1:25" x14ac:dyDescent="0.25">
      <c r="A222" s="2" t="s">
        <v>300</v>
      </c>
      <c r="E222" s="4"/>
      <c r="F222" s="4"/>
      <c r="H222" s="31"/>
      <c r="I222" s="31"/>
      <c r="J222" s="6"/>
      <c r="N222" s="31"/>
      <c r="O222" s="6"/>
      <c r="P222" s="6"/>
      <c r="S222" s="31"/>
      <c r="T222" s="31"/>
      <c r="U222" s="16"/>
    </row>
    <row r="223" spans="1:25" x14ac:dyDescent="0.25">
      <c r="A223" s="63" t="s">
        <v>22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2"/>
      <c r="Y223" s="62"/>
    </row>
    <row r="224" spans="1:25" x14ac:dyDescent="0.25">
      <c r="A224" s="173" t="s">
        <v>1</v>
      </c>
      <c r="B224" s="175" t="s">
        <v>25</v>
      </c>
      <c r="C224" s="176"/>
      <c r="D224" s="176"/>
      <c r="E224" s="177"/>
      <c r="F224" s="178" t="s">
        <v>36</v>
      </c>
      <c r="G224" s="180" t="s">
        <v>20</v>
      </c>
      <c r="H224" s="181"/>
      <c r="I224" s="181"/>
      <c r="J224" s="182"/>
      <c r="K224" s="60"/>
      <c r="L224" s="60"/>
      <c r="M224" s="55" t="s">
        <v>257</v>
      </c>
      <c r="N224" s="175" t="s">
        <v>256</v>
      </c>
      <c r="O224" s="176"/>
      <c r="P224" s="176"/>
      <c r="Q224" s="177"/>
      <c r="R224" s="183" t="s">
        <v>15</v>
      </c>
      <c r="S224" s="183"/>
      <c r="T224" s="183"/>
      <c r="U224" s="183"/>
      <c r="V224" s="172"/>
      <c r="W224" s="172"/>
      <c r="X224" s="6"/>
    </row>
    <row r="225" spans="1:23" x14ac:dyDescent="0.25">
      <c r="A225" s="174"/>
      <c r="B225" s="18" t="s">
        <v>2</v>
      </c>
      <c r="C225" s="18" t="s">
        <v>3</v>
      </c>
      <c r="D225" s="18" t="s">
        <v>59</v>
      </c>
      <c r="E225" s="18" t="s">
        <v>14</v>
      </c>
      <c r="F225" s="179"/>
      <c r="G225" s="19" t="s">
        <v>7</v>
      </c>
      <c r="H225" s="19" t="s">
        <v>8</v>
      </c>
      <c r="I225" s="19" t="s">
        <v>60</v>
      </c>
      <c r="J225" s="19" t="s">
        <v>254</v>
      </c>
      <c r="K225" s="56" t="s">
        <v>27</v>
      </c>
      <c r="L225" s="56" t="s">
        <v>19</v>
      </c>
      <c r="M225" s="56" t="s">
        <v>258</v>
      </c>
      <c r="N225" s="56" t="s">
        <v>252</v>
      </c>
      <c r="O225" s="56" t="s">
        <v>253</v>
      </c>
      <c r="P225" s="56" t="s">
        <v>282</v>
      </c>
      <c r="Q225" s="56" t="s">
        <v>255</v>
      </c>
      <c r="R225" s="18" t="s">
        <v>7</v>
      </c>
      <c r="S225" s="18" t="s">
        <v>8</v>
      </c>
      <c r="T225" s="18" t="s">
        <v>60</v>
      </c>
      <c r="U225" s="18" t="s">
        <v>254</v>
      </c>
      <c r="V225" s="172"/>
      <c r="W225" s="172"/>
    </row>
    <row r="226" spans="1:23" x14ac:dyDescent="0.25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33">
        <f>R220</f>
        <v>-2.25</v>
      </c>
      <c r="H226" s="33">
        <f>S220</f>
        <v>2.5</v>
      </c>
      <c r="I226" s="33">
        <f>T220</f>
        <v>2.5</v>
      </c>
      <c r="J226" s="33">
        <f>U220</f>
        <v>-6</v>
      </c>
      <c r="K226" s="33">
        <f>J226+(B226*G226)+(C226*H226)+(D226*I226)</f>
        <v>-3.25</v>
      </c>
      <c r="L226" s="33">
        <f>IF(K226&gt;$D$8,1,IF(K226&lt;-$D$8,-1,0))</f>
        <v>-1</v>
      </c>
      <c r="M226" s="33" t="str">
        <f>IF(L226=F226,"wbaru=wlama","perbaiki bobot dan bias")</f>
        <v>perbaiki bobot dan bias</v>
      </c>
      <c r="N226" s="33">
        <f>(F226-L226)*B226*$D$9</f>
        <v>2</v>
      </c>
      <c r="O226" s="33">
        <f>(F226-L226)*C226*$D$9</f>
        <v>2</v>
      </c>
      <c r="P226" s="33">
        <f>(F226-L226)*D226*$D$9</f>
        <v>2</v>
      </c>
      <c r="Q226" s="33">
        <f>(F226-L226)*E226*$D$9</f>
        <v>2</v>
      </c>
      <c r="R226" s="61">
        <f>G226+N226</f>
        <v>-0.25</v>
      </c>
      <c r="S226" s="61">
        <f>H226+O226</f>
        <v>4.5</v>
      </c>
      <c r="T226" s="61">
        <f>I226+P226</f>
        <v>4.5</v>
      </c>
      <c r="U226" s="61">
        <f>J226+Q226</f>
        <v>-4</v>
      </c>
      <c r="V226" s="6"/>
      <c r="W226" s="6"/>
    </row>
    <row r="227" spans="1:23" x14ac:dyDescent="0.25">
      <c r="A227" s="1">
        <v>2</v>
      </c>
      <c r="B227" s="1">
        <v>1</v>
      </c>
      <c r="C227" s="1">
        <v>1</v>
      </c>
      <c r="D227" s="1">
        <v>0</v>
      </c>
      <c r="E227" s="1">
        <v>1</v>
      </c>
      <c r="F227" s="1">
        <v>-1</v>
      </c>
      <c r="G227" s="61">
        <f>R226</f>
        <v>-0.25</v>
      </c>
      <c r="H227" s="61">
        <f t="shared" ref="H227:J233" si="171">S226</f>
        <v>4.5</v>
      </c>
      <c r="I227" s="61">
        <f t="shared" si="171"/>
        <v>4.5</v>
      </c>
      <c r="J227" s="61">
        <f t="shared" si="171"/>
        <v>-4</v>
      </c>
      <c r="K227" s="33">
        <f>J227+(B227*G227)+(C227*H227)+(D227*I227)</f>
        <v>0.25</v>
      </c>
      <c r="L227" s="33">
        <f t="shared" ref="L227:L233" si="172">IF(K227&gt;$D$8,1,IF(K227&lt;-$D$8,-1,0))</f>
        <v>1</v>
      </c>
      <c r="M227" s="33" t="str">
        <f t="shared" ref="M227:M233" si="173">IF(L227=F227,"wbaru=wlama","perbaiki bobot dan bias")</f>
        <v>perbaiki bobot dan bias</v>
      </c>
      <c r="N227" s="33">
        <f>(F227-L227)*B227*$D$9</f>
        <v>-2</v>
      </c>
      <c r="O227" s="33">
        <f>(F227-L227)*C227*$D$9</f>
        <v>-2</v>
      </c>
      <c r="P227" s="33">
        <f>(F227-L227)*D227*$D$9</f>
        <v>0</v>
      </c>
      <c r="Q227" s="33">
        <f>(F227-L227)*E227*$D$9</f>
        <v>-2</v>
      </c>
      <c r="R227" s="61">
        <f t="shared" ref="R227:U233" si="174">G227+N227</f>
        <v>-2.25</v>
      </c>
      <c r="S227" s="61">
        <f t="shared" si="174"/>
        <v>2.5</v>
      </c>
      <c r="T227" s="61">
        <f t="shared" si="174"/>
        <v>4.5</v>
      </c>
      <c r="U227" s="61">
        <f t="shared" si="174"/>
        <v>-6</v>
      </c>
      <c r="V227" s="6"/>
      <c r="W227" s="6"/>
    </row>
    <row r="228" spans="1:23" x14ac:dyDescent="0.25">
      <c r="A228" s="1">
        <v>3</v>
      </c>
      <c r="B228" s="1">
        <v>1</v>
      </c>
      <c r="C228" s="1">
        <v>0</v>
      </c>
      <c r="D228" s="1">
        <v>1</v>
      </c>
      <c r="E228" s="1">
        <v>1</v>
      </c>
      <c r="F228" s="1">
        <v>-1</v>
      </c>
      <c r="G228" s="61">
        <f t="shared" ref="G228:G233" si="175">R227</f>
        <v>-2.25</v>
      </c>
      <c r="H228" s="61">
        <f t="shared" si="171"/>
        <v>2.5</v>
      </c>
      <c r="I228" s="61">
        <f t="shared" si="171"/>
        <v>4.5</v>
      </c>
      <c r="J228" s="61">
        <f t="shared" si="171"/>
        <v>-6</v>
      </c>
      <c r="K228" s="33">
        <f t="shared" ref="K228:K233" si="176">J228+(B228*G228)+(C228*H228)+(D228*I228)</f>
        <v>-3.75</v>
      </c>
      <c r="L228" s="33">
        <f t="shared" si="172"/>
        <v>-1</v>
      </c>
      <c r="M228" s="33" t="str">
        <f t="shared" si="173"/>
        <v>wbaru=wlama</v>
      </c>
      <c r="N228" s="33">
        <f t="shared" ref="N228:N233" si="177">(F228-L228)*B228*$D$9</f>
        <v>0</v>
      </c>
      <c r="O228" s="33">
        <f t="shared" ref="O228:O233" si="178">(F228-L228)*C228*$D$9</f>
        <v>0</v>
      </c>
      <c r="P228" s="33">
        <f t="shared" ref="P228:P233" si="179">(F228-L228)*D228*$D$9</f>
        <v>0</v>
      </c>
      <c r="Q228" s="33">
        <f t="shared" ref="Q228:Q233" si="180">(F228-L228)*E228*$D$9</f>
        <v>0</v>
      </c>
      <c r="R228" s="61">
        <f t="shared" si="174"/>
        <v>-2.25</v>
      </c>
      <c r="S228" s="61">
        <f t="shared" si="174"/>
        <v>2.5</v>
      </c>
      <c r="T228" s="61">
        <f t="shared" si="174"/>
        <v>4.5</v>
      </c>
      <c r="U228" s="61">
        <f t="shared" si="174"/>
        <v>-6</v>
      </c>
      <c r="V228" s="6"/>
      <c r="W228" s="6"/>
    </row>
    <row r="229" spans="1:23" x14ac:dyDescent="0.25">
      <c r="A229" s="1">
        <v>4</v>
      </c>
      <c r="B229" s="1">
        <v>1</v>
      </c>
      <c r="C229" s="1">
        <v>0</v>
      </c>
      <c r="D229" s="1">
        <v>0</v>
      </c>
      <c r="E229" s="1">
        <v>1</v>
      </c>
      <c r="F229" s="1">
        <v>-1</v>
      </c>
      <c r="G229" s="61">
        <f t="shared" si="175"/>
        <v>-2.25</v>
      </c>
      <c r="H229" s="61">
        <f t="shared" si="171"/>
        <v>2.5</v>
      </c>
      <c r="I229" s="61">
        <f t="shared" si="171"/>
        <v>4.5</v>
      </c>
      <c r="J229" s="61">
        <f t="shared" si="171"/>
        <v>-6</v>
      </c>
      <c r="K229" s="33">
        <f t="shared" si="176"/>
        <v>-8.25</v>
      </c>
      <c r="L229" s="33">
        <f t="shared" si="172"/>
        <v>-1</v>
      </c>
      <c r="M229" s="33" t="str">
        <f t="shared" si="173"/>
        <v>wbaru=wlama</v>
      </c>
      <c r="N229" s="33">
        <f t="shared" si="177"/>
        <v>0</v>
      </c>
      <c r="O229" s="33">
        <f t="shared" si="178"/>
        <v>0</v>
      </c>
      <c r="P229" s="33">
        <f t="shared" si="179"/>
        <v>0</v>
      </c>
      <c r="Q229" s="33">
        <f t="shared" si="180"/>
        <v>0</v>
      </c>
      <c r="R229" s="61">
        <f t="shared" si="174"/>
        <v>-2.25</v>
      </c>
      <c r="S229" s="61">
        <f t="shared" si="174"/>
        <v>2.5</v>
      </c>
      <c r="T229" s="61">
        <f t="shared" si="174"/>
        <v>4.5</v>
      </c>
      <c r="U229" s="61">
        <f t="shared" si="174"/>
        <v>-6</v>
      </c>
      <c r="V229" s="6"/>
      <c r="W229" s="6"/>
    </row>
    <row r="230" spans="1:23" x14ac:dyDescent="0.25">
      <c r="A230" s="1">
        <v>5</v>
      </c>
      <c r="B230" s="1">
        <v>0</v>
      </c>
      <c r="C230" s="1">
        <v>1</v>
      </c>
      <c r="D230" s="1">
        <v>1</v>
      </c>
      <c r="E230" s="1">
        <v>1</v>
      </c>
      <c r="F230" s="1">
        <v>-1</v>
      </c>
      <c r="G230" s="61">
        <f t="shared" si="175"/>
        <v>-2.25</v>
      </c>
      <c r="H230" s="61">
        <f t="shared" si="171"/>
        <v>2.5</v>
      </c>
      <c r="I230" s="61">
        <f t="shared" si="171"/>
        <v>4.5</v>
      </c>
      <c r="J230" s="61">
        <f t="shared" si="171"/>
        <v>-6</v>
      </c>
      <c r="K230" s="33">
        <f t="shared" si="176"/>
        <v>1</v>
      </c>
      <c r="L230" s="33">
        <f t="shared" si="172"/>
        <v>1</v>
      </c>
      <c r="M230" s="33" t="str">
        <f t="shared" si="173"/>
        <v>perbaiki bobot dan bias</v>
      </c>
      <c r="N230" s="33">
        <f t="shared" si="177"/>
        <v>0</v>
      </c>
      <c r="O230" s="33">
        <f t="shared" si="178"/>
        <v>-2</v>
      </c>
      <c r="P230" s="33">
        <f t="shared" si="179"/>
        <v>-2</v>
      </c>
      <c r="Q230" s="33">
        <f t="shared" si="180"/>
        <v>-2</v>
      </c>
      <c r="R230" s="61">
        <f t="shared" si="174"/>
        <v>-2.25</v>
      </c>
      <c r="S230" s="61">
        <f t="shared" si="174"/>
        <v>0.5</v>
      </c>
      <c r="T230" s="61">
        <f t="shared" si="174"/>
        <v>2.5</v>
      </c>
      <c r="U230" s="61">
        <f t="shared" si="174"/>
        <v>-8</v>
      </c>
      <c r="V230" s="6"/>
      <c r="W230" s="6"/>
    </row>
    <row r="231" spans="1:23" x14ac:dyDescent="0.25">
      <c r="A231" s="1">
        <v>6</v>
      </c>
      <c r="B231" s="1">
        <v>0</v>
      </c>
      <c r="C231" s="1">
        <v>1</v>
      </c>
      <c r="D231" s="1">
        <v>0</v>
      </c>
      <c r="E231" s="1">
        <v>1</v>
      </c>
      <c r="F231" s="1">
        <v>-1</v>
      </c>
      <c r="G231" s="61">
        <f t="shared" si="175"/>
        <v>-2.25</v>
      </c>
      <c r="H231" s="61">
        <f t="shared" si="171"/>
        <v>0.5</v>
      </c>
      <c r="I231" s="61">
        <f t="shared" si="171"/>
        <v>2.5</v>
      </c>
      <c r="J231" s="61">
        <f t="shared" si="171"/>
        <v>-8</v>
      </c>
      <c r="K231" s="33">
        <f t="shared" si="176"/>
        <v>-7.5</v>
      </c>
      <c r="L231" s="33">
        <f t="shared" si="172"/>
        <v>-1</v>
      </c>
      <c r="M231" s="33" t="str">
        <f t="shared" si="173"/>
        <v>wbaru=wlama</v>
      </c>
      <c r="N231" s="33">
        <f t="shared" si="177"/>
        <v>0</v>
      </c>
      <c r="O231" s="33">
        <f t="shared" si="178"/>
        <v>0</v>
      </c>
      <c r="P231" s="33">
        <f t="shared" si="179"/>
        <v>0</v>
      </c>
      <c r="Q231" s="33">
        <f t="shared" si="180"/>
        <v>0</v>
      </c>
      <c r="R231" s="61">
        <f t="shared" si="174"/>
        <v>-2.25</v>
      </c>
      <c r="S231" s="61">
        <f t="shared" si="174"/>
        <v>0.5</v>
      </c>
      <c r="T231" s="61">
        <f t="shared" si="174"/>
        <v>2.5</v>
      </c>
      <c r="U231" s="61">
        <f t="shared" si="174"/>
        <v>-8</v>
      </c>
      <c r="V231" s="6"/>
      <c r="W231" s="6"/>
    </row>
    <row r="232" spans="1:23" x14ac:dyDescent="0.25">
      <c r="A232" s="1">
        <v>7</v>
      </c>
      <c r="B232" s="1">
        <v>0</v>
      </c>
      <c r="C232" s="1">
        <v>0</v>
      </c>
      <c r="D232" s="1">
        <v>1</v>
      </c>
      <c r="E232" s="1">
        <v>1</v>
      </c>
      <c r="F232" s="1">
        <v>-1</v>
      </c>
      <c r="G232" s="61">
        <f t="shared" si="175"/>
        <v>-2.25</v>
      </c>
      <c r="H232" s="61">
        <f t="shared" si="171"/>
        <v>0.5</v>
      </c>
      <c r="I232" s="61">
        <f t="shared" si="171"/>
        <v>2.5</v>
      </c>
      <c r="J232" s="61">
        <f t="shared" si="171"/>
        <v>-8</v>
      </c>
      <c r="K232" s="33">
        <f t="shared" si="176"/>
        <v>-5.5</v>
      </c>
      <c r="L232" s="33">
        <f t="shared" si="172"/>
        <v>-1</v>
      </c>
      <c r="M232" s="33" t="str">
        <f t="shared" si="173"/>
        <v>wbaru=wlama</v>
      </c>
      <c r="N232" s="33">
        <f t="shared" si="177"/>
        <v>0</v>
      </c>
      <c r="O232" s="33">
        <f t="shared" si="178"/>
        <v>0</v>
      </c>
      <c r="P232" s="33">
        <f t="shared" si="179"/>
        <v>0</v>
      </c>
      <c r="Q232" s="33">
        <f t="shared" si="180"/>
        <v>0</v>
      </c>
      <c r="R232" s="61">
        <f t="shared" si="174"/>
        <v>-2.25</v>
      </c>
      <c r="S232" s="61">
        <f t="shared" si="174"/>
        <v>0.5</v>
      </c>
      <c r="T232" s="61">
        <f t="shared" si="174"/>
        <v>2.5</v>
      </c>
      <c r="U232" s="61">
        <f t="shared" si="174"/>
        <v>-8</v>
      </c>
      <c r="V232" s="6"/>
      <c r="W232" s="6"/>
    </row>
    <row r="233" spans="1:23" x14ac:dyDescent="0.25">
      <c r="A233" s="1">
        <v>8</v>
      </c>
      <c r="B233" s="1">
        <v>0</v>
      </c>
      <c r="C233" s="1">
        <v>0</v>
      </c>
      <c r="D233" s="1">
        <v>0</v>
      </c>
      <c r="E233" s="1">
        <v>1</v>
      </c>
      <c r="F233" s="1">
        <v>-1</v>
      </c>
      <c r="G233" s="61">
        <f t="shared" si="175"/>
        <v>-2.25</v>
      </c>
      <c r="H233" s="61">
        <f t="shared" si="171"/>
        <v>0.5</v>
      </c>
      <c r="I233" s="61">
        <f t="shared" si="171"/>
        <v>2.5</v>
      </c>
      <c r="J233" s="61">
        <f t="shared" si="171"/>
        <v>-8</v>
      </c>
      <c r="K233" s="33">
        <f t="shared" si="176"/>
        <v>-8</v>
      </c>
      <c r="L233" s="33">
        <f t="shared" si="172"/>
        <v>-1</v>
      </c>
      <c r="M233" s="33" t="str">
        <f t="shared" si="173"/>
        <v>wbaru=wlama</v>
      </c>
      <c r="N233" s="33">
        <f t="shared" si="177"/>
        <v>0</v>
      </c>
      <c r="O233" s="33">
        <f t="shared" si="178"/>
        <v>0</v>
      </c>
      <c r="P233" s="33">
        <f t="shared" si="179"/>
        <v>0</v>
      </c>
      <c r="Q233" s="33">
        <f t="shared" si="180"/>
        <v>0</v>
      </c>
      <c r="R233" s="61">
        <f t="shared" si="174"/>
        <v>-2.25</v>
      </c>
      <c r="S233" s="61">
        <f t="shared" si="174"/>
        <v>0.5</v>
      </c>
      <c r="T233" s="61">
        <f t="shared" si="174"/>
        <v>2.5</v>
      </c>
      <c r="U233" s="61">
        <f t="shared" si="174"/>
        <v>-8</v>
      </c>
      <c r="V233" s="6"/>
      <c r="W233" s="6"/>
    </row>
    <row r="234" spans="1:23" x14ac:dyDescent="0.25">
      <c r="A234" t="s">
        <v>299</v>
      </c>
      <c r="D234" s="6"/>
    </row>
    <row r="235" spans="1:23" x14ac:dyDescent="0.25">
      <c r="A235" t="s">
        <v>261</v>
      </c>
      <c r="F235" t="s">
        <v>7</v>
      </c>
      <c r="G235" s="6">
        <v>2</v>
      </c>
    </row>
    <row r="236" spans="1:23" x14ac:dyDescent="0.25">
      <c r="F236" t="s">
        <v>8</v>
      </c>
      <c r="G236" s="6">
        <v>4</v>
      </c>
    </row>
    <row r="237" spans="1:23" x14ac:dyDescent="0.25">
      <c r="F237" t="s">
        <v>60</v>
      </c>
      <c r="G237" s="6">
        <v>6</v>
      </c>
    </row>
    <row r="238" spans="1:23" x14ac:dyDescent="0.25">
      <c r="F238" t="s">
        <v>254</v>
      </c>
      <c r="G238" s="6">
        <v>-11</v>
      </c>
    </row>
    <row r="239" spans="1:23" x14ac:dyDescent="0.25">
      <c r="A239" t="s">
        <v>262</v>
      </c>
    </row>
    <row r="241" spans="1:14" x14ac:dyDescent="0.25">
      <c r="A241" s="63" t="s">
        <v>265</v>
      </c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</row>
    <row r="242" spans="1:14" x14ac:dyDescent="0.25">
      <c r="A242" s="173" t="s">
        <v>1</v>
      </c>
      <c r="B242" s="175" t="s">
        <v>25</v>
      </c>
      <c r="C242" s="176"/>
      <c r="D242" s="176"/>
      <c r="E242" s="177"/>
      <c r="F242" s="190" t="s">
        <v>36</v>
      </c>
      <c r="G242" s="183" t="s">
        <v>15</v>
      </c>
      <c r="H242" s="183"/>
      <c r="I242" s="183"/>
      <c r="J242" s="183"/>
    </row>
    <row r="243" spans="1:14" x14ac:dyDescent="0.25">
      <c r="A243" s="174"/>
      <c r="B243" s="18" t="s">
        <v>2</v>
      </c>
      <c r="C243" s="18" t="s">
        <v>3</v>
      </c>
      <c r="D243" s="18" t="s">
        <v>59</v>
      </c>
      <c r="E243" s="18" t="s">
        <v>14</v>
      </c>
      <c r="F243" s="191"/>
      <c r="G243" s="18" t="s">
        <v>7</v>
      </c>
      <c r="H243" s="18" t="s">
        <v>8</v>
      </c>
      <c r="I243" s="18" t="s">
        <v>60</v>
      </c>
      <c r="J243" s="18" t="s">
        <v>254</v>
      </c>
      <c r="K243" s="56" t="s">
        <v>27</v>
      </c>
      <c r="L243" s="66" t="s">
        <v>19</v>
      </c>
      <c r="N243">
        <v>0</v>
      </c>
    </row>
    <row r="244" spans="1:14" x14ac:dyDescent="0.25">
      <c r="A244" s="1">
        <v>1</v>
      </c>
      <c r="B244" s="1">
        <v>1</v>
      </c>
      <c r="C244" s="1">
        <v>0.75</v>
      </c>
      <c r="D244" s="1">
        <v>0.5</v>
      </c>
      <c r="E244" s="1">
        <v>1</v>
      </c>
      <c r="F244" s="1">
        <v>1</v>
      </c>
      <c r="G244" s="61">
        <v>2.75</v>
      </c>
      <c r="H244" s="61">
        <v>0.5</v>
      </c>
      <c r="I244" s="61">
        <v>-2.5</v>
      </c>
      <c r="J244" s="61">
        <v>-1</v>
      </c>
      <c r="K244" s="33">
        <f>J244+(B244*G244)+(C244*H244)+(D244*I244)</f>
        <v>0.875</v>
      </c>
      <c r="L244" s="67">
        <f>IF(K244&lt;$D$8,0,1)</f>
        <v>1</v>
      </c>
      <c r="N244">
        <v>0.25</v>
      </c>
    </row>
    <row r="245" spans="1:14" x14ac:dyDescent="0.25">
      <c r="A245" s="1">
        <v>5</v>
      </c>
      <c r="B245" s="1">
        <v>0.25</v>
      </c>
      <c r="C245" s="1">
        <v>0.75</v>
      </c>
      <c r="D245" s="1">
        <v>0.5</v>
      </c>
      <c r="E245" s="1">
        <v>1</v>
      </c>
      <c r="F245" s="1">
        <v>0</v>
      </c>
      <c r="G245" s="61">
        <v>2.75</v>
      </c>
      <c r="H245" s="61">
        <v>0.5</v>
      </c>
      <c r="I245" s="61">
        <v>-2.5</v>
      </c>
      <c r="J245" s="61">
        <v>-1</v>
      </c>
      <c r="K245" s="33">
        <f t="shared" ref="K245" si="181">J245+(B245*G245)+(C245*H245)+(D245*I245)</f>
        <v>-1.1875</v>
      </c>
      <c r="L245" s="67">
        <f>IF(K245&lt;$D$8,0,1)</f>
        <v>0</v>
      </c>
      <c r="N245">
        <v>0.5</v>
      </c>
    </row>
    <row r="246" spans="1:14" x14ac:dyDescent="0.25">
      <c r="A246" t="s">
        <v>288</v>
      </c>
      <c r="N246">
        <v>0.75</v>
      </c>
    </row>
    <row r="247" spans="1:14" x14ac:dyDescent="0.25">
      <c r="N247">
        <v>1</v>
      </c>
    </row>
    <row r="248" spans="1:14" x14ac:dyDescent="0.25">
      <c r="A248" s="2" t="s">
        <v>290</v>
      </c>
    </row>
  </sheetData>
  <mergeCells count="142">
    <mergeCell ref="V224:V225"/>
    <mergeCell ref="W224:W225"/>
    <mergeCell ref="A242:A243"/>
    <mergeCell ref="B242:E242"/>
    <mergeCell ref="F242:F243"/>
    <mergeCell ref="G242:J242"/>
    <mergeCell ref="A224:A225"/>
    <mergeCell ref="B224:E224"/>
    <mergeCell ref="F224:F225"/>
    <mergeCell ref="G224:J224"/>
    <mergeCell ref="N224:Q224"/>
    <mergeCell ref="R224:U224"/>
    <mergeCell ref="V198:V199"/>
    <mergeCell ref="W198:W199"/>
    <mergeCell ref="A211:A212"/>
    <mergeCell ref="B211:E211"/>
    <mergeCell ref="F211:F212"/>
    <mergeCell ref="G211:J211"/>
    <mergeCell ref="N211:Q211"/>
    <mergeCell ref="R211:U211"/>
    <mergeCell ref="V211:V212"/>
    <mergeCell ref="W211:W212"/>
    <mergeCell ref="A198:A199"/>
    <mergeCell ref="B198:E198"/>
    <mergeCell ref="F198:F199"/>
    <mergeCell ref="G198:J198"/>
    <mergeCell ref="N198:Q198"/>
    <mergeCell ref="R198:U198"/>
    <mergeCell ref="V172:V173"/>
    <mergeCell ref="W172:W173"/>
    <mergeCell ref="A185:A186"/>
    <mergeCell ref="B185:E185"/>
    <mergeCell ref="F185:F186"/>
    <mergeCell ref="G185:J185"/>
    <mergeCell ref="N185:Q185"/>
    <mergeCell ref="R185:U185"/>
    <mergeCell ref="V185:V186"/>
    <mergeCell ref="W185:W186"/>
    <mergeCell ref="A172:A173"/>
    <mergeCell ref="B172:E172"/>
    <mergeCell ref="F172:F173"/>
    <mergeCell ref="G172:J172"/>
    <mergeCell ref="N172:Q172"/>
    <mergeCell ref="R172:U172"/>
    <mergeCell ref="V146:V147"/>
    <mergeCell ref="W146:W147"/>
    <mergeCell ref="A159:A160"/>
    <mergeCell ref="B159:E159"/>
    <mergeCell ref="F159:F160"/>
    <mergeCell ref="G159:J159"/>
    <mergeCell ref="N159:Q159"/>
    <mergeCell ref="R159:U159"/>
    <mergeCell ref="V159:V160"/>
    <mergeCell ref="W159:W160"/>
    <mergeCell ref="A146:A147"/>
    <mergeCell ref="B146:E146"/>
    <mergeCell ref="F146:F147"/>
    <mergeCell ref="G146:J146"/>
    <mergeCell ref="N146:Q146"/>
    <mergeCell ref="R146:U146"/>
    <mergeCell ref="V120:V121"/>
    <mergeCell ref="W120:W121"/>
    <mergeCell ref="A133:A134"/>
    <mergeCell ref="B133:E133"/>
    <mergeCell ref="F133:F134"/>
    <mergeCell ref="G133:J133"/>
    <mergeCell ref="N133:Q133"/>
    <mergeCell ref="R133:U133"/>
    <mergeCell ref="V133:V134"/>
    <mergeCell ref="W133:W134"/>
    <mergeCell ref="A120:A121"/>
    <mergeCell ref="B120:E120"/>
    <mergeCell ref="F120:F121"/>
    <mergeCell ref="G120:J120"/>
    <mergeCell ref="N120:Q120"/>
    <mergeCell ref="R120:U120"/>
    <mergeCell ref="V94:V95"/>
    <mergeCell ref="W94:W95"/>
    <mergeCell ref="A107:A108"/>
    <mergeCell ref="B107:E107"/>
    <mergeCell ref="F107:F108"/>
    <mergeCell ref="G107:J107"/>
    <mergeCell ref="N107:Q107"/>
    <mergeCell ref="R107:U107"/>
    <mergeCell ref="V107:V108"/>
    <mergeCell ref="W107:W108"/>
    <mergeCell ref="A94:A95"/>
    <mergeCell ref="B94:E94"/>
    <mergeCell ref="F94:F95"/>
    <mergeCell ref="G94:J94"/>
    <mergeCell ref="N94:Q94"/>
    <mergeCell ref="R94:U94"/>
    <mergeCell ref="V68:V69"/>
    <mergeCell ref="W68:W69"/>
    <mergeCell ref="A81:A82"/>
    <mergeCell ref="B81:E81"/>
    <mergeCell ref="F81:F82"/>
    <mergeCell ref="G81:J81"/>
    <mergeCell ref="N81:Q81"/>
    <mergeCell ref="R81:U81"/>
    <mergeCell ref="V81:V82"/>
    <mergeCell ref="W81:W82"/>
    <mergeCell ref="A68:A69"/>
    <mergeCell ref="B68:E68"/>
    <mergeCell ref="F68:F69"/>
    <mergeCell ref="G68:J68"/>
    <mergeCell ref="N68:Q68"/>
    <mergeCell ref="R68:U68"/>
    <mergeCell ref="V40:V41"/>
    <mergeCell ref="W40:W41"/>
    <mergeCell ref="A54:A55"/>
    <mergeCell ref="B54:E54"/>
    <mergeCell ref="F54:F55"/>
    <mergeCell ref="G54:J54"/>
    <mergeCell ref="N54:Q54"/>
    <mergeCell ref="R54:U54"/>
    <mergeCell ref="V54:V55"/>
    <mergeCell ref="W54:W55"/>
    <mergeCell ref="A40:A41"/>
    <mergeCell ref="B40:E40"/>
    <mergeCell ref="F40:F41"/>
    <mergeCell ref="G40:J40"/>
    <mergeCell ref="N40:Q40"/>
    <mergeCell ref="R40:U40"/>
    <mergeCell ref="W12:W13"/>
    <mergeCell ref="A26:A27"/>
    <mergeCell ref="B26:E26"/>
    <mergeCell ref="F26:F27"/>
    <mergeCell ref="G26:J26"/>
    <mergeCell ref="N26:Q26"/>
    <mergeCell ref="R26:U26"/>
    <mergeCell ref="V26:V27"/>
    <mergeCell ref="W26:W27"/>
    <mergeCell ref="H7:H8"/>
    <mergeCell ref="S7:S9"/>
    <mergeCell ref="A12:A13"/>
    <mergeCell ref="B12:E12"/>
    <mergeCell ref="F12:F13"/>
    <mergeCell ref="G12:J12"/>
    <mergeCell ref="N12:Q12"/>
    <mergeCell ref="R12:U12"/>
    <mergeCell ref="V12:V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BD5B-14A9-4937-9B57-05A8377BF3BD}">
  <dimension ref="A1:BV56"/>
  <sheetViews>
    <sheetView topLeftCell="A38" workbookViewId="0">
      <selection activeCell="BC25" sqref="BC25"/>
    </sheetView>
  </sheetViews>
  <sheetFormatPr defaultRowHeight="15" x14ac:dyDescent="0.25"/>
  <cols>
    <col min="1" max="1" width="16.5703125" customWidth="1"/>
    <col min="2" max="2" width="5.140625" style="6" customWidth="1"/>
    <col min="3" max="8" width="2.85546875" style="6" customWidth="1"/>
    <col min="9" max="25" width="2.85546875" customWidth="1"/>
    <col min="26" max="26" width="4.42578125" customWidth="1"/>
    <col min="27" max="33" width="2.85546875" customWidth="1"/>
    <col min="34" max="34" width="4.28515625" customWidth="1"/>
    <col min="35" max="65" width="2.85546875" customWidth="1"/>
    <col min="66" max="66" width="4.28515625" customWidth="1"/>
    <col min="67" max="73" width="2.85546875" customWidth="1"/>
    <col min="74" max="74" width="4.7109375" customWidth="1"/>
    <col min="75" max="123" width="2.85546875" customWidth="1"/>
  </cols>
  <sheetData>
    <row r="1" spans="1:56" x14ac:dyDescent="0.25">
      <c r="A1" t="s">
        <v>65</v>
      </c>
    </row>
    <row r="3" spans="1:56" x14ac:dyDescent="0.25">
      <c r="B3" s="57">
        <v>1</v>
      </c>
      <c r="C3" s="6">
        <v>-1</v>
      </c>
      <c r="D3" s="6">
        <v>-1</v>
      </c>
      <c r="E3" s="6">
        <v>-1</v>
      </c>
      <c r="F3" s="57">
        <v>1</v>
      </c>
      <c r="K3" s="6">
        <v>-1</v>
      </c>
      <c r="L3" s="57">
        <v>1</v>
      </c>
      <c r="M3" s="57">
        <v>1</v>
      </c>
      <c r="N3" s="57">
        <v>1</v>
      </c>
      <c r="O3" s="6">
        <v>-1</v>
      </c>
      <c r="P3" s="6"/>
      <c r="Q3" s="6"/>
      <c r="T3" s="57">
        <v>1</v>
      </c>
      <c r="U3" s="70">
        <v>-1</v>
      </c>
      <c r="V3" s="70">
        <v>-1</v>
      </c>
      <c r="W3" s="70">
        <v>-1</v>
      </c>
      <c r="X3" s="57">
        <v>1</v>
      </c>
      <c r="Y3" s="6"/>
      <c r="Z3" s="6"/>
      <c r="AC3" s="57"/>
      <c r="AD3" s="6"/>
      <c r="AE3" s="57"/>
      <c r="AF3" s="6"/>
      <c r="AG3" s="57"/>
      <c r="AH3" s="57"/>
      <c r="AI3" s="57"/>
      <c r="AJ3" s="6"/>
      <c r="AK3" s="57"/>
      <c r="AL3" s="6"/>
      <c r="AM3" s="57"/>
      <c r="AN3" s="6"/>
    </row>
    <row r="4" spans="1:56" x14ac:dyDescent="0.25">
      <c r="B4" s="6">
        <v>-1</v>
      </c>
      <c r="C4" s="57">
        <v>1</v>
      </c>
      <c r="D4" s="6">
        <v>-1</v>
      </c>
      <c r="E4" s="57">
        <v>1</v>
      </c>
      <c r="F4" s="6">
        <v>-1</v>
      </c>
      <c r="K4" s="57">
        <v>1</v>
      </c>
      <c r="L4" s="6">
        <v>-1</v>
      </c>
      <c r="M4" s="6">
        <v>-1</v>
      </c>
      <c r="N4" s="6">
        <v>-1</v>
      </c>
      <c r="O4" s="57">
        <v>1</v>
      </c>
      <c r="P4" s="6"/>
      <c r="Q4" s="6"/>
      <c r="T4" s="57">
        <v>1</v>
      </c>
      <c r="U4" s="6">
        <v>-1</v>
      </c>
      <c r="V4" s="6">
        <v>-1</v>
      </c>
      <c r="W4" s="6">
        <v>-1</v>
      </c>
      <c r="X4" s="57">
        <v>1</v>
      </c>
      <c r="Y4" s="6"/>
      <c r="Z4" s="6"/>
      <c r="AC4" s="6"/>
      <c r="AD4" s="57"/>
      <c r="AE4" s="6"/>
      <c r="AF4" s="6"/>
      <c r="AG4" s="57"/>
      <c r="AH4" s="6"/>
      <c r="AI4" s="57"/>
      <c r="AJ4" s="6"/>
      <c r="AK4" s="6"/>
      <c r="AL4" s="57"/>
      <c r="AM4" s="6"/>
      <c r="AN4" s="6"/>
    </row>
    <row r="5" spans="1:56" x14ac:dyDescent="0.25">
      <c r="B5" s="6">
        <v>-1</v>
      </c>
      <c r="C5" s="6">
        <v>-1</v>
      </c>
      <c r="D5" s="57">
        <v>1</v>
      </c>
      <c r="E5" s="6">
        <v>-1</v>
      </c>
      <c r="F5" s="6">
        <v>-1</v>
      </c>
      <c r="K5" s="57">
        <v>1</v>
      </c>
      <c r="L5" s="6">
        <v>-1</v>
      </c>
      <c r="M5" s="6">
        <v>-1</v>
      </c>
      <c r="N5" s="6">
        <v>-1</v>
      </c>
      <c r="O5" s="57">
        <v>1</v>
      </c>
      <c r="P5" s="6"/>
      <c r="Q5" s="6"/>
      <c r="T5" s="70">
        <v>-1</v>
      </c>
      <c r="U5" s="57">
        <v>1</v>
      </c>
      <c r="V5" s="57">
        <v>1</v>
      </c>
      <c r="W5" s="57">
        <v>1</v>
      </c>
      <c r="X5" s="70">
        <v>-1</v>
      </c>
      <c r="Y5" s="6"/>
      <c r="Z5" s="6"/>
      <c r="AC5" s="57"/>
      <c r="AD5" s="6"/>
      <c r="AE5" s="57"/>
      <c r="AF5" s="6"/>
      <c r="AG5" s="57"/>
      <c r="AH5" s="57"/>
      <c r="AI5" s="57"/>
      <c r="AJ5" s="6"/>
      <c r="AK5" s="6"/>
      <c r="AL5" s="57"/>
      <c r="AM5" s="6"/>
      <c r="AN5" s="6"/>
    </row>
    <row r="6" spans="1:56" x14ac:dyDescent="0.25">
      <c r="B6" s="6">
        <v>-1</v>
      </c>
      <c r="C6" s="57">
        <v>1</v>
      </c>
      <c r="D6" s="6">
        <v>-1</v>
      </c>
      <c r="E6" s="57">
        <v>1</v>
      </c>
      <c r="F6" s="6">
        <v>-1</v>
      </c>
      <c r="K6" s="57">
        <v>1</v>
      </c>
      <c r="L6" s="6">
        <v>-1</v>
      </c>
      <c r="M6" s="6">
        <v>-1</v>
      </c>
      <c r="N6" s="6">
        <v>-1</v>
      </c>
      <c r="O6" s="57">
        <v>1</v>
      </c>
      <c r="P6" s="6"/>
      <c r="Q6" s="6"/>
      <c r="T6" s="70">
        <v>-1</v>
      </c>
      <c r="U6" s="70">
        <v>-1</v>
      </c>
      <c r="V6" s="57">
        <v>1</v>
      </c>
      <c r="W6" s="70">
        <v>-1</v>
      </c>
      <c r="X6" s="70">
        <v>-1</v>
      </c>
      <c r="Y6" s="6"/>
      <c r="Z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56" x14ac:dyDescent="0.25">
      <c r="B7" s="57">
        <v>1</v>
      </c>
      <c r="C7" s="6">
        <v>-1</v>
      </c>
      <c r="D7" s="6">
        <v>-1</v>
      </c>
      <c r="E7" s="6">
        <v>-1</v>
      </c>
      <c r="F7" s="57">
        <v>1</v>
      </c>
      <c r="K7" s="6">
        <v>-1</v>
      </c>
      <c r="L7" s="57">
        <v>1</v>
      </c>
      <c r="M7" s="57">
        <v>1</v>
      </c>
      <c r="N7" s="57">
        <v>1</v>
      </c>
      <c r="O7" s="6">
        <v>-1</v>
      </c>
      <c r="P7" s="6"/>
      <c r="Q7" s="6"/>
      <c r="T7" s="70">
        <v>-1</v>
      </c>
      <c r="U7" s="70">
        <v>-1</v>
      </c>
      <c r="V7" s="57">
        <v>1</v>
      </c>
      <c r="W7" s="70">
        <v>-1</v>
      </c>
      <c r="X7" s="70">
        <v>-1</v>
      </c>
      <c r="Y7" s="6"/>
      <c r="Z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56" x14ac:dyDescent="0.25">
      <c r="B8" s="189" t="s">
        <v>68</v>
      </c>
      <c r="C8" s="189"/>
      <c r="D8" s="189"/>
      <c r="E8" s="189"/>
      <c r="F8" s="189"/>
      <c r="G8" s="189"/>
      <c r="H8" s="189"/>
      <c r="K8" s="189" t="s">
        <v>69</v>
      </c>
      <c r="L8" s="189"/>
      <c r="M8" s="189"/>
      <c r="N8" s="189"/>
      <c r="O8" s="189"/>
      <c r="P8" s="189"/>
      <c r="Q8" s="189"/>
      <c r="T8" s="189" t="s">
        <v>69</v>
      </c>
      <c r="U8" s="189"/>
      <c r="V8" s="189"/>
      <c r="W8" s="189"/>
      <c r="X8" s="189"/>
      <c r="Y8" s="189"/>
      <c r="Z8" s="189"/>
      <c r="AC8" s="189"/>
      <c r="AD8" s="189"/>
      <c r="AE8" s="189"/>
      <c r="AF8" s="189"/>
      <c r="AG8" s="189"/>
      <c r="AH8" s="189"/>
      <c r="AI8" s="189"/>
    </row>
    <row r="10" spans="1:56" x14ac:dyDescent="0.25">
      <c r="A10" t="s">
        <v>235</v>
      </c>
    </row>
    <row r="11" spans="1:56" x14ac:dyDescent="0.25">
      <c r="A11" t="s">
        <v>236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56" x14ac:dyDescent="0.25">
      <c r="A12" t="s">
        <v>139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T12" t="s">
        <v>138</v>
      </c>
    </row>
    <row r="13" spans="1:56" x14ac:dyDescent="0.25"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T13" s="6" t="s">
        <v>2</v>
      </c>
    </row>
    <row r="14" spans="1:56" x14ac:dyDescent="0.25">
      <c r="B14" s="189" t="s">
        <v>140</v>
      </c>
      <c r="C14" s="189"/>
      <c r="D14" s="189"/>
      <c r="E14" s="189"/>
      <c r="F14" s="189"/>
      <c r="G14" s="189"/>
      <c r="I14" s="6"/>
      <c r="J14" s="6" t="s">
        <v>313</v>
      </c>
      <c r="K14" s="6" t="s">
        <v>314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T14" s="6"/>
    </row>
    <row r="15" spans="1:56" x14ac:dyDescent="0.25">
      <c r="D15" s="6" t="s">
        <v>68</v>
      </c>
      <c r="I15" s="6"/>
      <c r="J15" s="6">
        <v>1</v>
      </c>
      <c r="K15" s="6">
        <v>1</v>
      </c>
      <c r="L15" s="6" t="s">
        <v>154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T15" s="6" t="s">
        <v>3</v>
      </c>
    </row>
    <row r="16" spans="1:56" x14ac:dyDescent="0.25">
      <c r="D16" s="6" t="s">
        <v>69</v>
      </c>
      <c r="I16" s="6"/>
      <c r="J16" s="6">
        <v>-1</v>
      </c>
      <c r="K16" s="6">
        <v>1</v>
      </c>
      <c r="L16" s="6" t="s">
        <v>155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T16" s="6"/>
      <c r="BA16" s="188" t="s">
        <v>237</v>
      </c>
      <c r="BD16" s="188" t="s">
        <v>19</v>
      </c>
    </row>
    <row r="17" spans="1:56" x14ac:dyDescent="0.25">
      <c r="D17" s="6" t="s">
        <v>70</v>
      </c>
      <c r="I17" s="6"/>
      <c r="J17" s="6">
        <v>-1</v>
      </c>
      <c r="K17" s="6">
        <v>-1</v>
      </c>
      <c r="L17" s="6" t="s">
        <v>19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T17" s="6" t="s">
        <v>78</v>
      </c>
      <c r="BA17" s="188"/>
      <c r="BD17" s="188"/>
    </row>
    <row r="18" spans="1:56" x14ac:dyDescent="0.25">
      <c r="A18" t="s">
        <v>238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56" x14ac:dyDescent="0.25">
      <c r="A19" t="s">
        <v>239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T19" t="s">
        <v>141</v>
      </c>
    </row>
    <row r="20" spans="1:56" x14ac:dyDescent="0.25">
      <c r="A20" t="s">
        <v>240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56" x14ac:dyDescent="0.25">
      <c r="A21" t="s">
        <v>145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T21" t="s">
        <v>99</v>
      </c>
    </row>
    <row r="22" spans="1:56" x14ac:dyDescent="0.25">
      <c r="C22" s="188" t="s">
        <v>146</v>
      </c>
      <c r="E22" s="16">
        <v>1</v>
      </c>
      <c r="F22" t="s">
        <v>249</v>
      </c>
      <c r="G2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V22" t="s">
        <v>467</v>
      </c>
    </row>
    <row r="23" spans="1:56" x14ac:dyDescent="0.25">
      <c r="C23" s="188"/>
      <c r="E23" s="16">
        <v>0</v>
      </c>
      <c r="F23" t="s">
        <v>250</v>
      </c>
      <c r="G2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56" x14ac:dyDescent="0.25">
      <c r="C24" s="16"/>
      <c r="E24" s="16">
        <v>-1</v>
      </c>
      <c r="F24" t="s">
        <v>251</v>
      </c>
      <c r="G2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56" x14ac:dyDescent="0.25">
      <c r="A25" t="s">
        <v>158</v>
      </c>
      <c r="G25" s="5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56" x14ac:dyDescent="0.25">
      <c r="A26" t="s">
        <v>241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56" x14ac:dyDescent="0.25">
      <c r="A27" t="s">
        <v>160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56" x14ac:dyDescent="0.25"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56" x14ac:dyDescent="0.25">
      <c r="A29" t="s">
        <v>147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56" x14ac:dyDescent="0.25">
      <c r="A30" t="s">
        <v>315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56" x14ac:dyDescent="0.25">
      <c r="A31" t="s">
        <v>227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56" x14ac:dyDescent="0.25">
      <c r="A32" t="s">
        <v>242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54" x14ac:dyDescent="0.25">
      <c r="A33" t="s">
        <v>229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54" x14ac:dyDescent="0.25">
      <c r="B34" s="52" t="s">
        <v>148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54" x14ac:dyDescent="0.25">
      <c r="B35" s="6">
        <v>-1</v>
      </c>
      <c r="C35" s="57">
        <v>1</v>
      </c>
      <c r="D35" s="57">
        <v>1</v>
      </c>
      <c r="E35" s="57">
        <v>1</v>
      </c>
      <c r="F35" s="6">
        <v>-1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54" x14ac:dyDescent="0.25">
      <c r="B36" s="57">
        <v>1</v>
      </c>
      <c r="C36" s="6">
        <v>-1</v>
      </c>
      <c r="D36" s="6">
        <v>-1</v>
      </c>
      <c r="E36" s="6">
        <v>-1</v>
      </c>
      <c r="F36" s="57">
        <v>1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54" x14ac:dyDescent="0.25">
      <c r="B37" s="6">
        <v>-1</v>
      </c>
      <c r="C37" s="57">
        <v>1</v>
      </c>
      <c r="D37" s="6">
        <v>-1</v>
      </c>
      <c r="E37" s="57">
        <v>1</v>
      </c>
      <c r="F37" s="6">
        <v>-1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54" x14ac:dyDescent="0.25">
      <c r="B38" s="57">
        <v>1</v>
      </c>
      <c r="C38" s="6">
        <v>-1</v>
      </c>
      <c r="D38" s="6">
        <v>-1</v>
      </c>
      <c r="E38" s="6">
        <v>-1</v>
      </c>
      <c r="F38" s="57">
        <v>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54" x14ac:dyDescent="0.25">
      <c r="B39" s="6">
        <v>-1</v>
      </c>
      <c r="C39" s="57">
        <v>1</v>
      </c>
      <c r="D39" s="57">
        <v>1</v>
      </c>
      <c r="E39" s="57">
        <v>1</v>
      </c>
      <c r="F39" s="6">
        <v>-1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54" x14ac:dyDescent="0.25">
      <c r="B40" s="52" t="s">
        <v>149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M40" s="6"/>
      <c r="AN40" s="6"/>
      <c r="AO40" s="6"/>
      <c r="AP40" s="6"/>
      <c r="AQ40" s="6"/>
      <c r="AR40" s="6"/>
      <c r="AS40" s="6"/>
      <c r="AV40" s="6"/>
      <c r="AW40" s="6"/>
      <c r="AX40" s="6"/>
      <c r="AY40" s="6"/>
      <c r="AZ40" s="6"/>
      <c r="BA40" s="6"/>
      <c r="BB40" s="6"/>
    </row>
    <row r="41" spans="1:54" x14ac:dyDescent="0.25">
      <c r="B41" s="52" t="s">
        <v>150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M41" s="6"/>
      <c r="AN41" s="6"/>
      <c r="AO41" s="6"/>
      <c r="AP41" s="6"/>
      <c r="AQ41" s="6"/>
      <c r="AR41" s="6"/>
      <c r="AS41" s="6"/>
      <c r="AV41" s="6"/>
      <c r="AW41" s="6"/>
      <c r="AX41" s="6"/>
      <c r="AY41" s="6"/>
      <c r="AZ41" s="6"/>
      <c r="BA41" s="6"/>
      <c r="BB41" s="6"/>
    </row>
    <row r="42" spans="1:54" x14ac:dyDescent="0.25"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M42" s="6"/>
      <c r="AN42" s="6"/>
      <c r="AO42" s="6"/>
      <c r="AP42" s="6"/>
      <c r="AQ42" s="6"/>
      <c r="AR42" s="6"/>
      <c r="AS42" s="6"/>
      <c r="AV42" s="6"/>
      <c r="AW42" s="6"/>
      <c r="AX42" s="6"/>
      <c r="AY42" s="6"/>
      <c r="AZ42" s="6"/>
      <c r="BA42" s="6"/>
      <c r="BB42" s="6"/>
    </row>
    <row r="43" spans="1:54" x14ac:dyDescent="0.25">
      <c r="A43" t="s">
        <v>230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M43" s="6"/>
      <c r="AN43" s="6"/>
      <c r="AO43" s="6"/>
      <c r="AP43" s="6"/>
      <c r="AQ43" s="6"/>
      <c r="AR43" s="6"/>
      <c r="AS43" s="6"/>
      <c r="AV43" s="6"/>
      <c r="AW43" s="6"/>
      <c r="AX43" s="6"/>
      <c r="AY43" s="6"/>
      <c r="AZ43" s="6"/>
      <c r="BA43" s="6"/>
      <c r="BB43" s="6"/>
    </row>
    <row r="44" spans="1:54" x14ac:dyDescent="0.25">
      <c r="AM44" s="6"/>
      <c r="AN44" s="6"/>
      <c r="AO44" s="6"/>
      <c r="AP44" s="6"/>
      <c r="AQ44" s="6"/>
      <c r="AR44" s="6"/>
      <c r="AS44" s="6"/>
      <c r="AV44" s="6"/>
      <c r="AW44" s="6"/>
      <c r="AX44" s="6"/>
      <c r="AY44" s="6"/>
      <c r="AZ44" s="6"/>
      <c r="BA44" s="6"/>
      <c r="BB44" s="6"/>
    </row>
    <row r="45" spans="1:54" x14ac:dyDescent="0.25">
      <c r="A45" s="2" t="s">
        <v>72</v>
      </c>
      <c r="AM45" s="6"/>
      <c r="AN45" s="6"/>
      <c r="AO45" s="6"/>
      <c r="AP45" s="6"/>
      <c r="AQ45" s="6"/>
      <c r="AR45" s="6"/>
      <c r="AS45" s="6"/>
      <c r="AV45" s="6"/>
      <c r="AW45" s="6"/>
      <c r="AX45" s="6"/>
      <c r="AY45" s="6"/>
      <c r="AZ45" s="6"/>
      <c r="BA45" s="6"/>
      <c r="BB45" s="6"/>
    </row>
    <row r="46" spans="1:54" x14ac:dyDescent="0.25">
      <c r="A46" t="s">
        <v>73</v>
      </c>
      <c r="AM46" s="6"/>
      <c r="AN46" s="6"/>
      <c r="AO46" s="6"/>
      <c r="AP46" s="6"/>
      <c r="AQ46" s="6"/>
      <c r="AR46" s="6"/>
      <c r="AS46" s="6"/>
      <c r="AV46" s="6"/>
      <c r="AW46" s="6"/>
      <c r="AX46" s="6"/>
      <c r="AY46" s="6"/>
      <c r="AZ46" s="6"/>
      <c r="BA46" s="6"/>
      <c r="BB46" s="6"/>
    </row>
    <row r="47" spans="1:54" x14ac:dyDescent="0.25">
      <c r="A47" t="s">
        <v>243</v>
      </c>
      <c r="AM47" s="6"/>
      <c r="AN47" s="6"/>
      <c r="AO47" s="6"/>
      <c r="AP47" s="6"/>
      <c r="AQ47" s="6"/>
      <c r="AR47" s="6"/>
      <c r="AS47" s="6"/>
      <c r="AV47" s="6"/>
      <c r="AW47" s="6"/>
      <c r="AX47" s="6"/>
      <c r="AY47" s="6"/>
      <c r="AZ47" s="6"/>
      <c r="BA47" s="6"/>
      <c r="BB47" s="6"/>
    </row>
    <row r="48" spans="1:54" x14ac:dyDescent="0.25">
      <c r="A48" t="s">
        <v>75</v>
      </c>
      <c r="AM48" s="6"/>
      <c r="AN48" s="6"/>
      <c r="AO48" s="6"/>
      <c r="AP48" s="6"/>
      <c r="AQ48" s="6"/>
      <c r="AR48" s="6"/>
      <c r="AS48" s="6"/>
      <c r="AV48" s="6"/>
      <c r="AW48" s="6"/>
      <c r="AX48" s="6"/>
      <c r="AY48" s="6"/>
      <c r="AZ48" s="6"/>
      <c r="BA48" s="6"/>
      <c r="BB48" s="6"/>
    </row>
    <row r="49" spans="1:74" x14ac:dyDescent="0.25">
      <c r="AM49" s="189"/>
      <c r="AN49" s="189"/>
      <c r="AO49" s="189"/>
      <c r="AP49" s="189"/>
      <c r="AQ49" s="189"/>
      <c r="AR49" s="189"/>
      <c r="AS49" s="189"/>
      <c r="AV49" s="189"/>
      <c r="AW49" s="189"/>
      <c r="AX49" s="189"/>
      <c r="AY49" s="189"/>
      <c r="AZ49" s="189"/>
      <c r="BA49" s="189"/>
      <c r="BB49" s="189"/>
    </row>
    <row r="50" spans="1:74" x14ac:dyDescent="0.25">
      <c r="A50" s="2" t="s">
        <v>225</v>
      </c>
    </row>
    <row r="52" spans="1:74" x14ac:dyDescent="0.25">
      <c r="A52" t="s">
        <v>76</v>
      </c>
    </row>
    <row r="53" spans="1:74" x14ac:dyDescent="0.25">
      <c r="A53" t="s">
        <v>77</v>
      </c>
      <c r="B53" s="6" t="s">
        <v>2</v>
      </c>
      <c r="C53" s="6" t="s">
        <v>3</v>
      </c>
      <c r="D53" s="6" t="s">
        <v>59</v>
      </c>
      <c r="E53" s="6" t="s">
        <v>78</v>
      </c>
      <c r="F53" s="6" t="s">
        <v>79</v>
      </c>
      <c r="H53" s="6" t="s">
        <v>80</v>
      </c>
      <c r="I53" s="6" t="s">
        <v>81</v>
      </c>
      <c r="J53" s="6" t="s">
        <v>82</v>
      </c>
      <c r="K53" s="6" t="s">
        <v>83</v>
      </c>
      <c r="L53" s="6" t="s">
        <v>84</v>
      </c>
      <c r="M53" s="6"/>
      <c r="N53" s="6" t="s">
        <v>85</v>
      </c>
      <c r="O53" s="6" t="s">
        <v>86</v>
      </c>
      <c r="P53" s="6" t="s">
        <v>87</v>
      </c>
      <c r="Q53" s="6" t="s">
        <v>88</v>
      </c>
      <c r="R53" s="6" t="s">
        <v>89</v>
      </c>
      <c r="S53" s="6"/>
      <c r="T53" s="6" t="s">
        <v>90</v>
      </c>
      <c r="U53" s="6" t="s">
        <v>91</v>
      </c>
      <c r="V53" s="6" t="s">
        <v>92</v>
      </c>
      <c r="W53" s="6" t="s">
        <v>93</v>
      </c>
      <c r="X53" s="6" t="s">
        <v>94</v>
      </c>
      <c r="Z53" s="6" t="s">
        <v>95</v>
      </c>
      <c r="AA53" s="6" t="s">
        <v>96</v>
      </c>
      <c r="AB53" s="6" t="s">
        <v>97</v>
      </c>
      <c r="AC53" s="6" t="s">
        <v>98</v>
      </c>
      <c r="AD53" s="6" t="s">
        <v>99</v>
      </c>
      <c r="AE53" s="6"/>
      <c r="AF53" s="6" t="s">
        <v>13</v>
      </c>
      <c r="AH53" s="6" t="s">
        <v>153</v>
      </c>
      <c r="AI53" s="6"/>
      <c r="AJ53" s="6"/>
      <c r="AK53" s="6"/>
      <c r="AL53" s="6"/>
      <c r="AM53" s="6"/>
      <c r="AN53" s="6"/>
      <c r="AP53" s="6"/>
      <c r="AQ53" s="6"/>
      <c r="AR53" s="6"/>
      <c r="AS53" s="6"/>
      <c r="AT53" s="6"/>
      <c r="AU53" s="6"/>
      <c r="AV53" s="6"/>
      <c r="AX53" s="6"/>
      <c r="AY53" s="6"/>
      <c r="AZ53" s="6"/>
      <c r="BA53" s="6"/>
      <c r="BB53" s="6"/>
      <c r="BC53" s="6"/>
      <c r="BD53" s="6"/>
      <c r="BF53" s="6"/>
      <c r="BG53" s="6"/>
      <c r="BH53" s="6"/>
      <c r="BI53" s="6"/>
      <c r="BJ53" s="6"/>
      <c r="BK53" s="6"/>
      <c r="BL53" s="6"/>
      <c r="BN53" s="6"/>
      <c r="BO53" s="6"/>
      <c r="BP53" s="6"/>
      <c r="BQ53" s="6"/>
      <c r="BR53" s="6"/>
      <c r="BS53" s="6"/>
      <c r="BT53" s="6"/>
      <c r="BV53" s="6"/>
    </row>
    <row r="54" spans="1:74" x14ac:dyDescent="0.25">
      <c r="A54" s="6">
        <v>1</v>
      </c>
      <c r="B54" s="6">
        <v>1</v>
      </c>
      <c r="C54" s="6">
        <v>-1</v>
      </c>
      <c r="D54" s="6">
        <v>-1</v>
      </c>
      <c r="E54" s="6">
        <v>-1</v>
      </c>
      <c r="F54" s="6">
        <v>1</v>
      </c>
      <c r="H54" s="6">
        <v>-1</v>
      </c>
      <c r="I54" s="6">
        <v>1</v>
      </c>
      <c r="J54" s="6">
        <v>-1</v>
      </c>
      <c r="K54" s="6">
        <v>1</v>
      </c>
      <c r="L54" s="6">
        <v>-1</v>
      </c>
      <c r="M54" s="6"/>
      <c r="N54" s="6">
        <v>-1</v>
      </c>
      <c r="O54" s="6">
        <v>-1</v>
      </c>
      <c r="P54" s="6">
        <v>1</v>
      </c>
      <c r="Q54" s="6">
        <v>-1</v>
      </c>
      <c r="R54" s="6">
        <v>-1</v>
      </c>
      <c r="S54" s="6"/>
      <c r="T54" s="6">
        <v>-1</v>
      </c>
      <c r="U54" s="6">
        <v>1</v>
      </c>
      <c r="V54" s="6">
        <v>-1</v>
      </c>
      <c r="W54" s="6">
        <v>1</v>
      </c>
      <c r="X54" s="6">
        <v>-1</v>
      </c>
      <c r="Y54" s="6"/>
      <c r="Z54" s="6">
        <v>1</v>
      </c>
      <c r="AA54" s="6">
        <v>-1</v>
      </c>
      <c r="AB54" s="6">
        <v>-1</v>
      </c>
      <c r="AC54" s="6">
        <v>-1</v>
      </c>
      <c r="AD54" s="6">
        <v>1</v>
      </c>
      <c r="AE54" s="6"/>
      <c r="AF54" s="6">
        <v>1</v>
      </c>
      <c r="AH54" s="6">
        <v>1</v>
      </c>
      <c r="AI54" s="6" t="s">
        <v>154</v>
      </c>
      <c r="AJ54" s="6"/>
      <c r="AK54" s="6"/>
      <c r="AL54" s="6"/>
      <c r="AM54" s="6"/>
      <c r="AN54" s="6"/>
      <c r="AP54" s="6"/>
      <c r="AQ54" s="6"/>
      <c r="AR54" s="6"/>
      <c r="AS54" s="6"/>
      <c r="AT54" s="6"/>
      <c r="AU54" s="6"/>
      <c r="AV54" s="6"/>
      <c r="AX54" s="6"/>
      <c r="AY54" s="6"/>
      <c r="AZ54" s="6"/>
      <c r="BA54" s="6"/>
      <c r="BB54" s="6"/>
      <c r="BC54" s="6"/>
      <c r="BD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V54" s="6"/>
    </row>
    <row r="55" spans="1:74" x14ac:dyDescent="0.25">
      <c r="A55" s="6">
        <v>2</v>
      </c>
      <c r="B55" s="6">
        <v>-1</v>
      </c>
      <c r="C55" s="6">
        <v>1</v>
      </c>
      <c r="D55" s="6">
        <v>1</v>
      </c>
      <c r="E55" s="6">
        <v>1</v>
      </c>
      <c r="F55" s="6">
        <v>-1</v>
      </c>
      <c r="H55" s="6">
        <v>1</v>
      </c>
      <c r="I55" s="6">
        <v>-1</v>
      </c>
      <c r="J55" s="6">
        <v>-1</v>
      </c>
      <c r="K55" s="6">
        <v>-1</v>
      </c>
      <c r="L55" s="6">
        <v>1</v>
      </c>
      <c r="M55" s="6"/>
      <c r="N55" s="6">
        <v>1</v>
      </c>
      <c r="O55" s="6">
        <v>-1</v>
      </c>
      <c r="P55" s="6">
        <v>-1</v>
      </c>
      <c r="Q55" s="6">
        <v>-1</v>
      </c>
      <c r="R55" s="6">
        <v>1</v>
      </c>
      <c r="S55" s="6"/>
      <c r="T55" s="6">
        <v>1</v>
      </c>
      <c r="U55" s="6">
        <v>-1</v>
      </c>
      <c r="V55" s="6">
        <v>-1</v>
      </c>
      <c r="W55" s="6">
        <v>-1</v>
      </c>
      <c r="X55" s="6">
        <v>1</v>
      </c>
      <c r="Y55" s="6"/>
      <c r="Z55" s="6">
        <v>-1</v>
      </c>
      <c r="AA55" s="6">
        <v>1</v>
      </c>
      <c r="AB55" s="6">
        <v>1</v>
      </c>
      <c r="AC55" s="6">
        <v>1</v>
      </c>
      <c r="AD55" s="6">
        <v>-1</v>
      </c>
      <c r="AE55" s="6"/>
      <c r="AF55" s="6">
        <v>1</v>
      </c>
      <c r="AH55" s="6">
        <v>-1</v>
      </c>
      <c r="AI55" s="6" t="s">
        <v>155</v>
      </c>
      <c r="AJ55" s="6"/>
      <c r="AK55" s="6"/>
      <c r="AL55" s="6"/>
      <c r="AM55" s="6"/>
      <c r="AN55" s="6"/>
      <c r="AP55" s="6"/>
      <c r="AQ55" s="6"/>
      <c r="AR55" s="6"/>
      <c r="AS55" s="6"/>
      <c r="AT55" s="6"/>
      <c r="AU55" s="6"/>
      <c r="AV55" s="6"/>
      <c r="AX55" s="6"/>
      <c r="AY55" s="6"/>
      <c r="AZ55" s="6"/>
      <c r="BA55" s="6"/>
      <c r="BB55" s="6"/>
      <c r="BC55" s="6"/>
      <c r="BD55" s="6"/>
      <c r="BF55" s="6"/>
      <c r="BG55" s="6"/>
      <c r="BH55" s="6"/>
      <c r="BI55" s="6"/>
      <c r="BJ55" s="6"/>
      <c r="BK55" s="6"/>
      <c r="BL55" s="6"/>
      <c r="BN55" s="6"/>
      <c r="BO55" s="6"/>
      <c r="BP55" s="6"/>
      <c r="BQ55" s="6"/>
      <c r="BR55" s="6"/>
      <c r="BS55" s="6"/>
      <c r="BT55" s="6"/>
      <c r="BV55" s="6"/>
    </row>
    <row r="56" spans="1:74" x14ac:dyDescent="0.25">
      <c r="A56" s="6">
        <v>3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H56" s="6"/>
      <c r="AI56" s="6"/>
      <c r="AJ56" s="6"/>
      <c r="AK56" s="6"/>
      <c r="AL56" s="6"/>
      <c r="AM56" s="6"/>
      <c r="AN56" s="6"/>
      <c r="AP56" s="6"/>
      <c r="AQ56" s="6"/>
      <c r="AR56" s="6"/>
      <c r="AS56" s="6"/>
      <c r="AT56" s="6"/>
      <c r="AU56" s="6"/>
      <c r="AV56" s="6"/>
      <c r="AX56" s="6"/>
      <c r="AY56" s="6"/>
      <c r="AZ56" s="6"/>
      <c r="BA56" s="6"/>
      <c r="BB56" s="6"/>
      <c r="BC56" s="6"/>
      <c r="BD56" s="6"/>
      <c r="BF56" s="6"/>
      <c r="BG56" s="6"/>
      <c r="BH56" s="6"/>
      <c r="BI56" s="6"/>
      <c r="BJ56" s="6"/>
      <c r="BK56" s="6"/>
      <c r="BL56" s="6"/>
      <c r="BN56" s="6"/>
      <c r="BO56" s="6"/>
      <c r="BP56" s="6"/>
      <c r="BQ56" s="6"/>
      <c r="BR56" s="6"/>
      <c r="BS56" s="6"/>
      <c r="BT56" s="6"/>
      <c r="BV56" s="6"/>
    </row>
  </sheetData>
  <mergeCells count="10">
    <mergeCell ref="BD16:BD17"/>
    <mergeCell ref="C22:C23"/>
    <mergeCell ref="AM49:AS49"/>
    <mergeCell ref="AV49:BB49"/>
    <mergeCell ref="B8:H8"/>
    <mergeCell ref="K8:Q8"/>
    <mergeCell ref="T8:Z8"/>
    <mergeCell ref="AC8:AI8"/>
    <mergeCell ref="B14:G14"/>
    <mergeCell ref="BA16:BA17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1A8A-8C4F-4DD3-961C-FD9B7C1B1B03}">
  <dimension ref="A1:BL83"/>
  <sheetViews>
    <sheetView topLeftCell="A31" zoomScale="90" zoomScaleNormal="90" workbookViewId="0">
      <selection activeCell="U11" sqref="U11"/>
    </sheetView>
  </sheetViews>
  <sheetFormatPr defaultRowHeight="15" x14ac:dyDescent="0.25"/>
  <cols>
    <col min="1" max="1" width="5.85546875" style="6" customWidth="1"/>
    <col min="2" max="11" width="5.140625" customWidth="1"/>
    <col min="12" max="13" width="5.85546875" customWidth="1"/>
    <col min="14" max="25" width="7" customWidth="1"/>
    <col min="26" max="26" width="20.5703125" bestFit="1" customWidth="1"/>
    <col min="54" max="54" width="20.5703125" bestFit="1" customWidth="1"/>
  </cols>
  <sheetData>
    <row r="1" spans="1:62" ht="18.75" x14ac:dyDescent="0.3">
      <c r="A1" s="87" t="s">
        <v>354</v>
      </c>
    </row>
    <row r="3" spans="1:62" x14ac:dyDescent="0.25">
      <c r="A3" s="86" t="s">
        <v>355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62" x14ac:dyDescent="0.25">
      <c r="A4" s="6" t="s">
        <v>6</v>
      </c>
      <c r="B4" t="s">
        <v>329</v>
      </c>
      <c r="D4">
        <v>0</v>
      </c>
      <c r="G4" s="57">
        <v>1</v>
      </c>
      <c r="H4" s="6">
        <v>-1</v>
      </c>
      <c r="I4" s="57">
        <v>1</v>
      </c>
      <c r="J4" s="6"/>
      <c r="K4" s="57">
        <v>1</v>
      </c>
      <c r="L4" s="57">
        <v>1</v>
      </c>
      <c r="M4" s="57">
        <v>1</v>
      </c>
      <c r="N4" s="6"/>
      <c r="O4" s="57">
        <v>1</v>
      </c>
      <c r="P4" s="6">
        <v>-1</v>
      </c>
      <c r="Q4" s="57">
        <v>1</v>
      </c>
      <c r="R4" s="2"/>
      <c r="S4" s="2"/>
      <c r="T4" s="2"/>
      <c r="U4" s="2"/>
      <c r="V4" s="2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62" x14ac:dyDescent="0.25">
      <c r="B5" t="s">
        <v>330</v>
      </c>
      <c r="D5">
        <v>0</v>
      </c>
      <c r="G5" s="6">
        <v>-1</v>
      </c>
      <c r="H5" s="57">
        <v>1</v>
      </c>
      <c r="I5" s="6">
        <v>-1</v>
      </c>
      <c r="J5" s="6"/>
      <c r="K5" s="57">
        <v>1</v>
      </c>
      <c r="L5" s="6">
        <v>-1</v>
      </c>
      <c r="M5" s="57">
        <v>1</v>
      </c>
      <c r="N5" s="6"/>
      <c r="O5" s="6">
        <v>-1</v>
      </c>
      <c r="P5" s="57">
        <v>1</v>
      </c>
      <c r="Q5" s="6">
        <v>-1</v>
      </c>
      <c r="R5" s="2"/>
      <c r="S5" s="2"/>
      <c r="T5" s="2"/>
      <c r="U5" s="2"/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BC5" s="2"/>
      <c r="BH5" s="2"/>
      <c r="BI5" s="2"/>
    </row>
    <row r="6" spans="1:62" x14ac:dyDescent="0.25">
      <c r="B6" t="s">
        <v>332</v>
      </c>
      <c r="D6">
        <v>0</v>
      </c>
      <c r="G6" s="57">
        <v>1</v>
      </c>
      <c r="H6" s="6">
        <v>-1</v>
      </c>
      <c r="I6" s="57">
        <v>1</v>
      </c>
      <c r="J6" s="6"/>
      <c r="K6" s="57">
        <v>1</v>
      </c>
      <c r="L6" s="57">
        <v>1</v>
      </c>
      <c r="M6" s="57">
        <v>1</v>
      </c>
      <c r="N6" s="6"/>
      <c r="O6" s="6">
        <v>-1</v>
      </c>
      <c r="P6" s="57">
        <v>1</v>
      </c>
      <c r="Q6" s="6">
        <v>-1</v>
      </c>
      <c r="R6" s="2"/>
      <c r="S6" s="2"/>
      <c r="T6" s="2"/>
      <c r="U6" s="2"/>
      <c r="V6" s="2"/>
      <c r="W6" s="6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BC6" s="2"/>
      <c r="BH6" s="2"/>
      <c r="BI6" s="2"/>
    </row>
    <row r="7" spans="1:62" x14ac:dyDescent="0.25">
      <c r="B7" t="s">
        <v>331</v>
      </c>
      <c r="D7">
        <v>0</v>
      </c>
      <c r="G7" s="6"/>
      <c r="H7" s="6"/>
      <c r="I7" s="6"/>
      <c r="L7" s="2"/>
      <c r="M7" s="2"/>
      <c r="O7" s="172"/>
      <c r="P7" s="6"/>
      <c r="Q7" s="6"/>
      <c r="R7" s="6"/>
      <c r="S7" s="6"/>
      <c r="T7" s="6"/>
      <c r="U7" s="6"/>
      <c r="V7" s="6"/>
      <c r="W7" s="6"/>
      <c r="AA7" s="172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BC7" s="31"/>
      <c r="BD7" s="6"/>
      <c r="BH7" s="172"/>
      <c r="BI7" s="16"/>
    </row>
    <row r="8" spans="1:62" x14ac:dyDescent="0.25">
      <c r="B8" t="s">
        <v>245</v>
      </c>
      <c r="D8" s="4">
        <v>0.5</v>
      </c>
      <c r="E8" s="4">
        <v>0</v>
      </c>
      <c r="F8" s="4"/>
      <c r="G8" s="6"/>
      <c r="H8" s="6"/>
      <c r="I8" s="6"/>
      <c r="J8" s="4"/>
      <c r="L8" s="4"/>
      <c r="M8" s="4"/>
      <c r="O8" s="172"/>
      <c r="P8" s="6"/>
      <c r="Q8" s="6"/>
      <c r="R8" s="6"/>
      <c r="S8" s="6"/>
      <c r="T8" s="6"/>
      <c r="U8" s="6"/>
      <c r="V8" s="6"/>
      <c r="W8" s="6"/>
      <c r="AA8" s="172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BC8" s="31"/>
      <c r="BD8" s="6"/>
      <c r="BH8" s="172"/>
      <c r="BI8" s="16"/>
    </row>
    <row r="9" spans="1:62" x14ac:dyDescent="0.25">
      <c r="B9" t="s">
        <v>246</v>
      </c>
      <c r="D9" s="4">
        <v>1</v>
      </c>
      <c r="E9" s="4"/>
      <c r="F9" s="4"/>
      <c r="G9" s="6"/>
      <c r="H9" s="6"/>
      <c r="I9" s="6"/>
      <c r="J9" s="4"/>
      <c r="L9" s="4"/>
      <c r="M9" s="4"/>
      <c r="O9" s="31"/>
      <c r="P9" s="31"/>
      <c r="Q9" s="31"/>
      <c r="R9" s="31"/>
      <c r="S9" s="31"/>
      <c r="T9" s="31"/>
      <c r="U9" s="31"/>
      <c r="V9" s="31"/>
      <c r="W9" s="6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BC9" s="31"/>
      <c r="BD9" s="6"/>
      <c r="BE9" s="6"/>
      <c r="BH9" s="172"/>
      <c r="BI9" s="16"/>
    </row>
    <row r="10" spans="1:62" x14ac:dyDescent="0.25">
      <c r="A10" s="21" t="s">
        <v>259</v>
      </c>
      <c r="K10" s="4"/>
      <c r="L10" s="4"/>
      <c r="M10" s="4"/>
      <c r="O10" s="31"/>
      <c r="P10" s="31"/>
      <c r="Q10" s="31"/>
      <c r="R10" s="31"/>
      <c r="S10" s="31"/>
      <c r="T10" s="31"/>
      <c r="U10" s="31"/>
      <c r="V10" s="31"/>
      <c r="W10" s="6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BC10" s="31"/>
      <c r="BD10" s="6"/>
      <c r="BE10" s="6"/>
      <c r="BH10" s="31"/>
      <c r="BI10" s="31"/>
      <c r="BJ10" s="16"/>
    </row>
    <row r="11" spans="1:62" x14ac:dyDescent="0.25">
      <c r="A11" s="101" t="s">
        <v>22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BE11" s="62"/>
    </row>
    <row r="12" spans="1:62" x14ac:dyDescent="0.25">
      <c r="A12" s="173" t="s">
        <v>1</v>
      </c>
      <c r="B12" s="175" t="s">
        <v>25</v>
      </c>
      <c r="C12" s="176"/>
      <c r="D12" s="176"/>
      <c r="E12" s="176"/>
      <c r="F12" s="176"/>
      <c r="G12" s="176"/>
      <c r="H12" s="176"/>
      <c r="I12" s="176"/>
      <c r="J12" s="176"/>
      <c r="K12" s="177"/>
      <c r="L12" s="190" t="s">
        <v>313</v>
      </c>
      <c r="M12" s="192" t="s">
        <v>314</v>
      </c>
      <c r="BC12" s="172"/>
      <c r="BD12" s="6"/>
    </row>
    <row r="13" spans="1:62" x14ac:dyDescent="0.25">
      <c r="A13" s="174"/>
      <c r="B13" s="18" t="s">
        <v>2</v>
      </c>
      <c r="C13" s="18" t="s">
        <v>3</v>
      </c>
      <c r="D13" s="18" t="s">
        <v>59</v>
      </c>
      <c r="E13" s="18" t="s">
        <v>78</v>
      </c>
      <c r="F13" s="18" t="s">
        <v>79</v>
      </c>
      <c r="G13" s="18" t="s">
        <v>80</v>
      </c>
      <c r="H13" s="18" t="s">
        <v>81</v>
      </c>
      <c r="I13" s="18" t="s">
        <v>82</v>
      </c>
      <c r="J13" s="18" t="s">
        <v>83</v>
      </c>
      <c r="K13" s="18" t="s">
        <v>14</v>
      </c>
      <c r="L13" s="191"/>
      <c r="M13" s="193"/>
      <c r="BC13" s="172"/>
    </row>
    <row r="14" spans="1:62" x14ac:dyDescent="0.25">
      <c r="A14" s="1">
        <v>1</v>
      </c>
      <c r="B14" s="1">
        <v>1</v>
      </c>
      <c r="C14" s="1">
        <v>-1</v>
      </c>
      <c r="D14" s="1">
        <v>1</v>
      </c>
      <c r="E14" s="1">
        <v>-1</v>
      </c>
      <c r="F14" s="1">
        <v>1</v>
      </c>
      <c r="G14" s="1">
        <v>-1</v>
      </c>
      <c r="H14" s="1">
        <v>1</v>
      </c>
      <c r="I14" s="1">
        <v>-1</v>
      </c>
      <c r="J14" s="1">
        <v>1</v>
      </c>
      <c r="K14" s="1">
        <v>1</v>
      </c>
      <c r="L14" s="65">
        <v>-1</v>
      </c>
      <c r="M14" s="45">
        <v>1</v>
      </c>
      <c r="N14" s="6" t="s">
        <v>154</v>
      </c>
      <c r="BC14" s="6"/>
    </row>
    <row r="15" spans="1:62" x14ac:dyDescent="0.25">
      <c r="A15" s="1">
        <v>2</v>
      </c>
      <c r="B15" s="1">
        <v>1</v>
      </c>
      <c r="C15" s="1">
        <v>1</v>
      </c>
      <c r="D15" s="1">
        <v>1</v>
      </c>
      <c r="E15" s="1">
        <v>1</v>
      </c>
      <c r="F15" s="1">
        <v>-1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65">
        <v>1</v>
      </c>
      <c r="M15" s="45">
        <v>1</v>
      </c>
      <c r="N15" s="6" t="s">
        <v>155</v>
      </c>
      <c r="BC15" s="6"/>
    </row>
    <row r="16" spans="1:62" x14ac:dyDescent="0.25">
      <c r="A16" s="1">
        <v>3</v>
      </c>
      <c r="B16" s="1">
        <v>1</v>
      </c>
      <c r="C16" s="1">
        <v>-1</v>
      </c>
      <c r="D16" s="1">
        <v>1</v>
      </c>
      <c r="E16" s="1">
        <v>-1</v>
      </c>
      <c r="F16" s="1">
        <v>1</v>
      </c>
      <c r="G16" s="1">
        <v>-1</v>
      </c>
      <c r="H16" s="1">
        <v>-1</v>
      </c>
      <c r="I16" s="1">
        <v>1</v>
      </c>
      <c r="J16" s="1">
        <v>-1</v>
      </c>
      <c r="K16" s="1">
        <v>1</v>
      </c>
      <c r="L16" s="65">
        <v>-1</v>
      </c>
      <c r="M16" s="45">
        <v>-1</v>
      </c>
      <c r="N16" s="6" t="s">
        <v>19</v>
      </c>
      <c r="BC16" s="6"/>
    </row>
    <row r="17" spans="1:64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71"/>
      <c r="Y17" s="71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71"/>
      <c r="BA17" s="71"/>
      <c r="BB17" s="71"/>
      <c r="BC17" s="6"/>
    </row>
    <row r="18" spans="1:64" x14ac:dyDescent="0.25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71"/>
      <c r="BA18" s="71"/>
      <c r="BB18" s="71"/>
      <c r="BC18" s="71"/>
      <c r="BD18" s="71"/>
      <c r="BE18" s="71"/>
      <c r="BF18" s="71"/>
      <c r="BG18" s="53"/>
      <c r="BH18" s="53"/>
      <c r="BI18" s="53"/>
      <c r="BJ18" s="53"/>
      <c r="BK18" s="6"/>
      <c r="BL18" s="6"/>
    </row>
    <row r="19" spans="1:64" x14ac:dyDescent="0.25">
      <c r="B19" s="180" t="s">
        <v>20</v>
      </c>
      <c r="C19" s="181"/>
      <c r="D19" s="181"/>
      <c r="E19" s="181"/>
      <c r="F19" s="181"/>
      <c r="G19" s="181"/>
      <c r="H19" s="181"/>
      <c r="I19" s="181"/>
      <c r="J19" s="181"/>
      <c r="K19" s="182"/>
      <c r="L19" s="60"/>
      <c r="M19" s="60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60"/>
      <c r="Y19" s="60"/>
      <c r="Z19" s="55" t="s">
        <v>257</v>
      </c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71"/>
      <c r="BA19" s="71"/>
      <c r="BB19" s="71"/>
      <c r="BC19" s="71"/>
      <c r="BD19" s="71"/>
      <c r="BE19" s="71"/>
      <c r="BF19" s="71"/>
      <c r="BG19" s="53"/>
      <c r="BH19" s="53"/>
      <c r="BI19" s="53"/>
      <c r="BJ19" s="53"/>
      <c r="BK19" s="6"/>
      <c r="BL19" s="6"/>
    </row>
    <row r="20" spans="1:64" x14ac:dyDescent="0.25">
      <c r="B20" s="72" t="s">
        <v>168</v>
      </c>
      <c r="C20" s="72" t="s">
        <v>178</v>
      </c>
      <c r="D20" s="72" t="s">
        <v>188</v>
      </c>
      <c r="E20" s="72" t="s">
        <v>198</v>
      </c>
      <c r="F20" s="72" t="s">
        <v>208</v>
      </c>
      <c r="G20" s="72" t="s">
        <v>218</v>
      </c>
      <c r="H20" s="72" t="s">
        <v>316</v>
      </c>
      <c r="I20" s="72" t="s">
        <v>317</v>
      </c>
      <c r="J20" s="72" t="s">
        <v>318</v>
      </c>
      <c r="K20" s="72" t="s">
        <v>319</v>
      </c>
      <c r="L20" s="66" t="s">
        <v>323</v>
      </c>
      <c r="M20" s="66" t="s">
        <v>324</v>
      </c>
      <c r="N20" s="74" t="s">
        <v>169</v>
      </c>
      <c r="O20" s="74" t="s">
        <v>179</v>
      </c>
      <c r="P20" s="74" t="s">
        <v>189</v>
      </c>
      <c r="Q20" s="74" t="s">
        <v>199</v>
      </c>
      <c r="R20" s="74" t="s">
        <v>209</v>
      </c>
      <c r="S20" s="74" t="s">
        <v>219</v>
      </c>
      <c r="T20" s="74" t="s">
        <v>320</v>
      </c>
      <c r="U20" s="74" t="s">
        <v>321</v>
      </c>
      <c r="V20" s="74" t="s">
        <v>322</v>
      </c>
      <c r="W20" s="75" t="s">
        <v>327</v>
      </c>
      <c r="X20" s="75" t="s">
        <v>325</v>
      </c>
      <c r="Y20" s="75" t="s">
        <v>326</v>
      </c>
      <c r="Z20" s="56" t="s">
        <v>328</v>
      </c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71"/>
      <c r="BA20" s="71"/>
      <c r="BB20" s="71"/>
      <c r="BC20" s="71"/>
      <c r="BD20" s="71"/>
      <c r="BE20" s="71"/>
      <c r="BF20" s="71"/>
      <c r="BG20" s="53"/>
      <c r="BH20" s="53"/>
      <c r="BI20" s="53"/>
      <c r="BJ20" s="53"/>
      <c r="BK20" s="6"/>
      <c r="BL20" s="6"/>
    </row>
    <row r="21" spans="1:64" x14ac:dyDescent="0.25">
      <c r="A21" s="6">
        <v>1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 s="105">
        <v>0</v>
      </c>
      <c r="I21" s="105">
        <v>0</v>
      </c>
      <c r="J21" s="105">
        <v>0</v>
      </c>
      <c r="K21" s="105">
        <v>0</v>
      </c>
      <c r="L21" s="89">
        <f>K21+(B14*B21)+(C14*C21)+(D14*D21)+(E14*E21)+(F14*F21)+(G14*G21)+(H14*H21)+(I14*I21)+(J14*J21)</f>
        <v>0</v>
      </c>
      <c r="M21" s="91">
        <f>IF(L21&gt;=$D$8,1,-1)</f>
        <v>-1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05">
        <v>0</v>
      </c>
      <c r="V21" s="105">
        <v>0</v>
      </c>
      <c r="W21" s="105">
        <v>0</v>
      </c>
      <c r="X21" s="89">
        <f>W21+(B14*N21)+(C14*O21)+(D14*P21)+(E14*Q21)+(F14*R21)+(G14*S21)+(H14*T21)+(I14*U21)+(J14*V21)</f>
        <v>0</v>
      </c>
      <c r="Y21" s="92">
        <f>IF(X21&gt;=$D$8,1,-1)</f>
        <v>-1</v>
      </c>
      <c r="Z21" s="89" t="str">
        <f>IF(AND(L14=M21,M14=Y21),"wbaru=wlama","perbaiki bobot dan bias")</f>
        <v>perbaiki bobot dan bias</v>
      </c>
    </row>
    <row r="22" spans="1:64" x14ac:dyDescent="0.25">
      <c r="A22" s="6">
        <v>2</v>
      </c>
      <c r="B22" s="90">
        <f>B33</f>
        <v>0</v>
      </c>
      <c r="C22" s="90">
        <f>C33</f>
        <v>0</v>
      </c>
      <c r="D22" s="90">
        <f t="shared" ref="D22:K22" si="0">D33</f>
        <v>0</v>
      </c>
      <c r="E22" s="90">
        <f t="shared" si="0"/>
        <v>0</v>
      </c>
      <c r="F22" s="90">
        <f>F33</f>
        <v>0</v>
      </c>
      <c r="G22" s="90">
        <f t="shared" si="0"/>
        <v>0</v>
      </c>
      <c r="H22" s="90">
        <f t="shared" si="0"/>
        <v>0</v>
      </c>
      <c r="I22" s="90">
        <f t="shared" si="0"/>
        <v>0</v>
      </c>
      <c r="J22" s="90">
        <f t="shared" si="0"/>
        <v>0</v>
      </c>
      <c r="K22" s="90">
        <f t="shared" si="0"/>
        <v>0</v>
      </c>
      <c r="L22" s="89">
        <f>K22+(B15*B22)+(C15*C22)+(D15*D22)+(E15*E22)+(F15*F22)+(G15*G22)+(H15*H22)+(I15*I22)+(J15*J22)</f>
        <v>0</v>
      </c>
      <c r="M22" s="91">
        <f>IF(L22&gt;=$D$8,1,-1)</f>
        <v>-1</v>
      </c>
      <c r="N22" s="90">
        <f>N33</f>
        <v>2</v>
      </c>
      <c r="O22" s="90">
        <f>O33</f>
        <v>-2</v>
      </c>
      <c r="P22" s="90">
        <f t="shared" ref="P22:W22" si="1">P33</f>
        <v>2</v>
      </c>
      <c r="Q22" s="90">
        <f t="shared" si="1"/>
        <v>-2</v>
      </c>
      <c r="R22" s="90">
        <f t="shared" si="1"/>
        <v>2</v>
      </c>
      <c r="S22" s="90">
        <f t="shared" si="1"/>
        <v>-2</v>
      </c>
      <c r="T22" s="90">
        <f t="shared" si="1"/>
        <v>2</v>
      </c>
      <c r="U22" s="90">
        <f t="shared" si="1"/>
        <v>-2</v>
      </c>
      <c r="V22" s="90">
        <f t="shared" si="1"/>
        <v>2</v>
      </c>
      <c r="W22" s="90">
        <f t="shared" si="1"/>
        <v>2</v>
      </c>
      <c r="X22" s="89">
        <f>W22+(B15*N22)+(C15*O22)+(D15*P22)+(E15*Q22)+(F15*R22)+(G15*S22)+(H15*T22)+(I15*U22)+(J15*V22)</f>
        <v>0</v>
      </c>
      <c r="Y22" s="92">
        <f>IF(X22&gt;=$D$8,1,-1)</f>
        <v>-1</v>
      </c>
      <c r="Z22" s="89" t="str">
        <f>IF(AND(L15=M22,M15=Y22),"wbaru=wlama","perbaiki bobot dan bias")</f>
        <v>perbaiki bobot dan bias</v>
      </c>
    </row>
    <row r="23" spans="1:64" x14ac:dyDescent="0.25">
      <c r="A23" s="6">
        <v>3</v>
      </c>
      <c r="B23" s="90">
        <f>B34</f>
        <v>2</v>
      </c>
      <c r="C23" s="90">
        <f t="shared" ref="C23:K23" si="2">C34</f>
        <v>2</v>
      </c>
      <c r="D23" s="90">
        <f t="shared" si="2"/>
        <v>2</v>
      </c>
      <c r="E23" s="90">
        <f t="shared" si="2"/>
        <v>2</v>
      </c>
      <c r="F23" s="90">
        <f t="shared" si="2"/>
        <v>-2</v>
      </c>
      <c r="G23" s="90">
        <f t="shared" si="2"/>
        <v>2</v>
      </c>
      <c r="H23" s="90">
        <f t="shared" si="2"/>
        <v>2</v>
      </c>
      <c r="I23" s="90">
        <f t="shared" si="2"/>
        <v>2</v>
      </c>
      <c r="J23" s="90">
        <f t="shared" si="2"/>
        <v>2</v>
      </c>
      <c r="K23" s="90">
        <f t="shared" si="2"/>
        <v>2</v>
      </c>
      <c r="L23" s="89">
        <f>K23+(B16*B23)+(C16*C23)+(D16*D23)+(E16*E23)+(F16*F23)+(G16*G23)+(H16*H23)+(I16*I23)+(J16*J23)</f>
        <v>-4</v>
      </c>
      <c r="M23" s="91">
        <f>IF(L23&gt;=$D$8,1,-1)</f>
        <v>-1</v>
      </c>
      <c r="N23" s="90">
        <f>N34</f>
        <v>4</v>
      </c>
      <c r="O23" s="90">
        <f t="shared" ref="O23:W23" si="3">O34</f>
        <v>0</v>
      </c>
      <c r="P23" s="90">
        <f t="shared" si="3"/>
        <v>4</v>
      </c>
      <c r="Q23" s="90">
        <f t="shared" si="3"/>
        <v>0</v>
      </c>
      <c r="R23" s="90">
        <f t="shared" si="3"/>
        <v>0</v>
      </c>
      <c r="S23" s="90">
        <f t="shared" si="3"/>
        <v>0</v>
      </c>
      <c r="T23" s="90">
        <f t="shared" si="3"/>
        <v>4</v>
      </c>
      <c r="U23" s="90">
        <f t="shared" si="3"/>
        <v>0</v>
      </c>
      <c r="V23" s="90">
        <f t="shared" si="3"/>
        <v>4</v>
      </c>
      <c r="W23" s="90">
        <f t="shared" si="3"/>
        <v>4</v>
      </c>
      <c r="X23" s="89">
        <f>W23+(B16*N23)+(C16*O23)+(D16*P23)+(E16*Q23)+(F16*R23)+(G16*S23)+(H16*T23)+(I16*U23)+(J16*V23)</f>
        <v>4</v>
      </c>
      <c r="Y23" s="92">
        <f>IF(X23&gt;=$D$8,1,-1)</f>
        <v>1</v>
      </c>
      <c r="Z23" s="89" t="str">
        <f>IF(AND(L16=M23,M16=Y23),"wbaru=wlama","perbaiki bobot dan bias")</f>
        <v>perbaiki bobot dan bias</v>
      </c>
    </row>
    <row r="24" spans="1:64" x14ac:dyDescent="0.2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6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16"/>
    </row>
    <row r="25" spans="1:64" x14ac:dyDescent="0.25">
      <c r="B25" s="194" t="s">
        <v>256</v>
      </c>
      <c r="C25" s="195"/>
      <c r="D25" s="195"/>
      <c r="E25" s="196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64" x14ac:dyDescent="0.25">
      <c r="B26" s="81" t="s">
        <v>333</v>
      </c>
      <c r="C26" s="81" t="s">
        <v>334</v>
      </c>
      <c r="D26" s="81" t="s">
        <v>335</v>
      </c>
      <c r="E26" s="81" t="s">
        <v>336</v>
      </c>
      <c r="F26" s="81" t="s">
        <v>337</v>
      </c>
      <c r="G26" s="81" t="s">
        <v>338</v>
      </c>
      <c r="H26" s="81" t="s">
        <v>339</v>
      </c>
      <c r="I26" s="81" t="s">
        <v>340</v>
      </c>
      <c r="J26" s="81" t="s">
        <v>341</v>
      </c>
      <c r="K26" s="81" t="s">
        <v>342</v>
      </c>
      <c r="L26" s="80"/>
      <c r="M26" s="80"/>
      <c r="N26" s="82" t="s">
        <v>344</v>
      </c>
      <c r="O26" s="82" t="s">
        <v>345</v>
      </c>
      <c r="P26" s="82" t="s">
        <v>346</v>
      </c>
      <c r="Q26" s="82" t="s">
        <v>347</v>
      </c>
      <c r="R26" s="82" t="s">
        <v>348</v>
      </c>
      <c r="S26" s="82" t="s">
        <v>349</v>
      </c>
      <c r="T26" s="82" t="s">
        <v>350</v>
      </c>
      <c r="U26" s="82" t="s">
        <v>351</v>
      </c>
      <c r="V26" s="82" t="s">
        <v>352</v>
      </c>
      <c r="W26" s="82" t="s">
        <v>343</v>
      </c>
      <c r="X26" s="80"/>
      <c r="Y26" s="80"/>
      <c r="Z26" s="80"/>
    </row>
    <row r="27" spans="1:64" x14ac:dyDescent="0.25">
      <c r="A27" s="6">
        <v>1</v>
      </c>
      <c r="B27" s="89">
        <f>($L$14-$M$21)*B14*$D$9</f>
        <v>0</v>
      </c>
      <c r="C27" s="89">
        <f>($L$14-$M$21)*C14*$D$9</f>
        <v>0</v>
      </c>
      <c r="D27" s="89">
        <f t="shared" ref="D27:K27" si="4">($L$14-$M$21)*D14*$D$9</f>
        <v>0</v>
      </c>
      <c r="E27" s="89">
        <f t="shared" si="4"/>
        <v>0</v>
      </c>
      <c r="F27" s="89">
        <f t="shared" si="4"/>
        <v>0</v>
      </c>
      <c r="G27" s="89">
        <f t="shared" si="4"/>
        <v>0</v>
      </c>
      <c r="H27" s="89">
        <f t="shared" si="4"/>
        <v>0</v>
      </c>
      <c r="I27" s="89">
        <f t="shared" si="4"/>
        <v>0</v>
      </c>
      <c r="J27" s="89">
        <f t="shared" si="4"/>
        <v>0</v>
      </c>
      <c r="K27" s="89">
        <f t="shared" si="4"/>
        <v>0</v>
      </c>
      <c r="L27" s="88"/>
      <c r="M27" s="88"/>
      <c r="N27" s="89">
        <f t="shared" ref="N27:W27" si="5">($M$14-$Y$21)*B14*$D$9</f>
        <v>2</v>
      </c>
      <c r="O27" s="89">
        <f t="shared" si="5"/>
        <v>-2</v>
      </c>
      <c r="P27" s="89">
        <f t="shared" si="5"/>
        <v>2</v>
      </c>
      <c r="Q27" s="89">
        <f t="shared" si="5"/>
        <v>-2</v>
      </c>
      <c r="R27" s="89">
        <f t="shared" si="5"/>
        <v>2</v>
      </c>
      <c r="S27" s="89">
        <f t="shared" si="5"/>
        <v>-2</v>
      </c>
      <c r="T27" s="89">
        <f t="shared" si="5"/>
        <v>2</v>
      </c>
      <c r="U27" s="89">
        <f t="shared" si="5"/>
        <v>-2</v>
      </c>
      <c r="V27" s="89">
        <f t="shared" si="5"/>
        <v>2</v>
      </c>
      <c r="W27" s="89">
        <f t="shared" si="5"/>
        <v>2</v>
      </c>
      <c r="X27" s="80"/>
      <c r="Y27" s="80"/>
      <c r="Z27" s="80"/>
    </row>
    <row r="28" spans="1:64" x14ac:dyDescent="0.25">
      <c r="A28" s="6">
        <v>2</v>
      </c>
      <c r="B28" s="89">
        <f>($L$15-$M$22)*B15*$D$9</f>
        <v>2</v>
      </c>
      <c r="C28" s="89">
        <f t="shared" ref="C28:K28" si="6">($L$15-$M$22)*C15*$D$9</f>
        <v>2</v>
      </c>
      <c r="D28" s="89">
        <f t="shared" si="6"/>
        <v>2</v>
      </c>
      <c r="E28" s="89">
        <f t="shared" si="6"/>
        <v>2</v>
      </c>
      <c r="F28" s="89">
        <f t="shared" si="6"/>
        <v>-2</v>
      </c>
      <c r="G28" s="89">
        <f t="shared" si="6"/>
        <v>2</v>
      </c>
      <c r="H28" s="89">
        <f t="shared" si="6"/>
        <v>2</v>
      </c>
      <c r="I28" s="89">
        <f t="shared" si="6"/>
        <v>2</v>
      </c>
      <c r="J28" s="89">
        <f t="shared" si="6"/>
        <v>2</v>
      </c>
      <c r="K28" s="89">
        <f t="shared" si="6"/>
        <v>2</v>
      </c>
      <c r="L28" s="88"/>
      <c r="M28" s="88"/>
      <c r="N28" s="89">
        <f t="shared" ref="N28:W28" si="7">($M$15-$Y$22)*B15*$D$9</f>
        <v>2</v>
      </c>
      <c r="O28" s="89">
        <f t="shared" si="7"/>
        <v>2</v>
      </c>
      <c r="P28" s="89">
        <f t="shared" si="7"/>
        <v>2</v>
      </c>
      <c r="Q28" s="89">
        <f t="shared" si="7"/>
        <v>2</v>
      </c>
      <c r="R28" s="89">
        <f t="shared" si="7"/>
        <v>-2</v>
      </c>
      <c r="S28" s="89">
        <f t="shared" si="7"/>
        <v>2</v>
      </c>
      <c r="T28" s="89">
        <f t="shared" si="7"/>
        <v>2</v>
      </c>
      <c r="U28" s="89">
        <f t="shared" si="7"/>
        <v>2</v>
      </c>
      <c r="V28" s="89">
        <f t="shared" si="7"/>
        <v>2</v>
      </c>
      <c r="W28" s="89">
        <f t="shared" si="7"/>
        <v>2</v>
      </c>
      <c r="X28" s="80"/>
      <c r="Y28" s="80"/>
      <c r="Z28" s="80"/>
    </row>
    <row r="29" spans="1:64" x14ac:dyDescent="0.25">
      <c r="A29" s="6">
        <v>3</v>
      </c>
      <c r="B29" s="89">
        <f>($L$16-$M$23)*B16*$D$9</f>
        <v>0</v>
      </c>
      <c r="C29" s="89">
        <f t="shared" ref="C29:K29" si="8">($L$16-$M$23)*C16*$D$9</f>
        <v>0</v>
      </c>
      <c r="D29" s="89">
        <f t="shared" si="8"/>
        <v>0</v>
      </c>
      <c r="E29" s="89">
        <f t="shared" si="8"/>
        <v>0</v>
      </c>
      <c r="F29" s="89">
        <f t="shared" si="8"/>
        <v>0</v>
      </c>
      <c r="G29" s="89">
        <f t="shared" si="8"/>
        <v>0</v>
      </c>
      <c r="H29" s="89">
        <f t="shared" si="8"/>
        <v>0</v>
      </c>
      <c r="I29" s="89">
        <f t="shared" si="8"/>
        <v>0</v>
      </c>
      <c r="J29" s="89">
        <f t="shared" si="8"/>
        <v>0</v>
      </c>
      <c r="K29" s="89">
        <f t="shared" si="8"/>
        <v>0</v>
      </c>
      <c r="L29" s="88"/>
      <c r="M29" s="88"/>
      <c r="N29" s="89">
        <f t="shared" ref="N29:W29" si="9">($M$16-$Y$23)*B16*$D$9</f>
        <v>-2</v>
      </c>
      <c r="O29" s="89">
        <f t="shared" si="9"/>
        <v>2</v>
      </c>
      <c r="P29" s="89">
        <f t="shared" si="9"/>
        <v>-2</v>
      </c>
      <c r="Q29" s="89">
        <f t="shared" si="9"/>
        <v>2</v>
      </c>
      <c r="R29" s="89">
        <f t="shared" si="9"/>
        <v>-2</v>
      </c>
      <c r="S29" s="89">
        <f t="shared" si="9"/>
        <v>2</v>
      </c>
      <c r="T29" s="89">
        <f t="shared" si="9"/>
        <v>2</v>
      </c>
      <c r="U29" s="89">
        <f t="shared" si="9"/>
        <v>-2</v>
      </c>
      <c r="V29" s="89">
        <f t="shared" si="9"/>
        <v>2</v>
      </c>
      <c r="W29" s="89">
        <f t="shared" si="9"/>
        <v>-2</v>
      </c>
      <c r="X29" s="80"/>
      <c r="Y29" s="80"/>
      <c r="Z29" s="80"/>
    </row>
    <row r="30" spans="1:64" x14ac:dyDescent="0.2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64" x14ac:dyDescent="0.25">
      <c r="B31" s="194" t="s">
        <v>353</v>
      </c>
      <c r="C31" s="195"/>
      <c r="D31" s="195"/>
      <c r="E31" s="196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64" x14ac:dyDescent="0.25">
      <c r="B32" s="83" t="s">
        <v>168</v>
      </c>
      <c r="C32" s="83" t="s">
        <v>178</v>
      </c>
      <c r="D32" s="83" t="s">
        <v>188</v>
      </c>
      <c r="E32" s="83" t="s">
        <v>198</v>
      </c>
      <c r="F32" s="83" t="s">
        <v>208</v>
      </c>
      <c r="G32" s="83" t="s">
        <v>218</v>
      </c>
      <c r="H32" s="83" t="s">
        <v>316</v>
      </c>
      <c r="I32" s="83" t="s">
        <v>317</v>
      </c>
      <c r="J32" s="83" t="s">
        <v>318</v>
      </c>
      <c r="K32" s="83" t="s">
        <v>319</v>
      </c>
      <c r="L32" s="80"/>
      <c r="M32" s="80"/>
      <c r="N32" s="84" t="s">
        <v>169</v>
      </c>
      <c r="O32" s="84" t="s">
        <v>179</v>
      </c>
      <c r="P32" s="84" t="s">
        <v>189</v>
      </c>
      <c r="Q32" s="84" t="s">
        <v>199</v>
      </c>
      <c r="R32" s="84" t="s">
        <v>209</v>
      </c>
      <c r="S32" s="84" t="s">
        <v>219</v>
      </c>
      <c r="T32" s="84" t="s">
        <v>320</v>
      </c>
      <c r="U32" s="84" t="s">
        <v>321</v>
      </c>
      <c r="V32" s="84" t="s">
        <v>322</v>
      </c>
      <c r="W32" s="85" t="s">
        <v>327</v>
      </c>
      <c r="X32" s="80"/>
      <c r="Y32" s="80"/>
      <c r="Z32" s="80"/>
    </row>
    <row r="33" spans="1:64" x14ac:dyDescent="0.25">
      <c r="A33" s="6">
        <v>1</v>
      </c>
      <c r="B33" s="89">
        <f>B21+B27</f>
        <v>0</v>
      </c>
      <c r="C33" s="89">
        <f>C21+C27</f>
        <v>0</v>
      </c>
      <c r="D33" s="89">
        <f t="shared" ref="D33:K33" si="10">D21+D27</f>
        <v>0</v>
      </c>
      <c r="E33" s="89">
        <f t="shared" si="10"/>
        <v>0</v>
      </c>
      <c r="F33" s="89">
        <f t="shared" si="10"/>
        <v>0</v>
      </c>
      <c r="G33" s="89">
        <f t="shared" si="10"/>
        <v>0</v>
      </c>
      <c r="H33" s="89">
        <f t="shared" si="10"/>
        <v>0</v>
      </c>
      <c r="I33" s="89">
        <f t="shared" si="10"/>
        <v>0</v>
      </c>
      <c r="J33" s="89">
        <f t="shared" si="10"/>
        <v>0</v>
      </c>
      <c r="K33" s="89">
        <f t="shared" si="10"/>
        <v>0</v>
      </c>
      <c r="L33" s="88"/>
      <c r="M33" s="88"/>
      <c r="N33" s="90">
        <f>N21+N27</f>
        <v>2</v>
      </c>
      <c r="O33" s="90">
        <f>O21+O27</f>
        <v>-2</v>
      </c>
      <c r="P33" s="90">
        <f t="shared" ref="P33:W33" si="11">P21+P27</f>
        <v>2</v>
      </c>
      <c r="Q33" s="90">
        <f t="shared" si="11"/>
        <v>-2</v>
      </c>
      <c r="R33" s="90">
        <f t="shared" si="11"/>
        <v>2</v>
      </c>
      <c r="S33" s="90">
        <f t="shared" si="11"/>
        <v>-2</v>
      </c>
      <c r="T33" s="90">
        <f t="shared" si="11"/>
        <v>2</v>
      </c>
      <c r="U33" s="90">
        <f t="shared" si="11"/>
        <v>-2</v>
      </c>
      <c r="V33" s="90">
        <f t="shared" si="11"/>
        <v>2</v>
      </c>
      <c r="W33" s="90">
        <f t="shared" si="11"/>
        <v>2</v>
      </c>
      <c r="X33" s="80"/>
      <c r="Y33" s="80"/>
      <c r="Z33" s="80"/>
    </row>
    <row r="34" spans="1:64" x14ac:dyDescent="0.25">
      <c r="A34" s="6">
        <v>2</v>
      </c>
      <c r="B34" s="89">
        <f>B22+B28</f>
        <v>2</v>
      </c>
      <c r="C34" s="89">
        <f t="shared" ref="C34:K34" si="12">C22+C28</f>
        <v>2</v>
      </c>
      <c r="D34" s="89">
        <f t="shared" si="12"/>
        <v>2</v>
      </c>
      <c r="E34" s="89">
        <f t="shared" si="12"/>
        <v>2</v>
      </c>
      <c r="F34" s="89">
        <f t="shared" si="12"/>
        <v>-2</v>
      </c>
      <c r="G34" s="89">
        <f t="shared" si="12"/>
        <v>2</v>
      </c>
      <c r="H34" s="89">
        <f t="shared" si="12"/>
        <v>2</v>
      </c>
      <c r="I34" s="89">
        <f t="shared" si="12"/>
        <v>2</v>
      </c>
      <c r="J34" s="89">
        <f t="shared" si="12"/>
        <v>2</v>
      </c>
      <c r="K34" s="89">
        <f t="shared" si="12"/>
        <v>2</v>
      </c>
      <c r="L34" s="88"/>
      <c r="M34" s="88"/>
      <c r="N34" s="89">
        <f>N22+N28</f>
        <v>4</v>
      </c>
      <c r="O34" s="89">
        <f t="shared" ref="O34:W34" si="13">O22+O28</f>
        <v>0</v>
      </c>
      <c r="P34" s="89">
        <f t="shared" si="13"/>
        <v>4</v>
      </c>
      <c r="Q34" s="89">
        <f t="shared" si="13"/>
        <v>0</v>
      </c>
      <c r="R34" s="89">
        <f t="shared" si="13"/>
        <v>0</v>
      </c>
      <c r="S34" s="89">
        <f t="shared" si="13"/>
        <v>0</v>
      </c>
      <c r="T34" s="89">
        <f t="shared" si="13"/>
        <v>4</v>
      </c>
      <c r="U34" s="89">
        <f t="shared" si="13"/>
        <v>0</v>
      </c>
      <c r="V34" s="89">
        <f t="shared" si="13"/>
        <v>4</v>
      </c>
      <c r="W34" s="89">
        <f t="shared" si="13"/>
        <v>4</v>
      </c>
      <c r="X34" s="80"/>
      <c r="Y34" s="80"/>
      <c r="Z34" s="80"/>
    </row>
    <row r="35" spans="1:64" x14ac:dyDescent="0.25">
      <c r="A35" s="6">
        <v>3</v>
      </c>
      <c r="B35" s="95">
        <f>B23+B29</f>
        <v>2</v>
      </c>
      <c r="C35" s="95">
        <f t="shared" ref="C35:K35" si="14">C23+C29</f>
        <v>2</v>
      </c>
      <c r="D35" s="95">
        <f t="shared" si="14"/>
        <v>2</v>
      </c>
      <c r="E35" s="95">
        <f t="shared" si="14"/>
        <v>2</v>
      </c>
      <c r="F35" s="95">
        <f t="shared" si="14"/>
        <v>-2</v>
      </c>
      <c r="G35" s="95">
        <f t="shared" si="14"/>
        <v>2</v>
      </c>
      <c r="H35" s="95">
        <f t="shared" si="14"/>
        <v>2</v>
      </c>
      <c r="I35" s="95">
        <f t="shared" si="14"/>
        <v>2</v>
      </c>
      <c r="J35" s="95">
        <f t="shared" si="14"/>
        <v>2</v>
      </c>
      <c r="K35" s="95">
        <f t="shared" si="14"/>
        <v>2</v>
      </c>
      <c r="L35" s="96"/>
      <c r="M35" s="96"/>
      <c r="N35" s="97">
        <f>N23+N29</f>
        <v>2</v>
      </c>
      <c r="O35" s="97">
        <f t="shared" ref="O35:W35" si="15">O23+O29</f>
        <v>2</v>
      </c>
      <c r="P35" s="97">
        <f t="shared" si="15"/>
        <v>2</v>
      </c>
      <c r="Q35" s="97">
        <f t="shared" si="15"/>
        <v>2</v>
      </c>
      <c r="R35" s="97">
        <f t="shared" si="15"/>
        <v>-2</v>
      </c>
      <c r="S35" s="97">
        <f t="shared" si="15"/>
        <v>2</v>
      </c>
      <c r="T35" s="97">
        <f t="shared" si="15"/>
        <v>6</v>
      </c>
      <c r="U35" s="97">
        <f t="shared" si="15"/>
        <v>-2</v>
      </c>
      <c r="V35" s="97">
        <f t="shared" si="15"/>
        <v>6</v>
      </c>
      <c r="W35" s="97">
        <f t="shared" si="15"/>
        <v>2</v>
      </c>
      <c r="X35" s="80"/>
      <c r="Y35" s="80"/>
      <c r="Z35" s="80"/>
    </row>
    <row r="37" spans="1:64" x14ac:dyDescent="0.25">
      <c r="A37" s="93" t="s">
        <v>356</v>
      </c>
    </row>
    <row r="39" spans="1:64" x14ac:dyDescent="0.25">
      <c r="A39" s="21" t="s">
        <v>263</v>
      </c>
      <c r="K39" s="4"/>
      <c r="L39" s="4"/>
      <c r="M39" s="4"/>
      <c r="O39" s="31"/>
      <c r="P39" s="31"/>
      <c r="Q39" s="31"/>
      <c r="R39" s="31"/>
      <c r="S39" s="31"/>
      <c r="T39" s="31"/>
      <c r="U39" s="31"/>
      <c r="V39" s="31"/>
      <c r="W39" s="6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BC39" s="31"/>
      <c r="BD39" s="6"/>
      <c r="BE39" s="6"/>
      <c r="BH39" s="31"/>
      <c r="BI39" s="31"/>
      <c r="BJ39" s="16"/>
    </row>
    <row r="40" spans="1:64" x14ac:dyDescent="0.25">
      <c r="A40" s="73" t="s">
        <v>22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BE40" s="62"/>
    </row>
    <row r="41" spans="1:64" x14ac:dyDescent="0.25">
      <c r="A41" s="173" t="s">
        <v>1</v>
      </c>
      <c r="B41" s="175" t="s">
        <v>25</v>
      </c>
      <c r="C41" s="176"/>
      <c r="D41" s="176"/>
      <c r="E41" s="176"/>
      <c r="F41" s="176"/>
      <c r="G41" s="176"/>
      <c r="H41" s="176"/>
      <c r="I41" s="176"/>
      <c r="J41" s="176"/>
      <c r="K41" s="177"/>
      <c r="L41" s="190" t="s">
        <v>313</v>
      </c>
      <c r="M41" s="192" t="s">
        <v>314</v>
      </c>
      <c r="BC41" s="172"/>
      <c r="BD41" s="6"/>
    </row>
    <row r="42" spans="1:64" x14ac:dyDescent="0.25">
      <c r="A42" s="174"/>
      <c r="B42" s="18" t="s">
        <v>2</v>
      </c>
      <c r="C42" s="18" t="s">
        <v>3</v>
      </c>
      <c r="D42" s="18" t="s">
        <v>59</v>
      </c>
      <c r="E42" s="18" t="s">
        <v>78</v>
      </c>
      <c r="F42" s="18" t="s">
        <v>79</v>
      </c>
      <c r="G42" s="18" t="s">
        <v>80</v>
      </c>
      <c r="H42" s="18" t="s">
        <v>81</v>
      </c>
      <c r="I42" s="18" t="s">
        <v>82</v>
      </c>
      <c r="J42" s="18" t="s">
        <v>83</v>
      </c>
      <c r="K42" s="18" t="s">
        <v>14</v>
      </c>
      <c r="L42" s="191"/>
      <c r="M42" s="193"/>
      <c r="BC42" s="172"/>
    </row>
    <row r="43" spans="1:64" x14ac:dyDescent="0.25">
      <c r="A43" s="1">
        <v>1</v>
      </c>
      <c r="B43" s="1">
        <v>1</v>
      </c>
      <c r="C43" s="1">
        <v>-1</v>
      </c>
      <c r="D43" s="1">
        <v>1</v>
      </c>
      <c r="E43" s="1">
        <v>-1</v>
      </c>
      <c r="F43" s="1">
        <v>1</v>
      </c>
      <c r="G43" s="1">
        <v>-1</v>
      </c>
      <c r="H43" s="1">
        <v>1</v>
      </c>
      <c r="I43" s="1">
        <v>-1</v>
      </c>
      <c r="J43" s="1">
        <v>1</v>
      </c>
      <c r="K43" s="1">
        <v>1</v>
      </c>
      <c r="L43" s="65">
        <v>-1</v>
      </c>
      <c r="M43" s="45">
        <v>1</v>
      </c>
      <c r="N43" s="6" t="s">
        <v>154</v>
      </c>
      <c r="BC43" s="6"/>
    </row>
    <row r="44" spans="1:64" x14ac:dyDescent="0.25">
      <c r="A44" s="1">
        <v>2</v>
      </c>
      <c r="B44" s="1">
        <v>1</v>
      </c>
      <c r="C44" s="1">
        <v>1</v>
      </c>
      <c r="D44" s="1">
        <v>1</v>
      </c>
      <c r="E44" s="1">
        <v>1</v>
      </c>
      <c r="F44" s="1">
        <v>-1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65">
        <v>1</v>
      </c>
      <c r="M44" s="45">
        <v>1</v>
      </c>
      <c r="N44" s="6" t="s">
        <v>155</v>
      </c>
      <c r="BC44" s="6"/>
    </row>
    <row r="45" spans="1:64" x14ac:dyDescent="0.25">
      <c r="A45" s="1">
        <v>3</v>
      </c>
      <c r="B45" s="1">
        <v>1</v>
      </c>
      <c r="C45" s="1">
        <v>-1</v>
      </c>
      <c r="D45" s="1">
        <v>1</v>
      </c>
      <c r="E45" s="1">
        <v>-1</v>
      </c>
      <c r="F45" s="1">
        <v>1</v>
      </c>
      <c r="G45" s="1">
        <v>-1</v>
      </c>
      <c r="H45" s="1">
        <v>-1</v>
      </c>
      <c r="I45" s="1">
        <v>1</v>
      </c>
      <c r="J45" s="1">
        <v>-1</v>
      </c>
      <c r="K45" s="1">
        <v>1</v>
      </c>
      <c r="L45" s="65">
        <v>-1</v>
      </c>
      <c r="M45" s="45">
        <v>-1</v>
      </c>
      <c r="N45" s="6" t="s">
        <v>19</v>
      </c>
      <c r="BC45" s="6"/>
    </row>
    <row r="46" spans="1:64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71"/>
      <c r="Y46" s="71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71"/>
      <c r="BA46" s="71"/>
      <c r="BB46" s="71"/>
      <c r="BC46" s="6"/>
    </row>
    <row r="47" spans="1:64" x14ac:dyDescent="0.25"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1"/>
      <c r="BA47" s="71"/>
      <c r="BB47" s="71"/>
      <c r="BC47" s="71"/>
      <c r="BD47" s="71"/>
      <c r="BE47" s="71"/>
      <c r="BF47" s="71"/>
      <c r="BG47" s="53"/>
      <c r="BH47" s="53"/>
      <c r="BI47" s="53"/>
      <c r="BJ47" s="53"/>
      <c r="BK47" s="6"/>
      <c r="BL47" s="6"/>
    </row>
    <row r="48" spans="1:64" x14ac:dyDescent="0.25">
      <c r="B48" s="180" t="s">
        <v>20</v>
      </c>
      <c r="C48" s="181"/>
      <c r="D48" s="181"/>
      <c r="E48" s="181"/>
      <c r="F48" s="181"/>
      <c r="G48" s="181"/>
      <c r="H48" s="181"/>
      <c r="I48" s="181"/>
      <c r="J48" s="181"/>
      <c r="K48" s="182"/>
      <c r="L48" s="60"/>
      <c r="M48" s="60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60"/>
      <c r="Y48" s="60"/>
      <c r="Z48" s="55" t="s">
        <v>257</v>
      </c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1"/>
      <c r="BA48" s="71"/>
      <c r="BB48" s="71"/>
      <c r="BC48" s="71"/>
      <c r="BD48" s="71"/>
      <c r="BE48" s="71"/>
      <c r="BF48" s="71"/>
      <c r="BG48" s="53"/>
      <c r="BH48" s="53"/>
      <c r="BI48" s="53"/>
      <c r="BJ48" s="53"/>
      <c r="BK48" s="6"/>
      <c r="BL48" s="6"/>
    </row>
    <row r="49" spans="1:64" x14ac:dyDescent="0.25">
      <c r="B49" s="72" t="s">
        <v>168</v>
      </c>
      <c r="C49" s="72" t="s">
        <v>178</v>
      </c>
      <c r="D49" s="72" t="s">
        <v>188</v>
      </c>
      <c r="E49" s="72" t="s">
        <v>198</v>
      </c>
      <c r="F49" s="72" t="s">
        <v>208</v>
      </c>
      <c r="G49" s="72" t="s">
        <v>218</v>
      </c>
      <c r="H49" s="72" t="s">
        <v>316</v>
      </c>
      <c r="I49" s="72" t="s">
        <v>317</v>
      </c>
      <c r="J49" s="72" t="s">
        <v>318</v>
      </c>
      <c r="K49" s="72" t="s">
        <v>319</v>
      </c>
      <c r="L49" s="66" t="s">
        <v>323</v>
      </c>
      <c r="M49" s="66" t="s">
        <v>324</v>
      </c>
      <c r="N49" s="74" t="s">
        <v>169</v>
      </c>
      <c r="O49" s="74" t="s">
        <v>179</v>
      </c>
      <c r="P49" s="74" t="s">
        <v>189</v>
      </c>
      <c r="Q49" s="74" t="s">
        <v>199</v>
      </c>
      <c r="R49" s="74" t="s">
        <v>209</v>
      </c>
      <c r="S49" s="74" t="s">
        <v>219</v>
      </c>
      <c r="T49" s="74" t="s">
        <v>320</v>
      </c>
      <c r="U49" s="74" t="s">
        <v>321</v>
      </c>
      <c r="V49" s="74" t="s">
        <v>322</v>
      </c>
      <c r="W49" s="75" t="s">
        <v>327</v>
      </c>
      <c r="X49" s="75" t="s">
        <v>325</v>
      </c>
      <c r="Y49" s="75" t="s">
        <v>326</v>
      </c>
      <c r="Z49" s="56" t="s">
        <v>328</v>
      </c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71"/>
      <c r="BA49" s="71"/>
      <c r="BB49" s="71"/>
      <c r="BC49" s="71"/>
      <c r="BD49" s="71"/>
      <c r="BE49" s="71"/>
      <c r="BF49" s="71"/>
      <c r="BG49" s="53"/>
      <c r="BH49" s="53"/>
      <c r="BI49" s="53"/>
      <c r="BJ49" s="53"/>
      <c r="BK49" s="6"/>
      <c r="BL49" s="6"/>
    </row>
    <row r="50" spans="1:64" x14ac:dyDescent="0.25">
      <c r="A50" s="6">
        <v>1</v>
      </c>
      <c r="B50" s="76">
        <f>B35</f>
        <v>2</v>
      </c>
      <c r="C50" s="76">
        <f t="shared" ref="C50:K50" si="16">C35</f>
        <v>2</v>
      </c>
      <c r="D50" s="76">
        <f t="shared" si="16"/>
        <v>2</v>
      </c>
      <c r="E50" s="76">
        <f t="shared" si="16"/>
        <v>2</v>
      </c>
      <c r="F50" s="76">
        <f t="shared" si="16"/>
        <v>-2</v>
      </c>
      <c r="G50" s="76">
        <f t="shared" si="16"/>
        <v>2</v>
      </c>
      <c r="H50" s="76">
        <f t="shared" si="16"/>
        <v>2</v>
      </c>
      <c r="I50" s="76">
        <f t="shared" si="16"/>
        <v>2</v>
      </c>
      <c r="J50" s="76">
        <f t="shared" si="16"/>
        <v>2</v>
      </c>
      <c r="K50" s="76">
        <f t="shared" si="16"/>
        <v>2</v>
      </c>
      <c r="L50" s="76">
        <f>K50+(B43*B50)+(C43*C50)+(D43*D50)+(E43*E50)+(F43*F50)+(G43*G50)+(H43*H50)+(I43*I50)+(J43*J50)</f>
        <v>0</v>
      </c>
      <c r="M50" s="91">
        <f>IF(L50&gt;=$D$8,1,-1)</f>
        <v>-1</v>
      </c>
      <c r="N50" s="76">
        <f>N35</f>
        <v>2</v>
      </c>
      <c r="O50" s="76">
        <f t="shared" ref="O50:W50" si="17">O35</f>
        <v>2</v>
      </c>
      <c r="P50" s="76">
        <f t="shared" si="17"/>
        <v>2</v>
      </c>
      <c r="Q50" s="76">
        <f t="shared" si="17"/>
        <v>2</v>
      </c>
      <c r="R50" s="76">
        <f t="shared" si="17"/>
        <v>-2</v>
      </c>
      <c r="S50" s="76">
        <f t="shared" si="17"/>
        <v>2</v>
      </c>
      <c r="T50" s="76">
        <f t="shared" si="17"/>
        <v>6</v>
      </c>
      <c r="U50" s="76">
        <f t="shared" si="17"/>
        <v>-2</v>
      </c>
      <c r="V50" s="76">
        <f t="shared" si="17"/>
        <v>6</v>
      </c>
      <c r="W50" s="76">
        <f t="shared" si="17"/>
        <v>2</v>
      </c>
      <c r="X50" s="76">
        <f>W50+(B43*N50)+(C43*O50)+(D43*P50)+(E43*Q50)+(F43*R50)+(G43*S50)+(H43*T50)+(I43*U50)+(J43*V50)</f>
        <v>12</v>
      </c>
      <c r="Y50" s="92">
        <f>IF(X50&gt;=$D$8,1,-1)</f>
        <v>1</v>
      </c>
      <c r="Z50" s="76" t="str">
        <f>IF(AND(L43=M50,M43=Y50),"wbaru=wlama","perbaiki bobot dan bias")</f>
        <v>wbaru=wlama</v>
      </c>
    </row>
    <row r="51" spans="1:64" x14ac:dyDescent="0.25">
      <c r="A51" s="6">
        <v>2</v>
      </c>
      <c r="B51" s="90">
        <f>B62</f>
        <v>2</v>
      </c>
      <c r="C51" s="90">
        <f t="shared" ref="C51:K51" si="18">C62</f>
        <v>2</v>
      </c>
      <c r="D51" s="90">
        <f t="shared" si="18"/>
        <v>2</v>
      </c>
      <c r="E51" s="90">
        <f t="shared" si="18"/>
        <v>2</v>
      </c>
      <c r="F51" s="90">
        <f t="shared" si="18"/>
        <v>-2</v>
      </c>
      <c r="G51" s="90">
        <f t="shared" si="18"/>
        <v>2</v>
      </c>
      <c r="H51" s="90">
        <f t="shared" si="18"/>
        <v>2</v>
      </c>
      <c r="I51" s="90">
        <f t="shared" si="18"/>
        <v>2</v>
      </c>
      <c r="J51" s="90">
        <f t="shared" si="18"/>
        <v>2</v>
      </c>
      <c r="K51" s="90">
        <f t="shared" si="18"/>
        <v>2</v>
      </c>
      <c r="L51" s="76">
        <f>K51+(B44*B51)+(C44*C51)+(D44*D51)+(E44*E51)+(F44*F51)+(G44*G51)+(H44*H51)+(I44*I51)+(J44*J51)</f>
        <v>20</v>
      </c>
      <c r="M51" s="91">
        <f>IF(L51&gt;=$D$8,1,-1)</f>
        <v>1</v>
      </c>
      <c r="N51" s="90">
        <f>N62</f>
        <v>2</v>
      </c>
      <c r="O51" s="90">
        <f>O62</f>
        <v>2</v>
      </c>
      <c r="P51" s="90">
        <f t="shared" ref="P51:W51" si="19">P62</f>
        <v>2</v>
      </c>
      <c r="Q51" s="90">
        <f t="shared" si="19"/>
        <v>2</v>
      </c>
      <c r="R51" s="90">
        <f t="shared" si="19"/>
        <v>-2</v>
      </c>
      <c r="S51" s="90">
        <f t="shared" si="19"/>
        <v>2</v>
      </c>
      <c r="T51" s="90">
        <f t="shared" si="19"/>
        <v>6</v>
      </c>
      <c r="U51" s="90">
        <f t="shared" si="19"/>
        <v>-2</v>
      </c>
      <c r="V51" s="90">
        <f t="shared" si="19"/>
        <v>6</v>
      </c>
      <c r="W51" s="90">
        <f t="shared" si="19"/>
        <v>2</v>
      </c>
      <c r="X51" s="89">
        <f>W51+(B44*N51)+(C44*O51)+(D44*P51)+(E44*Q51)+(F44*R51)+(G44*S51)+(H44*T51)+(I44*U51)+(J44*V51)</f>
        <v>24</v>
      </c>
      <c r="Y51" s="92">
        <f>IF(X51&gt;$D$8,1,IF(X51&lt;-$D$8,-1,0))</f>
        <v>1</v>
      </c>
      <c r="Z51" s="76" t="str">
        <f>IF(AND(L44=M51,M44=Y51),"wbaru=wlama","perbaiki bobot dan bias")</f>
        <v>wbaru=wlama</v>
      </c>
    </row>
    <row r="52" spans="1:64" x14ac:dyDescent="0.25">
      <c r="A52" s="6">
        <v>3</v>
      </c>
      <c r="B52" s="90">
        <f>B63</f>
        <v>2</v>
      </c>
      <c r="C52" s="90">
        <f t="shared" ref="C52:K52" si="20">C63</f>
        <v>2</v>
      </c>
      <c r="D52" s="90">
        <f t="shared" si="20"/>
        <v>2</v>
      </c>
      <c r="E52" s="90">
        <f t="shared" si="20"/>
        <v>2</v>
      </c>
      <c r="F52" s="90">
        <f t="shared" si="20"/>
        <v>-2</v>
      </c>
      <c r="G52" s="90">
        <f t="shared" si="20"/>
        <v>2</v>
      </c>
      <c r="H52" s="90">
        <f t="shared" si="20"/>
        <v>2</v>
      </c>
      <c r="I52" s="90">
        <f t="shared" si="20"/>
        <v>2</v>
      </c>
      <c r="J52" s="90">
        <f t="shared" si="20"/>
        <v>2</v>
      </c>
      <c r="K52" s="90">
        <f t="shared" si="20"/>
        <v>2</v>
      </c>
      <c r="L52" s="89">
        <f>K52+(B45*B52)+(C45*C52)+(D45*D52)+(E45*E52)+(F45*F52)+(G45*G52)+(H45*H52)+(I45*I52)+(J45*J52)</f>
        <v>-4</v>
      </c>
      <c r="M52" s="91">
        <f>IF(L52&gt;=$D$8,1,-1)</f>
        <v>-1</v>
      </c>
      <c r="N52" s="90">
        <f>N63</f>
        <v>2</v>
      </c>
      <c r="O52" s="90">
        <f t="shared" ref="O52:W52" si="21">O63</f>
        <v>2</v>
      </c>
      <c r="P52" s="90">
        <f t="shared" si="21"/>
        <v>2</v>
      </c>
      <c r="Q52" s="90">
        <f t="shared" si="21"/>
        <v>2</v>
      </c>
      <c r="R52" s="90">
        <f t="shared" si="21"/>
        <v>-2</v>
      </c>
      <c r="S52" s="90">
        <f t="shared" si="21"/>
        <v>2</v>
      </c>
      <c r="T52" s="90">
        <f t="shared" si="21"/>
        <v>6</v>
      </c>
      <c r="U52" s="90">
        <f t="shared" si="21"/>
        <v>-2</v>
      </c>
      <c r="V52" s="90">
        <f t="shared" si="21"/>
        <v>6</v>
      </c>
      <c r="W52" s="90">
        <f t="shared" si="21"/>
        <v>2</v>
      </c>
      <c r="X52" s="89">
        <f>W52+(B45*N52)+(C45*O52)+(D45*P52)+(E45*Q52)+(F45*R52)+(G45*S52)+(H45*T52)+(I45*U52)+(J45*V52)</f>
        <v>-16</v>
      </c>
      <c r="Y52" s="92">
        <f>IF(X52&gt;$D$8,1,IF(X52&lt;-$D$8,-1,0))</f>
        <v>-1</v>
      </c>
      <c r="Z52" s="76" t="str">
        <f>IF(AND(L45=M52,M45=Y52),"wbaru=wlama","perbaiki bobot dan bias")</f>
        <v>wbaru=wlama</v>
      </c>
    </row>
    <row r="53" spans="1:64" x14ac:dyDescent="0.2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16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16"/>
    </row>
    <row r="54" spans="1:64" x14ac:dyDescent="0.25">
      <c r="B54" s="194" t="s">
        <v>256</v>
      </c>
      <c r="C54" s="195"/>
      <c r="D54" s="195"/>
      <c r="E54" s="196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64" x14ac:dyDescent="0.25">
      <c r="B55" s="81" t="s">
        <v>333</v>
      </c>
      <c r="C55" s="81" t="s">
        <v>334</v>
      </c>
      <c r="D55" s="81" t="s">
        <v>335</v>
      </c>
      <c r="E55" s="81" t="s">
        <v>336</v>
      </c>
      <c r="F55" s="81" t="s">
        <v>337</v>
      </c>
      <c r="G55" s="81" t="s">
        <v>338</v>
      </c>
      <c r="H55" s="81" t="s">
        <v>339</v>
      </c>
      <c r="I55" s="81" t="s">
        <v>340</v>
      </c>
      <c r="J55" s="81" t="s">
        <v>341</v>
      </c>
      <c r="K55" s="81" t="s">
        <v>342</v>
      </c>
      <c r="L55" s="80"/>
      <c r="M55" s="80"/>
      <c r="N55" s="82" t="s">
        <v>344</v>
      </c>
      <c r="O55" s="82" t="s">
        <v>345</v>
      </c>
      <c r="P55" s="82" t="s">
        <v>346</v>
      </c>
      <c r="Q55" s="82" t="s">
        <v>347</v>
      </c>
      <c r="R55" s="82" t="s">
        <v>348</v>
      </c>
      <c r="S55" s="82" t="s">
        <v>349</v>
      </c>
      <c r="T55" s="82" t="s">
        <v>350</v>
      </c>
      <c r="U55" s="82" t="s">
        <v>351</v>
      </c>
      <c r="V55" s="82" t="s">
        <v>352</v>
      </c>
      <c r="W55" s="82" t="s">
        <v>343</v>
      </c>
      <c r="X55" s="80"/>
      <c r="Y55" s="80"/>
      <c r="Z55" s="80"/>
    </row>
    <row r="56" spans="1:64" x14ac:dyDescent="0.25">
      <c r="A56" s="6">
        <v>1</v>
      </c>
      <c r="B56" s="76">
        <f>($L$43-$M$50)*B43*$D$9</f>
        <v>0</v>
      </c>
      <c r="C56" s="76">
        <f t="shared" ref="C56:K56" si="22">($L$43-$M$50)*C43*$D$9</f>
        <v>0</v>
      </c>
      <c r="D56" s="76">
        <f t="shared" si="22"/>
        <v>0</v>
      </c>
      <c r="E56" s="76">
        <f t="shared" si="22"/>
        <v>0</v>
      </c>
      <c r="F56" s="76">
        <f t="shared" si="22"/>
        <v>0</v>
      </c>
      <c r="G56" s="76">
        <f t="shared" si="22"/>
        <v>0</v>
      </c>
      <c r="H56" s="76">
        <f t="shared" si="22"/>
        <v>0</v>
      </c>
      <c r="I56" s="76">
        <f t="shared" si="22"/>
        <v>0</v>
      </c>
      <c r="J56" s="76">
        <f t="shared" si="22"/>
        <v>0</v>
      </c>
      <c r="K56" s="76">
        <f t="shared" si="22"/>
        <v>0</v>
      </c>
      <c r="L56" s="80"/>
      <c r="M56" s="80"/>
      <c r="N56" s="76">
        <f t="shared" ref="N56:W56" si="23">($M$43-$Y$50)*B43*$D$9</f>
        <v>0</v>
      </c>
      <c r="O56" s="76">
        <f t="shared" si="23"/>
        <v>0</v>
      </c>
      <c r="P56" s="76">
        <f t="shared" si="23"/>
        <v>0</v>
      </c>
      <c r="Q56" s="76">
        <f t="shared" si="23"/>
        <v>0</v>
      </c>
      <c r="R56" s="76">
        <f t="shared" si="23"/>
        <v>0</v>
      </c>
      <c r="S56" s="76">
        <f t="shared" si="23"/>
        <v>0</v>
      </c>
      <c r="T56" s="76">
        <f t="shared" si="23"/>
        <v>0</v>
      </c>
      <c r="U56" s="76">
        <f t="shared" si="23"/>
        <v>0</v>
      </c>
      <c r="V56" s="76">
        <f t="shared" si="23"/>
        <v>0</v>
      </c>
      <c r="W56" s="76">
        <f t="shared" si="23"/>
        <v>0</v>
      </c>
      <c r="X56" s="80"/>
      <c r="Y56" s="80"/>
      <c r="Z56" s="80"/>
    </row>
    <row r="57" spans="1:64" x14ac:dyDescent="0.25">
      <c r="A57" s="6">
        <v>2</v>
      </c>
      <c r="B57" s="89">
        <f>($L$44-$M$51)*B44*$D$9</f>
        <v>0</v>
      </c>
      <c r="C57" s="89">
        <f t="shared" ref="C57:K57" si="24">($L$44-$M$51)*C44*$D$9</f>
        <v>0</v>
      </c>
      <c r="D57" s="89">
        <f t="shared" si="24"/>
        <v>0</v>
      </c>
      <c r="E57" s="89">
        <f t="shared" si="24"/>
        <v>0</v>
      </c>
      <c r="F57" s="89">
        <f t="shared" si="24"/>
        <v>0</v>
      </c>
      <c r="G57" s="89">
        <f t="shared" si="24"/>
        <v>0</v>
      </c>
      <c r="H57" s="89">
        <f t="shared" si="24"/>
        <v>0</v>
      </c>
      <c r="I57" s="89">
        <f t="shared" si="24"/>
        <v>0</v>
      </c>
      <c r="J57" s="89">
        <f t="shared" si="24"/>
        <v>0</v>
      </c>
      <c r="K57" s="89">
        <f t="shared" si="24"/>
        <v>0</v>
      </c>
      <c r="L57" s="88"/>
      <c r="M57" s="88"/>
      <c r="N57" s="89">
        <f t="shared" ref="N57:W57" si="25">($M$44-$Y$51)*B44*$D$9</f>
        <v>0</v>
      </c>
      <c r="O57" s="89">
        <f t="shared" si="25"/>
        <v>0</v>
      </c>
      <c r="P57" s="89">
        <f t="shared" si="25"/>
        <v>0</v>
      </c>
      <c r="Q57" s="89">
        <f t="shared" si="25"/>
        <v>0</v>
      </c>
      <c r="R57" s="89">
        <f t="shared" si="25"/>
        <v>0</v>
      </c>
      <c r="S57" s="89">
        <f t="shared" si="25"/>
        <v>0</v>
      </c>
      <c r="T57" s="89">
        <f t="shared" si="25"/>
        <v>0</v>
      </c>
      <c r="U57" s="89">
        <f t="shared" si="25"/>
        <v>0</v>
      </c>
      <c r="V57" s="89">
        <f t="shared" si="25"/>
        <v>0</v>
      </c>
      <c r="W57" s="89">
        <f t="shared" si="25"/>
        <v>0</v>
      </c>
      <c r="X57" s="88"/>
      <c r="Y57" s="80"/>
      <c r="Z57" s="80"/>
    </row>
    <row r="58" spans="1:64" x14ac:dyDescent="0.25">
      <c r="A58" s="6">
        <v>3</v>
      </c>
      <c r="B58" s="89">
        <f>($L$45-$M$52)*B45*$D$9</f>
        <v>0</v>
      </c>
      <c r="C58" s="89">
        <f t="shared" ref="C58:K58" si="26">($L$45-$M$52)*C45*$D$9</f>
        <v>0</v>
      </c>
      <c r="D58" s="89">
        <f t="shared" si="26"/>
        <v>0</v>
      </c>
      <c r="E58" s="89">
        <f t="shared" si="26"/>
        <v>0</v>
      </c>
      <c r="F58" s="89">
        <f t="shared" si="26"/>
        <v>0</v>
      </c>
      <c r="G58" s="89">
        <f t="shared" si="26"/>
        <v>0</v>
      </c>
      <c r="H58" s="89">
        <f t="shared" si="26"/>
        <v>0</v>
      </c>
      <c r="I58" s="89">
        <f t="shared" si="26"/>
        <v>0</v>
      </c>
      <c r="J58" s="89">
        <f t="shared" si="26"/>
        <v>0</v>
      </c>
      <c r="K58" s="89">
        <f t="shared" si="26"/>
        <v>0</v>
      </c>
      <c r="L58" s="88"/>
      <c r="M58" s="88"/>
      <c r="N58" s="89">
        <f t="shared" ref="N58:W58" si="27">($M$45-$Y$52)*B45*$D$9</f>
        <v>0</v>
      </c>
      <c r="O58" s="89">
        <f t="shared" si="27"/>
        <v>0</v>
      </c>
      <c r="P58" s="89">
        <f t="shared" si="27"/>
        <v>0</v>
      </c>
      <c r="Q58" s="89">
        <f t="shared" si="27"/>
        <v>0</v>
      </c>
      <c r="R58" s="89">
        <f t="shared" si="27"/>
        <v>0</v>
      </c>
      <c r="S58" s="89">
        <f t="shared" si="27"/>
        <v>0</v>
      </c>
      <c r="T58" s="89">
        <f t="shared" si="27"/>
        <v>0</v>
      </c>
      <c r="U58" s="89">
        <f t="shared" si="27"/>
        <v>0</v>
      </c>
      <c r="V58" s="89">
        <f t="shared" si="27"/>
        <v>0</v>
      </c>
      <c r="W58" s="89">
        <f t="shared" si="27"/>
        <v>0</v>
      </c>
      <c r="X58" s="88"/>
      <c r="Y58" s="80"/>
      <c r="Z58" s="80"/>
    </row>
    <row r="59" spans="1:64" x14ac:dyDescent="0.2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64" x14ac:dyDescent="0.25">
      <c r="B60" s="194" t="s">
        <v>353</v>
      </c>
      <c r="C60" s="195"/>
      <c r="D60" s="195"/>
      <c r="E60" s="196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64" x14ac:dyDescent="0.25">
      <c r="B61" s="83" t="s">
        <v>168</v>
      </c>
      <c r="C61" s="83" t="s">
        <v>178</v>
      </c>
      <c r="D61" s="83" t="s">
        <v>188</v>
      </c>
      <c r="E61" s="83" t="s">
        <v>198</v>
      </c>
      <c r="F61" s="83" t="s">
        <v>208</v>
      </c>
      <c r="G61" s="83" t="s">
        <v>218</v>
      </c>
      <c r="H61" s="83" t="s">
        <v>316</v>
      </c>
      <c r="I61" s="83" t="s">
        <v>317</v>
      </c>
      <c r="J61" s="83" t="s">
        <v>318</v>
      </c>
      <c r="K61" s="83" t="s">
        <v>319</v>
      </c>
      <c r="L61" s="80"/>
      <c r="M61" s="80"/>
      <c r="N61" s="84" t="s">
        <v>169</v>
      </c>
      <c r="O61" s="84" t="s">
        <v>179</v>
      </c>
      <c r="P61" s="84" t="s">
        <v>189</v>
      </c>
      <c r="Q61" s="84" t="s">
        <v>199</v>
      </c>
      <c r="R61" s="84" t="s">
        <v>209</v>
      </c>
      <c r="S61" s="84" t="s">
        <v>219</v>
      </c>
      <c r="T61" s="84" t="s">
        <v>320</v>
      </c>
      <c r="U61" s="84" t="s">
        <v>321</v>
      </c>
      <c r="V61" s="84" t="s">
        <v>322</v>
      </c>
      <c r="W61" s="85" t="s">
        <v>327</v>
      </c>
      <c r="X61" s="80"/>
      <c r="Y61" s="80"/>
      <c r="Z61" s="80"/>
    </row>
    <row r="62" spans="1:64" x14ac:dyDescent="0.25">
      <c r="A62" s="6">
        <v>1</v>
      </c>
      <c r="B62" s="76">
        <f>B50+B56</f>
        <v>2</v>
      </c>
      <c r="C62" s="76">
        <f t="shared" ref="C62:K62" si="28">C50+C56</f>
        <v>2</v>
      </c>
      <c r="D62" s="76">
        <f t="shared" si="28"/>
        <v>2</v>
      </c>
      <c r="E62" s="76">
        <f t="shared" si="28"/>
        <v>2</v>
      </c>
      <c r="F62" s="76">
        <f t="shared" si="28"/>
        <v>-2</v>
      </c>
      <c r="G62" s="76">
        <f t="shared" si="28"/>
        <v>2</v>
      </c>
      <c r="H62" s="76">
        <f t="shared" si="28"/>
        <v>2</v>
      </c>
      <c r="I62" s="76">
        <f t="shared" si="28"/>
        <v>2</v>
      </c>
      <c r="J62" s="76">
        <f t="shared" si="28"/>
        <v>2</v>
      </c>
      <c r="K62" s="76">
        <f t="shared" si="28"/>
        <v>2</v>
      </c>
      <c r="L62" s="80"/>
      <c r="M62" s="80"/>
      <c r="N62" s="79">
        <f>N50+N56</f>
        <v>2</v>
      </c>
      <c r="O62" s="79">
        <f t="shared" ref="O62:W62" si="29">O50+O56</f>
        <v>2</v>
      </c>
      <c r="P62" s="79">
        <f t="shared" si="29"/>
        <v>2</v>
      </c>
      <c r="Q62" s="79">
        <f t="shared" si="29"/>
        <v>2</v>
      </c>
      <c r="R62" s="79">
        <f t="shared" si="29"/>
        <v>-2</v>
      </c>
      <c r="S62" s="79">
        <f t="shared" si="29"/>
        <v>2</v>
      </c>
      <c r="T62" s="79">
        <f t="shared" si="29"/>
        <v>6</v>
      </c>
      <c r="U62" s="79">
        <f t="shared" si="29"/>
        <v>-2</v>
      </c>
      <c r="V62" s="79">
        <f t="shared" si="29"/>
        <v>6</v>
      </c>
      <c r="W62" s="79">
        <f t="shared" si="29"/>
        <v>2</v>
      </c>
      <c r="X62" s="80"/>
      <c r="Y62" s="80"/>
      <c r="Z62" s="80"/>
    </row>
    <row r="63" spans="1:64" x14ac:dyDescent="0.25">
      <c r="A63" s="6">
        <v>2</v>
      </c>
      <c r="B63" s="89">
        <f>B51+B57</f>
        <v>2</v>
      </c>
      <c r="C63" s="89">
        <f t="shared" ref="C63:K63" si="30">C51+C57</f>
        <v>2</v>
      </c>
      <c r="D63" s="89">
        <f t="shared" si="30"/>
        <v>2</v>
      </c>
      <c r="E63" s="89">
        <f t="shared" si="30"/>
        <v>2</v>
      </c>
      <c r="F63" s="89">
        <f t="shared" si="30"/>
        <v>-2</v>
      </c>
      <c r="G63" s="89">
        <f t="shared" si="30"/>
        <v>2</v>
      </c>
      <c r="H63" s="89">
        <f t="shared" si="30"/>
        <v>2</v>
      </c>
      <c r="I63" s="89">
        <f t="shared" si="30"/>
        <v>2</v>
      </c>
      <c r="J63" s="89">
        <f t="shared" si="30"/>
        <v>2</v>
      </c>
      <c r="K63" s="89">
        <f t="shared" si="30"/>
        <v>2</v>
      </c>
      <c r="L63" s="94"/>
      <c r="M63" s="94"/>
      <c r="N63" s="89">
        <f>N51+N57</f>
        <v>2</v>
      </c>
      <c r="O63" s="89">
        <f t="shared" ref="O63:W63" si="31">O51+O57</f>
        <v>2</v>
      </c>
      <c r="P63" s="89">
        <f t="shared" si="31"/>
        <v>2</v>
      </c>
      <c r="Q63" s="89">
        <f t="shared" si="31"/>
        <v>2</v>
      </c>
      <c r="R63" s="89">
        <f t="shared" si="31"/>
        <v>-2</v>
      </c>
      <c r="S63" s="89">
        <f t="shared" si="31"/>
        <v>2</v>
      </c>
      <c r="T63" s="89">
        <f t="shared" si="31"/>
        <v>6</v>
      </c>
      <c r="U63" s="89">
        <f t="shared" si="31"/>
        <v>-2</v>
      </c>
      <c r="V63" s="89">
        <f t="shared" si="31"/>
        <v>6</v>
      </c>
      <c r="W63" s="89">
        <f t="shared" si="31"/>
        <v>2</v>
      </c>
      <c r="X63" s="80"/>
      <c r="Y63" s="80"/>
      <c r="Z63" s="80"/>
    </row>
    <row r="64" spans="1:64" x14ac:dyDescent="0.25">
      <c r="A64" s="6">
        <v>3</v>
      </c>
      <c r="B64" s="98">
        <f>B52+B58</f>
        <v>2</v>
      </c>
      <c r="C64" s="98">
        <f t="shared" ref="C64:K64" si="32">C52+C58</f>
        <v>2</v>
      </c>
      <c r="D64" s="98">
        <f t="shared" si="32"/>
        <v>2</v>
      </c>
      <c r="E64" s="98">
        <f t="shared" si="32"/>
        <v>2</v>
      </c>
      <c r="F64" s="98">
        <f t="shared" si="32"/>
        <v>-2</v>
      </c>
      <c r="G64" s="98">
        <f t="shared" si="32"/>
        <v>2</v>
      </c>
      <c r="H64" s="98">
        <f t="shared" si="32"/>
        <v>2</v>
      </c>
      <c r="I64" s="98">
        <f t="shared" si="32"/>
        <v>2</v>
      </c>
      <c r="J64" s="98">
        <f t="shared" si="32"/>
        <v>2</v>
      </c>
      <c r="K64" s="98">
        <f t="shared" si="32"/>
        <v>2</v>
      </c>
      <c r="L64" s="99"/>
      <c r="M64" s="99"/>
      <c r="N64" s="100">
        <f>N52+N58</f>
        <v>2</v>
      </c>
      <c r="O64" s="100">
        <f t="shared" ref="O64:W64" si="33">O52+O58</f>
        <v>2</v>
      </c>
      <c r="P64" s="100">
        <f t="shared" si="33"/>
        <v>2</v>
      </c>
      <c r="Q64" s="100">
        <f t="shared" si="33"/>
        <v>2</v>
      </c>
      <c r="R64" s="100">
        <f t="shared" si="33"/>
        <v>-2</v>
      </c>
      <c r="S64" s="100">
        <f t="shared" si="33"/>
        <v>2</v>
      </c>
      <c r="T64" s="100">
        <f t="shared" si="33"/>
        <v>6</v>
      </c>
      <c r="U64" s="100">
        <f t="shared" si="33"/>
        <v>-2</v>
      </c>
      <c r="V64" s="100">
        <f t="shared" si="33"/>
        <v>6</v>
      </c>
      <c r="W64" s="100">
        <f t="shared" si="33"/>
        <v>2</v>
      </c>
      <c r="X64" s="80"/>
      <c r="Y64" s="80"/>
      <c r="Z64" s="80"/>
    </row>
    <row r="66" spans="1:56" x14ac:dyDescent="0.25">
      <c r="A66" s="93" t="s">
        <v>357</v>
      </c>
    </row>
    <row r="68" spans="1:56" x14ac:dyDescent="0.25">
      <c r="A68" s="63" t="s">
        <v>265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</row>
    <row r="69" spans="1:56" x14ac:dyDescent="0.25">
      <c r="A69" s="173" t="s">
        <v>1</v>
      </c>
      <c r="B69" s="175" t="s">
        <v>25</v>
      </c>
      <c r="C69" s="176"/>
      <c r="D69" s="176"/>
      <c r="E69" s="176"/>
      <c r="F69" s="176"/>
      <c r="G69" s="176"/>
      <c r="H69" s="176"/>
      <c r="I69" s="176"/>
      <c r="J69" s="176"/>
      <c r="K69" s="177"/>
      <c r="L69" s="190" t="s">
        <v>313</v>
      </c>
      <c r="M69" s="192" t="s">
        <v>314</v>
      </c>
      <c r="BC69" s="172"/>
      <c r="BD69" s="6"/>
    </row>
    <row r="70" spans="1:56" x14ac:dyDescent="0.25">
      <c r="A70" s="174"/>
      <c r="B70" s="18" t="s">
        <v>2</v>
      </c>
      <c r="C70" s="18" t="s">
        <v>3</v>
      </c>
      <c r="D70" s="18" t="s">
        <v>59</v>
      </c>
      <c r="E70" s="18" t="s">
        <v>78</v>
      </c>
      <c r="F70" s="18" t="s">
        <v>79</v>
      </c>
      <c r="G70" s="18" t="s">
        <v>80</v>
      </c>
      <c r="H70" s="18" t="s">
        <v>81</v>
      </c>
      <c r="I70" s="18" t="s">
        <v>82</v>
      </c>
      <c r="J70" s="18" t="s">
        <v>83</v>
      </c>
      <c r="K70" s="18" t="s">
        <v>14</v>
      </c>
      <c r="L70" s="191"/>
      <c r="M70" s="193"/>
      <c r="N70" s="102" t="s">
        <v>358</v>
      </c>
      <c r="O70" s="104" t="s">
        <v>359</v>
      </c>
      <c r="P70" s="102" t="s">
        <v>360</v>
      </c>
      <c r="Q70" s="103" t="s">
        <v>361</v>
      </c>
      <c r="BC70" s="172"/>
    </row>
    <row r="71" spans="1:56" x14ac:dyDescent="0.25">
      <c r="A71" s="1">
        <v>1</v>
      </c>
      <c r="B71" s="1">
        <v>1</v>
      </c>
      <c r="C71" s="1">
        <v>-1</v>
      </c>
      <c r="D71" s="1">
        <v>1</v>
      </c>
      <c r="E71" s="1">
        <v>-1</v>
      </c>
      <c r="F71" s="1">
        <v>1</v>
      </c>
      <c r="G71" s="1">
        <v>-1</v>
      </c>
      <c r="H71" s="1">
        <v>1</v>
      </c>
      <c r="I71" s="1">
        <v>-1</v>
      </c>
      <c r="J71" s="1">
        <v>1</v>
      </c>
      <c r="K71" s="1">
        <v>1</v>
      </c>
      <c r="L71" s="65">
        <v>-1</v>
      </c>
      <c r="M71" s="45">
        <v>1</v>
      </c>
      <c r="N71" s="76">
        <f>K64+(B71*$B$64)+(C71*$C$64)+(D71*$D$64)+(E71*$E$64)+(F71*$F$64)+(G71*$G$64)+(H71*$H$64)+(I71*$I$64)+(J71*$J$64)</f>
        <v>0</v>
      </c>
      <c r="O71" s="77">
        <f>IF(N71&gt;=$D$8,1,-1)</f>
        <v>-1</v>
      </c>
      <c r="P71" s="76">
        <f>W64+(B71*$N$64)+(C71*$O$64)+(D71*$P$64)+(E71*$Q$64)+(F71*$R$64)+(G71*$S$64)+(H71*$T$64)+(I71*$U$64)+(J71*$V$64)</f>
        <v>12</v>
      </c>
      <c r="Q71" s="78">
        <f>IF(P71&gt;=$D$8,1,-1)</f>
        <v>1</v>
      </c>
      <c r="R71" t="s">
        <v>154</v>
      </c>
      <c r="BC71" s="6"/>
    </row>
    <row r="72" spans="1:56" x14ac:dyDescent="0.25">
      <c r="A72" s="1">
        <v>2</v>
      </c>
      <c r="B72" s="1">
        <v>1</v>
      </c>
      <c r="C72" s="1">
        <v>1</v>
      </c>
      <c r="D72" s="1">
        <v>1</v>
      </c>
      <c r="E72" s="1">
        <v>1</v>
      </c>
      <c r="F72" s="1">
        <v>-1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65">
        <v>1</v>
      </c>
      <c r="M72" s="45">
        <v>1</v>
      </c>
      <c r="N72" s="76">
        <f>K65+(B72*$B$64)+(C72*$C$64)+(D72*$D$64)+(E72*$E$64)+(F72*$F$64)+(G72*$G$64)+(H72*$H$64)+(I72*$I$64)+(J72*$J$64)</f>
        <v>18</v>
      </c>
      <c r="O72" s="77">
        <f>IF(N72&gt;=$D$8,1,-1)</f>
        <v>1</v>
      </c>
      <c r="P72" s="76">
        <f>W65+(B72*$N$64)+(C72*$O$64)+(D72*$P$64)+(E72*$Q$64)+(F72*$R$64)+(G72*$S$64)+(H72*$T$64)+(I72*$U$64)+(J72*$V$64)</f>
        <v>22</v>
      </c>
      <c r="Q72" s="78">
        <f>IF(P72&gt;=$D$8,1,-1)</f>
        <v>1</v>
      </c>
      <c r="R72" t="s">
        <v>155</v>
      </c>
      <c r="BC72" s="6"/>
    </row>
    <row r="73" spans="1:56" x14ac:dyDescent="0.25">
      <c r="A73" s="1">
        <v>3</v>
      </c>
      <c r="B73" s="1">
        <v>1</v>
      </c>
      <c r="C73" s="1">
        <v>-1</v>
      </c>
      <c r="D73" s="1">
        <v>1</v>
      </c>
      <c r="E73" s="1">
        <v>-1</v>
      </c>
      <c r="F73" s="1">
        <v>1</v>
      </c>
      <c r="G73" s="1">
        <v>-1</v>
      </c>
      <c r="H73" s="1">
        <v>-1</v>
      </c>
      <c r="I73" s="1">
        <v>1</v>
      </c>
      <c r="J73" s="1">
        <v>-1</v>
      </c>
      <c r="K73" s="1">
        <v>1</v>
      </c>
      <c r="L73" s="65">
        <v>-1</v>
      </c>
      <c r="M73" s="45">
        <v>-1</v>
      </c>
      <c r="N73" s="76">
        <f>K66+(B73*$B$64)+(C73*$C$64)+(D73*$D$64)+(E73*$E$64)+(F73*$F$64)+(G73*$G$64)+(H73*$H$64)+(I73*$I$64)+(J73*$J$64)</f>
        <v>-6</v>
      </c>
      <c r="O73" s="77">
        <f>IF(N73&gt;=$D$8,1,-1)</f>
        <v>-1</v>
      </c>
      <c r="P73" s="76">
        <f>W66+(B73*$N$64)+(C73*$O$64)+(D73*$P$64)+(E73*$Q$64)+(F73*$R$64)+(G73*$S$64)+(H73*$T$64)+(I73*$U$64)+(J73*$V$64)</f>
        <v>-18</v>
      </c>
      <c r="Q73" s="78">
        <f>IF(P73&gt;=$D$8,1,-1)</f>
        <v>-1</v>
      </c>
      <c r="R73" t="s">
        <v>19</v>
      </c>
      <c r="BC73" s="6"/>
    </row>
    <row r="75" spans="1:56" x14ac:dyDescent="0.25">
      <c r="L75" t="s">
        <v>362</v>
      </c>
    </row>
    <row r="76" spans="1:56" x14ac:dyDescent="0.25">
      <c r="L76" t="s">
        <v>363</v>
      </c>
    </row>
    <row r="77" spans="1:56" x14ac:dyDescent="0.25">
      <c r="L77" t="s">
        <v>364</v>
      </c>
    </row>
    <row r="79" spans="1:56" x14ac:dyDescent="0.25">
      <c r="A79" s="63" t="s">
        <v>365</v>
      </c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</row>
    <row r="80" spans="1:56" x14ac:dyDescent="0.25">
      <c r="A80" s="173" t="s">
        <v>1</v>
      </c>
      <c r="B80" s="175" t="s">
        <v>25</v>
      </c>
      <c r="C80" s="176"/>
      <c r="D80" s="176"/>
      <c r="E80" s="176"/>
      <c r="F80" s="176"/>
      <c r="G80" s="176"/>
      <c r="H80" s="176"/>
      <c r="I80" s="176"/>
      <c r="J80" s="176"/>
      <c r="K80" s="177"/>
      <c r="L80" s="190" t="s">
        <v>313</v>
      </c>
      <c r="M80" s="192" t="s">
        <v>314</v>
      </c>
      <c r="T80" s="57">
        <v>1</v>
      </c>
      <c r="U80" s="6">
        <v>-1</v>
      </c>
      <c r="V80" s="57">
        <v>1</v>
      </c>
      <c r="BC80" s="172"/>
      <c r="BD80" s="6"/>
    </row>
    <row r="81" spans="1:55" x14ac:dyDescent="0.25">
      <c r="A81" s="174"/>
      <c r="B81" s="18" t="s">
        <v>2</v>
      </c>
      <c r="C81" s="18" t="s">
        <v>3</v>
      </c>
      <c r="D81" s="18" t="s">
        <v>59</v>
      </c>
      <c r="E81" s="18" t="s">
        <v>78</v>
      </c>
      <c r="F81" s="18" t="s">
        <v>79</v>
      </c>
      <c r="G81" s="18" t="s">
        <v>80</v>
      </c>
      <c r="H81" s="18" t="s">
        <v>81</v>
      </c>
      <c r="I81" s="18" t="s">
        <v>82</v>
      </c>
      <c r="J81" s="18" t="s">
        <v>83</v>
      </c>
      <c r="K81" s="18" t="s">
        <v>14</v>
      </c>
      <c r="L81" s="191"/>
      <c r="M81" s="193"/>
      <c r="N81" s="102" t="s">
        <v>358</v>
      </c>
      <c r="O81" s="104" t="s">
        <v>359</v>
      </c>
      <c r="P81" s="102" t="s">
        <v>360</v>
      </c>
      <c r="Q81" s="103" t="s">
        <v>361</v>
      </c>
      <c r="T81" s="6">
        <v>-1</v>
      </c>
      <c r="U81" s="70">
        <v>-1</v>
      </c>
      <c r="V81" s="6">
        <v>-1</v>
      </c>
      <c r="BC81" s="172"/>
    </row>
    <row r="82" spans="1:55" x14ac:dyDescent="0.25">
      <c r="A82" s="1">
        <v>1</v>
      </c>
      <c r="B82" s="1">
        <v>1</v>
      </c>
      <c r="C82" s="1">
        <v>-1</v>
      </c>
      <c r="D82" s="1">
        <v>1</v>
      </c>
      <c r="E82" s="1">
        <v>-1</v>
      </c>
      <c r="F82" s="1">
        <v>-1</v>
      </c>
      <c r="G82" s="1">
        <v>-1</v>
      </c>
      <c r="H82" s="1">
        <v>-1</v>
      </c>
      <c r="I82" s="1">
        <v>1</v>
      </c>
      <c r="J82" s="1">
        <v>-1</v>
      </c>
      <c r="K82" s="1">
        <v>1</v>
      </c>
      <c r="L82" s="65">
        <v>-1</v>
      </c>
      <c r="M82" s="45">
        <v>1</v>
      </c>
      <c r="N82" s="76">
        <f>K64+(B82*$B$64)+(C82*$C$64)+(D82*$D$64)+(E82*$E$64)+(F82*$F$64)+(G82*$G$64)+(H82*$H$64)+(I82*$I$64)+(J82*$J$64)</f>
        <v>0</v>
      </c>
      <c r="O82" s="77">
        <f>IF(N82&gt;=$D$8,1,-1)</f>
        <v>-1</v>
      </c>
      <c r="P82" s="76">
        <f>W64+(B82*$N$64)+(C82*$O$64)+(D82*$P$64)+(E82*$Q$64)+(F82*$R$64)+(G82*$S$64)+(H82*$T$64)+(I82*$U$64)+(J82*$V$64)</f>
        <v>-12</v>
      </c>
      <c r="Q82" s="78">
        <f>IF(P82&gt;=$D$8,1,-1)</f>
        <v>-1</v>
      </c>
      <c r="T82" s="6">
        <v>-1</v>
      </c>
      <c r="U82" s="57">
        <v>1</v>
      </c>
      <c r="V82" s="6">
        <v>-1</v>
      </c>
      <c r="BC82" s="6"/>
    </row>
    <row r="83" spans="1:55" x14ac:dyDescent="0.25">
      <c r="O83">
        <v>-1</v>
      </c>
      <c r="Q83">
        <v>-1</v>
      </c>
      <c r="R83" t="s">
        <v>19</v>
      </c>
    </row>
  </sheetData>
  <mergeCells count="29">
    <mergeCell ref="B48:K48"/>
    <mergeCell ref="BC69:BC70"/>
    <mergeCell ref="A80:A81"/>
    <mergeCell ref="B80:K80"/>
    <mergeCell ref="L80:L81"/>
    <mergeCell ref="M80:M81"/>
    <mergeCell ref="BC80:BC81"/>
    <mergeCell ref="A69:A70"/>
    <mergeCell ref="B69:K69"/>
    <mergeCell ref="L69:L70"/>
    <mergeCell ref="M69:M70"/>
    <mergeCell ref="B54:E54"/>
    <mergeCell ref="B60:E60"/>
    <mergeCell ref="BH7:BH9"/>
    <mergeCell ref="A12:A13"/>
    <mergeCell ref="B12:K12"/>
    <mergeCell ref="L12:L13"/>
    <mergeCell ref="L41:L42"/>
    <mergeCell ref="M41:M42"/>
    <mergeCell ref="BC41:BC42"/>
    <mergeCell ref="B19:K19"/>
    <mergeCell ref="M12:M13"/>
    <mergeCell ref="AA7:AA8"/>
    <mergeCell ref="BC12:BC13"/>
    <mergeCell ref="O7:O8"/>
    <mergeCell ref="B25:E25"/>
    <mergeCell ref="B31:E31"/>
    <mergeCell ref="A41:A42"/>
    <mergeCell ref="B41:K41"/>
  </mergeCells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4192-1485-4B1C-87FD-6C97E7629EAC}">
  <dimension ref="A1:BL196"/>
  <sheetViews>
    <sheetView zoomScale="88" zoomScaleNormal="40" workbookViewId="0">
      <selection activeCell="S8" sqref="S8:U10"/>
    </sheetView>
  </sheetViews>
  <sheetFormatPr defaultRowHeight="15" x14ac:dyDescent="0.25"/>
  <cols>
    <col min="1" max="1" width="5.85546875" style="6" customWidth="1"/>
    <col min="2" max="11" width="5.140625" customWidth="1"/>
    <col min="12" max="13" width="5.85546875" customWidth="1"/>
    <col min="14" max="25" width="7" customWidth="1"/>
    <col min="26" max="26" width="20.5703125" bestFit="1" customWidth="1"/>
    <col min="54" max="54" width="20.5703125" bestFit="1" customWidth="1"/>
  </cols>
  <sheetData>
    <row r="1" spans="1:62" ht="18.75" x14ac:dyDescent="0.3">
      <c r="A1" s="87" t="s">
        <v>464</v>
      </c>
    </row>
    <row r="3" spans="1:62" x14ac:dyDescent="0.25">
      <c r="A3" s="86" t="s">
        <v>355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62" x14ac:dyDescent="0.25">
      <c r="A4" s="6" t="s">
        <v>6</v>
      </c>
      <c r="B4" t="s">
        <v>329</v>
      </c>
      <c r="D4">
        <v>0</v>
      </c>
      <c r="G4" s="57">
        <v>1</v>
      </c>
      <c r="H4" s="6">
        <v>0</v>
      </c>
      <c r="I4" s="57">
        <v>1</v>
      </c>
      <c r="J4" s="6"/>
      <c r="K4" s="57">
        <v>1</v>
      </c>
      <c r="L4" s="57">
        <v>1</v>
      </c>
      <c r="M4" s="57">
        <v>1</v>
      </c>
      <c r="N4" s="6"/>
      <c r="O4" s="57">
        <v>1</v>
      </c>
      <c r="P4" s="6">
        <v>0</v>
      </c>
      <c r="Q4" s="57">
        <v>1</v>
      </c>
      <c r="R4" s="2"/>
      <c r="S4" s="57">
        <v>1</v>
      </c>
      <c r="T4" s="57">
        <v>1</v>
      </c>
      <c r="U4" s="57">
        <v>1</v>
      </c>
      <c r="V4" s="2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62" x14ac:dyDescent="0.25">
      <c r="B5" t="s">
        <v>330</v>
      </c>
      <c r="D5">
        <v>0</v>
      </c>
      <c r="G5" s="6">
        <v>0</v>
      </c>
      <c r="H5" s="57">
        <v>1</v>
      </c>
      <c r="I5" s="6">
        <v>0</v>
      </c>
      <c r="J5" s="6"/>
      <c r="K5" s="57">
        <v>1</v>
      </c>
      <c r="L5" s="6">
        <v>0</v>
      </c>
      <c r="M5" s="57">
        <v>1</v>
      </c>
      <c r="N5" s="6"/>
      <c r="O5" s="6">
        <v>0</v>
      </c>
      <c r="P5" s="57">
        <v>1</v>
      </c>
      <c r="Q5" s="6">
        <v>0</v>
      </c>
      <c r="R5" s="2"/>
      <c r="S5" s="57">
        <v>1</v>
      </c>
      <c r="T5" s="6">
        <v>0</v>
      </c>
      <c r="U5" s="6">
        <v>0</v>
      </c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BC5" s="2"/>
      <c r="BH5" s="2"/>
      <c r="BI5" s="2"/>
    </row>
    <row r="6" spans="1:62" x14ac:dyDescent="0.25">
      <c r="B6" t="s">
        <v>332</v>
      </c>
      <c r="D6">
        <v>0</v>
      </c>
      <c r="G6" s="57">
        <v>1</v>
      </c>
      <c r="H6" s="6">
        <v>0</v>
      </c>
      <c r="I6" s="57">
        <v>1</v>
      </c>
      <c r="J6" s="6"/>
      <c r="K6" s="57">
        <v>1</v>
      </c>
      <c r="L6" s="57">
        <v>1</v>
      </c>
      <c r="M6" s="57">
        <v>1</v>
      </c>
      <c r="N6" s="6"/>
      <c r="O6" s="6">
        <v>0</v>
      </c>
      <c r="P6" s="57">
        <v>1</v>
      </c>
      <c r="Q6" s="6">
        <v>0</v>
      </c>
      <c r="R6" s="2"/>
      <c r="S6" s="57">
        <v>1</v>
      </c>
      <c r="T6" s="57">
        <v>1</v>
      </c>
      <c r="U6" s="57">
        <v>1</v>
      </c>
      <c r="V6" s="2"/>
      <c r="W6" s="6"/>
      <c r="AA6" s="2"/>
      <c r="AB6" s="2" t="s">
        <v>465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BC6" s="2"/>
      <c r="BH6" s="2"/>
      <c r="BI6" s="2"/>
    </row>
    <row r="7" spans="1:62" x14ac:dyDescent="0.25">
      <c r="B7" t="s">
        <v>331</v>
      </c>
      <c r="D7">
        <v>0</v>
      </c>
      <c r="G7" s="6"/>
      <c r="H7" s="6"/>
      <c r="I7" s="6"/>
      <c r="L7" s="2"/>
      <c r="M7" s="2"/>
      <c r="O7" s="172"/>
      <c r="P7" s="6"/>
      <c r="Q7" s="6"/>
      <c r="R7" s="6"/>
      <c r="S7" s="6"/>
      <c r="T7" s="6"/>
      <c r="U7" s="6"/>
      <c r="V7" s="6"/>
      <c r="W7" s="6"/>
      <c r="AA7" s="172"/>
      <c r="AB7" s="6" t="s">
        <v>466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BC7" s="31"/>
      <c r="BD7" s="6"/>
      <c r="BH7" s="172"/>
      <c r="BI7" s="16"/>
    </row>
    <row r="8" spans="1:62" x14ac:dyDescent="0.25">
      <c r="B8" t="s">
        <v>245</v>
      </c>
      <c r="D8" s="4">
        <v>0.1</v>
      </c>
      <c r="E8" s="4">
        <v>0</v>
      </c>
      <c r="F8" s="4"/>
      <c r="G8" s="6"/>
      <c r="H8" s="6"/>
      <c r="I8" s="6"/>
      <c r="J8" s="4"/>
      <c r="L8" s="4"/>
      <c r="M8" s="4"/>
      <c r="O8" s="172"/>
      <c r="P8" s="6"/>
      <c r="Q8" s="6"/>
      <c r="R8" s="6"/>
      <c r="S8" s="57"/>
      <c r="T8" s="57"/>
      <c r="U8" s="57"/>
      <c r="V8" s="6"/>
      <c r="W8" s="6"/>
      <c r="AA8" s="172"/>
      <c r="AB8" s="52" t="s">
        <v>468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BC8" s="31"/>
      <c r="BD8" s="6"/>
      <c r="BH8" s="172"/>
      <c r="BI8" s="16"/>
    </row>
    <row r="9" spans="1:62" x14ac:dyDescent="0.25">
      <c r="B9" t="s">
        <v>246</v>
      </c>
      <c r="D9" s="4">
        <v>1</v>
      </c>
      <c r="E9" s="4"/>
      <c r="F9" s="4"/>
      <c r="G9" s="6"/>
      <c r="H9" s="6"/>
      <c r="I9" s="6"/>
      <c r="J9" s="4"/>
      <c r="L9" s="4"/>
      <c r="M9" s="4"/>
      <c r="O9" s="31"/>
      <c r="P9" s="31"/>
      <c r="Q9" s="31"/>
      <c r="R9" s="31"/>
      <c r="S9" s="57"/>
      <c r="T9" s="6"/>
      <c r="U9" s="6"/>
      <c r="V9" s="31"/>
      <c r="W9" s="6"/>
      <c r="AA9" s="31"/>
      <c r="AB9" s="167" t="s">
        <v>469</v>
      </c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BC9" s="31"/>
      <c r="BD9" s="6"/>
      <c r="BE9" s="6"/>
      <c r="BH9" s="172"/>
      <c r="BI9" s="16"/>
    </row>
    <row r="10" spans="1:62" x14ac:dyDescent="0.25">
      <c r="A10" s="21" t="s">
        <v>259</v>
      </c>
      <c r="K10" s="4"/>
      <c r="L10" s="4"/>
      <c r="M10" s="4"/>
      <c r="O10" s="31"/>
      <c r="P10" s="31"/>
      <c r="Q10" s="31"/>
      <c r="R10" s="31"/>
      <c r="S10" s="57"/>
      <c r="T10" s="57"/>
      <c r="U10" s="57"/>
      <c r="V10" s="31"/>
      <c r="W10" s="6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BC10" s="31"/>
      <c r="BD10" s="6"/>
      <c r="BE10" s="6"/>
      <c r="BH10" s="31"/>
      <c r="BI10" s="31"/>
      <c r="BJ10" s="16"/>
    </row>
    <row r="11" spans="1:62" x14ac:dyDescent="0.25">
      <c r="A11" s="101" t="s">
        <v>22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BE11" s="62"/>
    </row>
    <row r="12" spans="1:62" x14ac:dyDescent="0.25">
      <c r="A12" s="173" t="s">
        <v>1</v>
      </c>
      <c r="B12" s="175" t="s">
        <v>25</v>
      </c>
      <c r="C12" s="176"/>
      <c r="D12" s="176"/>
      <c r="E12" s="176"/>
      <c r="F12" s="176"/>
      <c r="G12" s="176"/>
      <c r="H12" s="176"/>
      <c r="I12" s="176"/>
      <c r="J12" s="176"/>
      <c r="K12" s="177"/>
      <c r="L12" s="190" t="s">
        <v>313</v>
      </c>
      <c r="M12" s="192" t="s">
        <v>314</v>
      </c>
      <c r="BC12" s="172"/>
      <c r="BD12" s="6"/>
    </row>
    <row r="13" spans="1:62" x14ac:dyDescent="0.25">
      <c r="A13" s="174"/>
      <c r="B13" s="18" t="s">
        <v>2</v>
      </c>
      <c r="C13" s="18" t="s">
        <v>3</v>
      </c>
      <c r="D13" s="18" t="s">
        <v>59</v>
      </c>
      <c r="E13" s="18" t="s">
        <v>78</v>
      </c>
      <c r="F13" s="18" t="s">
        <v>79</v>
      </c>
      <c r="G13" s="18" t="s">
        <v>80</v>
      </c>
      <c r="H13" s="18" t="s">
        <v>81</v>
      </c>
      <c r="I13" s="18" t="s">
        <v>82</v>
      </c>
      <c r="J13" s="18" t="s">
        <v>83</v>
      </c>
      <c r="K13" s="18" t="s">
        <v>14</v>
      </c>
      <c r="L13" s="191"/>
      <c r="M13" s="193"/>
      <c r="BC13" s="172"/>
    </row>
    <row r="14" spans="1:62" x14ac:dyDescent="0.25">
      <c r="A14" s="1">
        <v>1</v>
      </c>
      <c r="B14" s="1">
        <v>1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1</v>
      </c>
      <c r="L14" s="65">
        <v>0</v>
      </c>
      <c r="M14" s="45">
        <v>0</v>
      </c>
      <c r="N14" s="6" t="s">
        <v>154</v>
      </c>
      <c r="BC14" s="6"/>
    </row>
    <row r="15" spans="1:62" x14ac:dyDescent="0.25">
      <c r="A15" s="1">
        <v>2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65">
        <v>1</v>
      </c>
      <c r="M15" s="45">
        <v>0</v>
      </c>
      <c r="N15" s="6" t="s">
        <v>155</v>
      </c>
      <c r="BC15" s="6"/>
    </row>
    <row r="16" spans="1:62" x14ac:dyDescent="0.25">
      <c r="A16" s="1">
        <v>3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65">
        <v>0</v>
      </c>
      <c r="M16" s="45">
        <v>1</v>
      </c>
      <c r="N16" s="6" t="s">
        <v>19</v>
      </c>
      <c r="BC16" s="6"/>
    </row>
    <row r="17" spans="1:64" x14ac:dyDescent="0.25">
      <c r="A17" s="1">
        <v>4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65">
        <v>1</v>
      </c>
      <c r="M17" s="45">
        <v>1</v>
      </c>
      <c r="N17" s="6" t="s">
        <v>463</v>
      </c>
      <c r="BC17" s="6"/>
    </row>
    <row r="18" spans="1:64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71"/>
      <c r="Y18" s="71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71"/>
      <c r="BA18" s="71"/>
      <c r="BB18" s="71"/>
      <c r="BC18" s="6"/>
    </row>
    <row r="19" spans="1:64" x14ac:dyDescent="0.25"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71"/>
      <c r="BA19" s="71"/>
      <c r="BB19" s="71"/>
      <c r="BC19" s="71"/>
      <c r="BD19" s="71"/>
      <c r="BE19" s="71"/>
      <c r="BF19" s="71"/>
      <c r="BG19" s="53"/>
      <c r="BH19" s="53"/>
      <c r="BI19" s="53"/>
      <c r="BJ19" s="53"/>
      <c r="BK19" s="6"/>
      <c r="BL19" s="6"/>
    </row>
    <row r="20" spans="1:64" x14ac:dyDescent="0.25">
      <c r="B20" s="180" t="s">
        <v>20</v>
      </c>
      <c r="C20" s="181"/>
      <c r="D20" s="181"/>
      <c r="E20" s="181"/>
      <c r="F20" s="181"/>
      <c r="G20" s="181"/>
      <c r="H20" s="181"/>
      <c r="I20" s="181"/>
      <c r="J20" s="181"/>
      <c r="K20" s="182"/>
      <c r="L20" s="60"/>
      <c r="M20" s="60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60"/>
      <c r="Y20" s="60"/>
      <c r="Z20" s="55" t="s">
        <v>257</v>
      </c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71"/>
      <c r="BA20" s="71"/>
      <c r="BB20" s="71"/>
      <c r="BC20" s="71"/>
      <c r="BD20" s="71"/>
      <c r="BE20" s="71"/>
      <c r="BF20" s="71"/>
      <c r="BG20" s="53"/>
      <c r="BH20" s="53"/>
      <c r="BI20" s="53"/>
      <c r="BJ20" s="53"/>
      <c r="BK20" s="6"/>
      <c r="BL20" s="6"/>
    </row>
    <row r="21" spans="1:64" x14ac:dyDescent="0.25">
      <c r="B21" s="72" t="s">
        <v>168</v>
      </c>
      <c r="C21" s="72" t="s">
        <v>178</v>
      </c>
      <c r="D21" s="72" t="s">
        <v>188</v>
      </c>
      <c r="E21" s="72" t="s">
        <v>198</v>
      </c>
      <c r="F21" s="72" t="s">
        <v>208</v>
      </c>
      <c r="G21" s="72" t="s">
        <v>218</v>
      </c>
      <c r="H21" s="72" t="s">
        <v>316</v>
      </c>
      <c r="I21" s="72" t="s">
        <v>317</v>
      </c>
      <c r="J21" s="72" t="s">
        <v>318</v>
      </c>
      <c r="K21" s="72" t="s">
        <v>319</v>
      </c>
      <c r="L21" s="66" t="s">
        <v>323</v>
      </c>
      <c r="M21" s="66" t="s">
        <v>324</v>
      </c>
      <c r="N21" s="74" t="s">
        <v>169</v>
      </c>
      <c r="O21" s="74" t="s">
        <v>179</v>
      </c>
      <c r="P21" s="74" t="s">
        <v>189</v>
      </c>
      <c r="Q21" s="74" t="s">
        <v>199</v>
      </c>
      <c r="R21" s="74" t="s">
        <v>209</v>
      </c>
      <c r="S21" s="74" t="s">
        <v>219</v>
      </c>
      <c r="T21" s="74" t="s">
        <v>320</v>
      </c>
      <c r="U21" s="74" t="s">
        <v>321</v>
      </c>
      <c r="V21" s="74" t="s">
        <v>322</v>
      </c>
      <c r="W21" s="75" t="s">
        <v>327</v>
      </c>
      <c r="X21" s="75" t="s">
        <v>325</v>
      </c>
      <c r="Y21" s="75" t="s">
        <v>326</v>
      </c>
      <c r="Z21" s="56" t="s">
        <v>328</v>
      </c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71"/>
      <c r="BA21" s="71"/>
      <c r="BB21" s="71"/>
      <c r="BC21" s="71"/>
      <c r="BD21" s="71"/>
      <c r="BE21" s="71"/>
      <c r="BF21" s="71"/>
      <c r="BG21" s="53"/>
      <c r="BH21" s="53"/>
      <c r="BI21" s="53"/>
      <c r="BJ21" s="53"/>
      <c r="BK21" s="6"/>
      <c r="BL21" s="6"/>
    </row>
    <row r="22" spans="1:64" x14ac:dyDescent="0.25">
      <c r="A22" s="6">
        <v>1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5">
        <v>0</v>
      </c>
      <c r="L22" s="89">
        <f>K22+(B14*B22)+(C14*C22)+(D14*D22)+(E14*E22)+(F14*F22)+(G14*G22)+(H14*H22)+(I14*I22)+(J14*J22)</f>
        <v>0</v>
      </c>
      <c r="M22" s="91">
        <f>IF(L22&gt;=$D$8,1,0)</f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W22" s="105">
        <v>0</v>
      </c>
      <c r="X22" s="89">
        <f>W22+(B14*N22)+(C14*O22)+(D14*P22)+(E14*Q22)+(F14*R22)+(G14*S22)+(H14*T22)+(I14*U22)+(J14*V22)</f>
        <v>0</v>
      </c>
      <c r="Y22" s="92">
        <f>IF(X22&gt;=$D$8,1,0)</f>
        <v>0</v>
      </c>
      <c r="Z22" s="89" t="str">
        <f>IF(AND(L14=M22,M14=Y22),"wbaru=wlama","perbaiki bobot dan bias")</f>
        <v>wbaru=wlama</v>
      </c>
    </row>
    <row r="23" spans="1:64" x14ac:dyDescent="0.25">
      <c r="A23" s="6">
        <v>2</v>
      </c>
      <c r="B23" s="90">
        <f>B36</f>
        <v>0</v>
      </c>
      <c r="C23" s="90">
        <f>C36</f>
        <v>0</v>
      </c>
      <c r="D23" s="90">
        <f t="shared" ref="D23:K23" si="0">D36</f>
        <v>0</v>
      </c>
      <c r="E23" s="90">
        <f t="shared" si="0"/>
        <v>0</v>
      </c>
      <c r="F23" s="90">
        <f>F36</f>
        <v>0</v>
      </c>
      <c r="G23" s="90">
        <f t="shared" si="0"/>
        <v>0</v>
      </c>
      <c r="H23" s="90">
        <f t="shared" si="0"/>
        <v>0</v>
      </c>
      <c r="I23" s="90">
        <f t="shared" si="0"/>
        <v>0</v>
      </c>
      <c r="J23" s="90">
        <f t="shared" si="0"/>
        <v>0</v>
      </c>
      <c r="K23" s="90">
        <f t="shared" si="0"/>
        <v>0</v>
      </c>
      <c r="L23" s="89">
        <f t="shared" ref="L23:L25" si="1">K23+(B15*B23)+(C15*C23)+(D15*D23)+(E15*E23)+(F15*F23)+(G15*G23)+(H15*H23)+(I15*I23)+(J15*J23)</f>
        <v>0</v>
      </c>
      <c r="M23" s="91">
        <f t="shared" ref="M23:M25" si="2">IF(L23&gt;=$D$8,1,0)</f>
        <v>0</v>
      </c>
      <c r="N23" s="90">
        <f>N36</f>
        <v>0</v>
      </c>
      <c r="O23" s="90">
        <f>O36</f>
        <v>0</v>
      </c>
      <c r="P23" s="90">
        <f t="shared" ref="P23:W23" si="3">P36</f>
        <v>0</v>
      </c>
      <c r="Q23" s="90">
        <f t="shared" si="3"/>
        <v>0</v>
      </c>
      <c r="R23" s="90">
        <f t="shared" si="3"/>
        <v>0</v>
      </c>
      <c r="S23" s="90">
        <f t="shared" si="3"/>
        <v>0</v>
      </c>
      <c r="T23" s="90">
        <f t="shared" si="3"/>
        <v>0</v>
      </c>
      <c r="U23" s="90">
        <f t="shared" si="3"/>
        <v>0</v>
      </c>
      <c r="V23" s="90">
        <f t="shared" si="3"/>
        <v>0</v>
      </c>
      <c r="W23" s="90">
        <f t="shared" si="3"/>
        <v>0</v>
      </c>
      <c r="X23" s="89">
        <f t="shared" ref="X23:X25" si="4">W23+(B15*N23)+(C15*O23)+(D15*P23)+(E15*Q23)+(F15*R23)+(G15*S23)+(H15*T23)+(I15*U23)+(J15*V23)</f>
        <v>0</v>
      </c>
      <c r="Y23" s="92">
        <f t="shared" ref="Y23:Y25" si="5">IF(X23&gt;=$D$8,1,0)</f>
        <v>0</v>
      </c>
      <c r="Z23" s="89" t="str">
        <f t="shared" ref="Z23:Z25" si="6">IF(AND(L15=M23,M15=Y23),"wbaru=wlama","perbaiki bobot dan bias")</f>
        <v>perbaiki bobot dan bias</v>
      </c>
    </row>
    <row r="24" spans="1:64" x14ac:dyDescent="0.25">
      <c r="A24" s="6">
        <v>3</v>
      </c>
      <c r="B24" s="90">
        <f>B37</f>
        <v>1</v>
      </c>
      <c r="C24" s="90">
        <f t="shared" ref="C24:K24" si="7">C37</f>
        <v>1</v>
      </c>
      <c r="D24" s="90">
        <f t="shared" si="7"/>
        <v>1</v>
      </c>
      <c r="E24" s="90">
        <f t="shared" si="7"/>
        <v>1</v>
      </c>
      <c r="F24" s="90">
        <f t="shared" si="7"/>
        <v>0</v>
      </c>
      <c r="G24" s="90">
        <f t="shared" si="7"/>
        <v>1</v>
      </c>
      <c r="H24" s="90">
        <f t="shared" si="7"/>
        <v>1</v>
      </c>
      <c r="I24" s="90">
        <f t="shared" si="7"/>
        <v>1</v>
      </c>
      <c r="J24" s="90">
        <f t="shared" si="7"/>
        <v>1</v>
      </c>
      <c r="K24" s="90">
        <f t="shared" si="7"/>
        <v>1</v>
      </c>
      <c r="L24" s="89">
        <f t="shared" si="1"/>
        <v>4</v>
      </c>
      <c r="M24" s="91">
        <f t="shared" si="2"/>
        <v>1</v>
      </c>
      <c r="N24" s="90">
        <f>N37</f>
        <v>0</v>
      </c>
      <c r="O24" s="90">
        <f t="shared" ref="O24:W24" si="8">O37</f>
        <v>0</v>
      </c>
      <c r="P24" s="90">
        <f t="shared" si="8"/>
        <v>0</v>
      </c>
      <c r="Q24" s="90">
        <f t="shared" si="8"/>
        <v>0</v>
      </c>
      <c r="R24" s="90">
        <f t="shared" si="8"/>
        <v>0</v>
      </c>
      <c r="S24" s="90">
        <f t="shared" si="8"/>
        <v>0</v>
      </c>
      <c r="T24" s="90">
        <f t="shared" si="8"/>
        <v>0</v>
      </c>
      <c r="U24" s="90">
        <f t="shared" si="8"/>
        <v>0</v>
      </c>
      <c r="V24" s="90">
        <f t="shared" si="8"/>
        <v>0</v>
      </c>
      <c r="W24" s="90">
        <f t="shared" si="8"/>
        <v>0</v>
      </c>
      <c r="X24" s="89">
        <f t="shared" si="4"/>
        <v>0</v>
      </c>
      <c r="Y24" s="92">
        <f t="shared" si="5"/>
        <v>0</v>
      </c>
      <c r="Z24" s="89" t="str">
        <f t="shared" si="6"/>
        <v>perbaiki bobot dan bias</v>
      </c>
    </row>
    <row r="25" spans="1:64" x14ac:dyDescent="0.25">
      <c r="A25" s="6">
        <v>4</v>
      </c>
      <c r="B25" s="90">
        <f>B38</f>
        <v>0</v>
      </c>
      <c r="C25" s="90">
        <f>C38</f>
        <v>1</v>
      </c>
      <c r="D25" s="90">
        <f t="shared" ref="D25:J25" si="9">D38</f>
        <v>0</v>
      </c>
      <c r="E25" s="90">
        <f t="shared" si="9"/>
        <v>1</v>
      </c>
      <c r="F25" s="90">
        <f t="shared" si="9"/>
        <v>-1</v>
      </c>
      <c r="G25" s="90">
        <f t="shared" si="9"/>
        <v>1</v>
      </c>
      <c r="H25" s="90">
        <f t="shared" si="9"/>
        <v>1</v>
      </c>
      <c r="I25" s="90">
        <f t="shared" si="9"/>
        <v>0</v>
      </c>
      <c r="J25" s="90">
        <f t="shared" si="9"/>
        <v>1</v>
      </c>
      <c r="K25" s="90">
        <f>K38</f>
        <v>0</v>
      </c>
      <c r="L25" s="89">
        <f t="shared" si="1"/>
        <v>4</v>
      </c>
      <c r="M25" s="91">
        <f t="shared" si="2"/>
        <v>1</v>
      </c>
      <c r="N25" s="90">
        <f>N38</f>
        <v>1</v>
      </c>
      <c r="O25" s="90">
        <f t="shared" ref="O25:W25" si="10">O38</f>
        <v>0</v>
      </c>
      <c r="P25" s="90">
        <f t="shared" si="10"/>
        <v>1</v>
      </c>
      <c r="Q25" s="90">
        <f t="shared" si="10"/>
        <v>0</v>
      </c>
      <c r="R25" s="90">
        <f t="shared" si="10"/>
        <v>1</v>
      </c>
      <c r="S25" s="90">
        <f t="shared" si="10"/>
        <v>0</v>
      </c>
      <c r="T25" s="90">
        <f t="shared" si="10"/>
        <v>0</v>
      </c>
      <c r="U25" s="90">
        <f t="shared" si="10"/>
        <v>1</v>
      </c>
      <c r="V25" s="90">
        <f t="shared" si="10"/>
        <v>0</v>
      </c>
      <c r="W25" s="90">
        <f t="shared" si="10"/>
        <v>1</v>
      </c>
      <c r="X25" s="89">
        <f t="shared" si="4"/>
        <v>4</v>
      </c>
      <c r="Y25" s="92">
        <f t="shared" si="5"/>
        <v>1</v>
      </c>
      <c r="Z25" s="89" t="str">
        <f t="shared" si="6"/>
        <v>wbaru=wlama</v>
      </c>
    </row>
    <row r="26" spans="1:64" x14ac:dyDescent="0.2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6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16"/>
    </row>
    <row r="27" spans="1:64" x14ac:dyDescent="0.25">
      <c r="B27" s="194" t="s">
        <v>256</v>
      </c>
      <c r="C27" s="195"/>
      <c r="D27" s="195"/>
      <c r="E27" s="196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64" x14ac:dyDescent="0.25">
      <c r="B28" s="81" t="s">
        <v>333</v>
      </c>
      <c r="C28" s="81" t="s">
        <v>334</v>
      </c>
      <c r="D28" s="81" t="s">
        <v>335</v>
      </c>
      <c r="E28" s="81" t="s">
        <v>336</v>
      </c>
      <c r="F28" s="81" t="s">
        <v>337</v>
      </c>
      <c r="G28" s="81" t="s">
        <v>338</v>
      </c>
      <c r="H28" s="81" t="s">
        <v>339</v>
      </c>
      <c r="I28" s="81" t="s">
        <v>340</v>
      </c>
      <c r="J28" s="81" t="s">
        <v>341</v>
      </c>
      <c r="K28" s="81" t="s">
        <v>342</v>
      </c>
      <c r="L28" s="80"/>
      <c r="M28" s="80"/>
      <c r="N28" s="82" t="s">
        <v>344</v>
      </c>
      <c r="O28" s="82" t="s">
        <v>345</v>
      </c>
      <c r="P28" s="82" t="s">
        <v>346</v>
      </c>
      <c r="Q28" s="82" t="s">
        <v>347</v>
      </c>
      <c r="R28" s="82" t="s">
        <v>348</v>
      </c>
      <c r="S28" s="82" t="s">
        <v>349</v>
      </c>
      <c r="T28" s="82" t="s">
        <v>350</v>
      </c>
      <c r="U28" s="82" t="s">
        <v>351</v>
      </c>
      <c r="V28" s="82" t="s">
        <v>352</v>
      </c>
      <c r="W28" s="82" t="s">
        <v>343</v>
      </c>
      <c r="X28" s="80"/>
      <c r="Y28" s="80"/>
      <c r="Z28" s="80"/>
    </row>
    <row r="29" spans="1:64" x14ac:dyDescent="0.25">
      <c r="A29" s="6">
        <v>1</v>
      </c>
      <c r="B29" s="89">
        <f>($L14-$M22)*B14</f>
        <v>0</v>
      </c>
      <c r="C29" s="89">
        <f>($L14-$M22)*C14</f>
        <v>0</v>
      </c>
      <c r="D29" s="89">
        <f t="shared" ref="D29:K29" si="11">($L14-$M22)*D14</f>
        <v>0</v>
      </c>
      <c r="E29" s="89">
        <f t="shared" si="11"/>
        <v>0</v>
      </c>
      <c r="F29" s="89">
        <f t="shared" si="11"/>
        <v>0</v>
      </c>
      <c r="G29" s="89">
        <f t="shared" si="11"/>
        <v>0</v>
      </c>
      <c r="H29" s="89">
        <f t="shared" si="11"/>
        <v>0</v>
      </c>
      <c r="I29" s="89">
        <f t="shared" si="11"/>
        <v>0</v>
      </c>
      <c r="J29" s="89">
        <f t="shared" si="11"/>
        <v>0</v>
      </c>
      <c r="K29" s="89">
        <f t="shared" si="11"/>
        <v>0</v>
      </c>
      <c r="L29" s="88"/>
      <c r="M29" s="88"/>
      <c r="N29" s="89">
        <f>($M14-$Y22)*B14</f>
        <v>0</v>
      </c>
      <c r="O29" s="89">
        <f t="shared" ref="O29:W29" si="12">($M14-$Y22)*C14</f>
        <v>0</v>
      </c>
      <c r="P29" s="89">
        <f t="shared" si="12"/>
        <v>0</v>
      </c>
      <c r="Q29" s="89">
        <f t="shared" si="12"/>
        <v>0</v>
      </c>
      <c r="R29" s="89">
        <f t="shared" si="12"/>
        <v>0</v>
      </c>
      <c r="S29" s="89">
        <f t="shared" si="12"/>
        <v>0</v>
      </c>
      <c r="T29" s="89">
        <f t="shared" si="12"/>
        <v>0</v>
      </c>
      <c r="U29" s="89">
        <f t="shared" si="12"/>
        <v>0</v>
      </c>
      <c r="V29" s="89">
        <f t="shared" si="12"/>
        <v>0</v>
      </c>
      <c r="W29" s="89">
        <f t="shared" si="12"/>
        <v>0</v>
      </c>
      <c r="X29" s="80"/>
      <c r="Y29" s="80"/>
      <c r="Z29" s="80"/>
    </row>
    <row r="30" spans="1:64" x14ac:dyDescent="0.25">
      <c r="A30" s="6">
        <v>2</v>
      </c>
      <c r="B30" s="89">
        <f>($L15-$M23)*B15</f>
        <v>1</v>
      </c>
      <c r="C30" s="89">
        <f t="shared" ref="C30:J30" si="13">($L15-$M23)*C15</f>
        <v>1</v>
      </c>
      <c r="D30" s="89">
        <f t="shared" si="13"/>
        <v>1</v>
      </c>
      <c r="E30" s="89">
        <f t="shared" si="13"/>
        <v>1</v>
      </c>
      <c r="F30" s="89">
        <f t="shared" si="13"/>
        <v>0</v>
      </c>
      <c r="G30" s="89">
        <f t="shared" si="13"/>
        <v>1</v>
      </c>
      <c r="H30" s="89">
        <f t="shared" si="13"/>
        <v>1</v>
      </c>
      <c r="I30" s="89">
        <f t="shared" si="13"/>
        <v>1</v>
      </c>
      <c r="J30" s="89">
        <f t="shared" si="13"/>
        <v>1</v>
      </c>
      <c r="K30" s="89">
        <f>($L15-$M23)*K15</f>
        <v>1</v>
      </c>
      <c r="L30" s="88"/>
      <c r="M30" s="88"/>
      <c r="N30" s="89">
        <f t="shared" ref="N30:N32" si="14">($M15-$Y23)*B15</f>
        <v>0</v>
      </c>
      <c r="O30" s="89">
        <f t="shared" ref="O30:O32" si="15">($M15-$Y23)*C15</f>
        <v>0</v>
      </c>
      <c r="P30" s="89">
        <f t="shared" ref="P30:P32" si="16">($M15-$Y23)*D15</f>
        <v>0</v>
      </c>
      <c r="Q30" s="89">
        <f t="shared" ref="Q30:Q32" si="17">($M15-$Y23)*E15</f>
        <v>0</v>
      </c>
      <c r="R30" s="89">
        <f t="shared" ref="R30:R32" si="18">($M15-$Y23)*F15</f>
        <v>0</v>
      </c>
      <c r="S30" s="89">
        <f t="shared" ref="S30:S32" si="19">($M15-$Y23)*G15</f>
        <v>0</v>
      </c>
      <c r="T30" s="89">
        <f t="shared" ref="T30:T32" si="20">($M15-$Y23)*H15</f>
        <v>0</v>
      </c>
      <c r="U30" s="89">
        <f t="shared" ref="U30:U32" si="21">($M15-$Y23)*I15</f>
        <v>0</v>
      </c>
      <c r="V30" s="89">
        <f t="shared" ref="V30:V32" si="22">($M15-$Y23)*J15</f>
        <v>0</v>
      </c>
      <c r="W30" s="89">
        <f t="shared" ref="W30:W31" si="23">($M15-$Y23)*K15</f>
        <v>0</v>
      </c>
      <c r="X30" s="80"/>
      <c r="Y30" s="80"/>
      <c r="Z30" s="80"/>
    </row>
    <row r="31" spans="1:64" x14ac:dyDescent="0.25">
      <c r="A31" s="6">
        <v>3</v>
      </c>
      <c r="B31" s="89">
        <f t="shared" ref="B31:K31" si="24">($L16-$M24)*B16</f>
        <v>-1</v>
      </c>
      <c r="C31" s="89">
        <f t="shared" si="24"/>
        <v>0</v>
      </c>
      <c r="D31" s="89">
        <f t="shared" si="24"/>
        <v>-1</v>
      </c>
      <c r="E31" s="89">
        <f t="shared" si="24"/>
        <v>0</v>
      </c>
      <c r="F31" s="89">
        <f t="shared" si="24"/>
        <v>-1</v>
      </c>
      <c r="G31" s="89">
        <f t="shared" si="24"/>
        <v>0</v>
      </c>
      <c r="H31" s="89">
        <f t="shared" si="24"/>
        <v>0</v>
      </c>
      <c r="I31" s="89">
        <f t="shared" si="24"/>
        <v>-1</v>
      </c>
      <c r="J31" s="89">
        <f t="shared" si="24"/>
        <v>0</v>
      </c>
      <c r="K31" s="89">
        <f t="shared" si="24"/>
        <v>-1</v>
      </c>
      <c r="L31" s="88"/>
      <c r="M31" s="88"/>
      <c r="N31" s="89">
        <f t="shared" si="14"/>
        <v>1</v>
      </c>
      <c r="O31" s="89">
        <f t="shared" si="15"/>
        <v>0</v>
      </c>
      <c r="P31" s="89">
        <f t="shared" si="16"/>
        <v>1</v>
      </c>
      <c r="Q31" s="89">
        <f t="shared" si="17"/>
        <v>0</v>
      </c>
      <c r="R31" s="89">
        <f t="shared" si="18"/>
        <v>1</v>
      </c>
      <c r="S31" s="89">
        <f t="shared" si="19"/>
        <v>0</v>
      </c>
      <c r="T31" s="89">
        <f t="shared" si="20"/>
        <v>0</v>
      </c>
      <c r="U31" s="89">
        <f t="shared" si="21"/>
        <v>1</v>
      </c>
      <c r="V31" s="89">
        <f t="shared" si="22"/>
        <v>0</v>
      </c>
      <c r="W31" s="89">
        <f t="shared" si="23"/>
        <v>1</v>
      </c>
      <c r="X31" s="80"/>
      <c r="Y31" s="80"/>
      <c r="Z31" s="80"/>
    </row>
    <row r="32" spans="1:64" x14ac:dyDescent="0.25">
      <c r="A32" s="6">
        <v>4</v>
      </c>
      <c r="B32" s="89">
        <f t="shared" ref="B32:J32" si="25">($L17-$M25)*B17</f>
        <v>0</v>
      </c>
      <c r="C32" s="89">
        <f t="shared" si="25"/>
        <v>0</v>
      </c>
      <c r="D32" s="89">
        <f t="shared" si="25"/>
        <v>0</v>
      </c>
      <c r="E32" s="89">
        <f t="shared" si="25"/>
        <v>0</v>
      </c>
      <c r="F32" s="89">
        <f t="shared" si="25"/>
        <v>0</v>
      </c>
      <c r="G32" s="89">
        <f t="shared" si="25"/>
        <v>0</v>
      </c>
      <c r="H32" s="89">
        <f t="shared" si="25"/>
        <v>0</v>
      </c>
      <c r="I32" s="89">
        <f t="shared" si="25"/>
        <v>0</v>
      </c>
      <c r="J32" s="89">
        <f t="shared" si="25"/>
        <v>0</v>
      </c>
      <c r="K32" s="89">
        <f>($L17-$M25)*K17</f>
        <v>0</v>
      </c>
      <c r="L32" s="88"/>
      <c r="M32" s="88"/>
      <c r="N32" s="89">
        <f t="shared" si="14"/>
        <v>0</v>
      </c>
      <c r="O32" s="89">
        <f t="shared" si="15"/>
        <v>0</v>
      </c>
      <c r="P32" s="89">
        <f t="shared" si="16"/>
        <v>0</v>
      </c>
      <c r="Q32" s="89">
        <f t="shared" si="17"/>
        <v>0</v>
      </c>
      <c r="R32" s="89">
        <f t="shared" si="18"/>
        <v>0</v>
      </c>
      <c r="S32" s="89">
        <f t="shared" si="19"/>
        <v>0</v>
      </c>
      <c r="T32" s="89">
        <f t="shared" si="20"/>
        <v>0</v>
      </c>
      <c r="U32" s="89">
        <f t="shared" si="21"/>
        <v>0</v>
      </c>
      <c r="V32" s="89">
        <f t="shared" si="22"/>
        <v>0</v>
      </c>
      <c r="W32" s="89">
        <f>($M17-$Y25)*K17</f>
        <v>0</v>
      </c>
      <c r="X32" s="80"/>
      <c r="Y32" s="80"/>
      <c r="Z32" s="80"/>
    </row>
    <row r="33" spans="1:62" x14ac:dyDescent="0.2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62" x14ac:dyDescent="0.25">
      <c r="B34" s="194" t="s">
        <v>353</v>
      </c>
      <c r="C34" s="195"/>
      <c r="D34" s="195"/>
      <c r="E34" s="196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62" x14ac:dyDescent="0.25">
      <c r="B35" s="83" t="s">
        <v>168</v>
      </c>
      <c r="C35" s="83" t="s">
        <v>178</v>
      </c>
      <c r="D35" s="83" t="s">
        <v>188</v>
      </c>
      <c r="E35" s="83" t="s">
        <v>198</v>
      </c>
      <c r="F35" s="83" t="s">
        <v>208</v>
      </c>
      <c r="G35" s="83" t="s">
        <v>218</v>
      </c>
      <c r="H35" s="83" t="s">
        <v>316</v>
      </c>
      <c r="I35" s="83" t="s">
        <v>317</v>
      </c>
      <c r="J35" s="83" t="s">
        <v>318</v>
      </c>
      <c r="K35" s="83" t="s">
        <v>319</v>
      </c>
      <c r="L35" s="80"/>
      <c r="M35" s="80"/>
      <c r="N35" s="84" t="s">
        <v>169</v>
      </c>
      <c r="O35" s="84" t="s">
        <v>179</v>
      </c>
      <c r="P35" s="84" t="s">
        <v>189</v>
      </c>
      <c r="Q35" s="84" t="s">
        <v>199</v>
      </c>
      <c r="R35" s="84" t="s">
        <v>209</v>
      </c>
      <c r="S35" s="84" t="s">
        <v>219</v>
      </c>
      <c r="T35" s="84" t="s">
        <v>320</v>
      </c>
      <c r="U35" s="84" t="s">
        <v>321</v>
      </c>
      <c r="V35" s="84" t="s">
        <v>322</v>
      </c>
      <c r="W35" s="85" t="s">
        <v>327</v>
      </c>
      <c r="X35" s="80"/>
      <c r="Y35" s="80"/>
      <c r="Z35" s="80"/>
    </row>
    <row r="36" spans="1:62" x14ac:dyDescent="0.25">
      <c r="A36" s="6">
        <v>1</v>
      </c>
      <c r="B36" s="89">
        <f>B22+B29</f>
        <v>0</v>
      </c>
      <c r="C36" s="89">
        <f t="shared" ref="C36:K36" si="26">C22+C29</f>
        <v>0</v>
      </c>
      <c r="D36" s="89">
        <f t="shared" si="26"/>
        <v>0</v>
      </c>
      <c r="E36" s="89">
        <f t="shared" si="26"/>
        <v>0</v>
      </c>
      <c r="F36" s="89">
        <f t="shared" si="26"/>
        <v>0</v>
      </c>
      <c r="G36" s="89">
        <f t="shared" si="26"/>
        <v>0</v>
      </c>
      <c r="H36" s="89">
        <f t="shared" si="26"/>
        <v>0</v>
      </c>
      <c r="I36" s="89">
        <f t="shared" si="26"/>
        <v>0</v>
      </c>
      <c r="J36" s="89">
        <f t="shared" si="26"/>
        <v>0</v>
      </c>
      <c r="K36" s="89">
        <f t="shared" si="26"/>
        <v>0</v>
      </c>
      <c r="L36" s="88"/>
      <c r="M36" s="88"/>
      <c r="N36" s="90">
        <f t="shared" ref="N36:O39" si="27">N22+N29</f>
        <v>0</v>
      </c>
      <c r="O36" s="90">
        <f t="shared" si="27"/>
        <v>0</v>
      </c>
      <c r="P36" s="90">
        <f t="shared" ref="P36:W36" si="28">P22+P29</f>
        <v>0</v>
      </c>
      <c r="Q36" s="90">
        <f t="shared" si="28"/>
        <v>0</v>
      </c>
      <c r="R36" s="90">
        <f t="shared" si="28"/>
        <v>0</v>
      </c>
      <c r="S36" s="90">
        <f t="shared" si="28"/>
        <v>0</v>
      </c>
      <c r="T36" s="90">
        <f t="shared" si="28"/>
        <v>0</v>
      </c>
      <c r="U36" s="90">
        <f t="shared" si="28"/>
        <v>0</v>
      </c>
      <c r="V36" s="90">
        <f t="shared" si="28"/>
        <v>0</v>
      </c>
      <c r="W36" s="90">
        <f t="shared" si="28"/>
        <v>0</v>
      </c>
      <c r="X36" s="80"/>
      <c r="Y36" s="80"/>
      <c r="Z36" s="80"/>
    </row>
    <row r="37" spans="1:62" x14ac:dyDescent="0.25">
      <c r="A37" s="6">
        <v>2</v>
      </c>
      <c r="B37" s="89">
        <f t="shared" ref="B37:K37" si="29">B23+B30</f>
        <v>1</v>
      </c>
      <c r="C37" s="89">
        <f t="shared" si="29"/>
        <v>1</v>
      </c>
      <c r="D37" s="89">
        <f t="shared" si="29"/>
        <v>1</v>
      </c>
      <c r="E37" s="89">
        <f t="shared" si="29"/>
        <v>1</v>
      </c>
      <c r="F37" s="89">
        <f t="shared" si="29"/>
        <v>0</v>
      </c>
      <c r="G37" s="89">
        <f t="shared" si="29"/>
        <v>1</v>
      </c>
      <c r="H37" s="89">
        <f t="shared" si="29"/>
        <v>1</v>
      </c>
      <c r="I37" s="89">
        <f t="shared" si="29"/>
        <v>1</v>
      </c>
      <c r="J37" s="89">
        <f t="shared" si="29"/>
        <v>1</v>
      </c>
      <c r="K37" s="89">
        <f t="shared" si="29"/>
        <v>1</v>
      </c>
      <c r="L37" s="88"/>
      <c r="M37" s="88"/>
      <c r="N37" s="89">
        <f t="shared" si="27"/>
        <v>0</v>
      </c>
      <c r="O37" s="89">
        <f t="shared" si="27"/>
        <v>0</v>
      </c>
      <c r="P37" s="89">
        <f t="shared" ref="P37:W38" si="30">P23+P30</f>
        <v>0</v>
      </c>
      <c r="Q37" s="89">
        <f t="shared" si="30"/>
        <v>0</v>
      </c>
      <c r="R37" s="89">
        <f t="shared" si="30"/>
        <v>0</v>
      </c>
      <c r="S37" s="89">
        <f t="shared" si="30"/>
        <v>0</v>
      </c>
      <c r="T37" s="89">
        <f t="shared" si="30"/>
        <v>0</v>
      </c>
      <c r="U37" s="89">
        <f t="shared" si="30"/>
        <v>0</v>
      </c>
      <c r="V37" s="89">
        <f t="shared" si="30"/>
        <v>0</v>
      </c>
      <c r="W37" s="89">
        <f t="shared" si="30"/>
        <v>0</v>
      </c>
      <c r="X37" s="80"/>
      <c r="Y37" s="80"/>
      <c r="Z37" s="80"/>
    </row>
    <row r="38" spans="1:62" s="166" customFormat="1" x14ac:dyDescent="0.25">
      <c r="A38" s="165">
        <v>3</v>
      </c>
      <c r="B38" s="89">
        <f>B24+B31</f>
        <v>0</v>
      </c>
      <c r="C38" s="89">
        <f t="shared" ref="C38:K38" si="31">C24+C31</f>
        <v>1</v>
      </c>
      <c r="D38" s="89">
        <f t="shared" si="31"/>
        <v>0</v>
      </c>
      <c r="E38" s="89">
        <f t="shared" si="31"/>
        <v>1</v>
      </c>
      <c r="F38" s="89">
        <f t="shared" si="31"/>
        <v>-1</v>
      </c>
      <c r="G38" s="89">
        <f t="shared" si="31"/>
        <v>1</v>
      </c>
      <c r="H38" s="89">
        <f t="shared" si="31"/>
        <v>1</v>
      </c>
      <c r="I38" s="89">
        <f t="shared" si="31"/>
        <v>0</v>
      </c>
      <c r="J38" s="89">
        <f t="shared" si="31"/>
        <v>1</v>
      </c>
      <c r="K38" s="89">
        <f t="shared" si="31"/>
        <v>0</v>
      </c>
      <c r="L38" s="94"/>
      <c r="M38" s="94"/>
      <c r="N38" s="90">
        <f>N24+N31</f>
        <v>1</v>
      </c>
      <c r="O38" s="90">
        <f t="shared" si="27"/>
        <v>0</v>
      </c>
      <c r="P38" s="90">
        <f t="shared" si="30"/>
        <v>1</v>
      </c>
      <c r="Q38" s="90">
        <f t="shared" si="30"/>
        <v>0</v>
      </c>
      <c r="R38" s="90">
        <f t="shared" si="30"/>
        <v>1</v>
      </c>
      <c r="S38" s="90">
        <f t="shared" si="30"/>
        <v>0</v>
      </c>
      <c r="T38" s="90">
        <f t="shared" si="30"/>
        <v>0</v>
      </c>
      <c r="U38" s="90">
        <f t="shared" si="30"/>
        <v>1</v>
      </c>
      <c r="V38" s="90">
        <f t="shared" si="30"/>
        <v>0</v>
      </c>
      <c r="W38" s="90">
        <f t="shared" si="30"/>
        <v>1</v>
      </c>
      <c r="X38" s="94"/>
      <c r="Y38" s="94"/>
      <c r="Z38" s="94"/>
    </row>
    <row r="39" spans="1:62" s="166" customFormat="1" x14ac:dyDescent="0.25">
      <c r="A39" s="165">
        <v>4</v>
      </c>
      <c r="B39" s="168">
        <f>B25+B32</f>
        <v>0</v>
      </c>
      <c r="C39" s="168">
        <f t="shared" ref="C39:K39" si="32">C25+C32</f>
        <v>1</v>
      </c>
      <c r="D39" s="168">
        <f t="shared" si="32"/>
        <v>0</v>
      </c>
      <c r="E39" s="168">
        <f t="shared" si="32"/>
        <v>1</v>
      </c>
      <c r="F39" s="168">
        <f t="shared" si="32"/>
        <v>-1</v>
      </c>
      <c r="G39" s="168">
        <f t="shared" si="32"/>
        <v>1</v>
      </c>
      <c r="H39" s="168">
        <f t="shared" si="32"/>
        <v>1</v>
      </c>
      <c r="I39" s="168">
        <f t="shared" si="32"/>
        <v>0</v>
      </c>
      <c r="J39" s="168">
        <f t="shared" si="32"/>
        <v>1</v>
      </c>
      <c r="K39" s="168">
        <f t="shared" si="32"/>
        <v>0</v>
      </c>
      <c r="L39" s="169"/>
      <c r="M39" s="169"/>
      <c r="N39" s="170">
        <f>N25+N32</f>
        <v>1</v>
      </c>
      <c r="O39" s="170">
        <f t="shared" si="27"/>
        <v>0</v>
      </c>
      <c r="P39" s="170">
        <f t="shared" ref="P39:W39" si="33">P25+P32</f>
        <v>1</v>
      </c>
      <c r="Q39" s="170">
        <f t="shared" si="33"/>
        <v>0</v>
      </c>
      <c r="R39" s="170">
        <f t="shared" si="33"/>
        <v>1</v>
      </c>
      <c r="S39" s="170">
        <f t="shared" si="33"/>
        <v>0</v>
      </c>
      <c r="T39" s="170">
        <f t="shared" si="33"/>
        <v>0</v>
      </c>
      <c r="U39" s="170">
        <f t="shared" si="33"/>
        <v>1</v>
      </c>
      <c r="V39" s="170">
        <f t="shared" si="33"/>
        <v>0</v>
      </c>
      <c r="W39" s="170">
        <f t="shared" si="33"/>
        <v>1</v>
      </c>
      <c r="X39" s="94"/>
      <c r="Y39" s="94"/>
      <c r="Z39" s="94"/>
    </row>
    <row r="41" spans="1:62" x14ac:dyDescent="0.25">
      <c r="A41" s="93" t="s">
        <v>356</v>
      </c>
    </row>
    <row r="43" spans="1:62" x14ac:dyDescent="0.25">
      <c r="A43" s="21" t="s">
        <v>263</v>
      </c>
      <c r="K43" s="4"/>
      <c r="L43" s="4"/>
      <c r="M43" s="4"/>
      <c r="O43" s="31"/>
      <c r="P43" s="31"/>
      <c r="Q43" s="31"/>
      <c r="R43" s="31"/>
      <c r="S43" s="31"/>
      <c r="T43" s="31"/>
      <c r="U43" s="31"/>
      <c r="V43" s="31"/>
      <c r="W43" s="6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BC43" s="31"/>
      <c r="BD43" s="6"/>
      <c r="BE43" s="6"/>
      <c r="BH43" s="31"/>
      <c r="BI43" s="31"/>
      <c r="BJ43" s="16"/>
    </row>
    <row r="44" spans="1:62" x14ac:dyDescent="0.25">
      <c r="A44" s="101" t="s">
        <v>22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BE44" s="62"/>
    </row>
    <row r="45" spans="1:62" x14ac:dyDescent="0.25">
      <c r="A45" s="173" t="s">
        <v>1</v>
      </c>
      <c r="B45" s="175" t="s">
        <v>25</v>
      </c>
      <c r="C45" s="176"/>
      <c r="D45" s="176"/>
      <c r="E45" s="176"/>
      <c r="F45" s="176"/>
      <c r="G45" s="176"/>
      <c r="H45" s="176"/>
      <c r="I45" s="176"/>
      <c r="J45" s="176"/>
      <c r="K45" s="177"/>
      <c r="L45" s="190" t="s">
        <v>313</v>
      </c>
      <c r="M45" s="192" t="s">
        <v>314</v>
      </c>
      <c r="BC45" s="172"/>
      <c r="BD45" s="6"/>
    </row>
    <row r="46" spans="1:62" x14ac:dyDescent="0.25">
      <c r="A46" s="174"/>
      <c r="B46" s="18" t="s">
        <v>2</v>
      </c>
      <c r="C46" s="18" t="s">
        <v>3</v>
      </c>
      <c r="D46" s="18" t="s">
        <v>59</v>
      </c>
      <c r="E46" s="18" t="s">
        <v>78</v>
      </c>
      <c r="F46" s="18" t="s">
        <v>79</v>
      </c>
      <c r="G46" s="18" t="s">
        <v>80</v>
      </c>
      <c r="H46" s="18" t="s">
        <v>81</v>
      </c>
      <c r="I46" s="18" t="s">
        <v>82</v>
      </c>
      <c r="J46" s="18" t="s">
        <v>83</v>
      </c>
      <c r="K46" s="18" t="s">
        <v>14</v>
      </c>
      <c r="L46" s="191"/>
      <c r="M46" s="193"/>
      <c r="BC46" s="172"/>
    </row>
    <row r="47" spans="1:62" x14ac:dyDescent="0.25">
      <c r="A47" s="1">
        <v>1</v>
      </c>
      <c r="B47" s="1">
        <v>1</v>
      </c>
      <c r="C47" s="1">
        <v>0</v>
      </c>
      <c r="D47" s="1">
        <v>1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1</v>
      </c>
      <c r="K47" s="1">
        <v>1</v>
      </c>
      <c r="L47" s="65">
        <v>0</v>
      </c>
      <c r="M47" s="45">
        <v>0</v>
      </c>
      <c r="N47" s="6" t="s">
        <v>154</v>
      </c>
      <c r="BC47" s="6"/>
    </row>
    <row r="48" spans="1:62" x14ac:dyDescent="0.25">
      <c r="A48" s="1">
        <v>2</v>
      </c>
      <c r="B48" s="1">
        <v>1</v>
      </c>
      <c r="C48" s="1">
        <v>1</v>
      </c>
      <c r="D48" s="1">
        <v>1</v>
      </c>
      <c r="E48" s="1">
        <v>1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65">
        <v>1</v>
      </c>
      <c r="M48" s="45">
        <v>0</v>
      </c>
      <c r="N48" s="6" t="s">
        <v>155</v>
      </c>
      <c r="BC48" s="6"/>
    </row>
    <row r="49" spans="1:64" x14ac:dyDescent="0.25">
      <c r="A49" s="1">
        <v>3</v>
      </c>
      <c r="B49" s="1">
        <v>1</v>
      </c>
      <c r="C49" s="1">
        <v>0</v>
      </c>
      <c r="D49" s="1">
        <v>1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1</v>
      </c>
      <c r="L49" s="65">
        <v>0</v>
      </c>
      <c r="M49" s="45">
        <v>1</v>
      </c>
      <c r="N49" s="6" t="s">
        <v>19</v>
      </c>
      <c r="BC49" s="6"/>
    </row>
    <row r="50" spans="1:64" x14ac:dyDescent="0.25">
      <c r="A50" s="1">
        <v>4</v>
      </c>
      <c r="B50" s="1">
        <v>1</v>
      </c>
      <c r="C50" s="1">
        <v>1</v>
      </c>
      <c r="D50" s="1">
        <v>1</v>
      </c>
      <c r="E50" s="1">
        <v>1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  <c r="K50" s="1">
        <v>1</v>
      </c>
      <c r="L50" s="65">
        <v>1</v>
      </c>
      <c r="M50" s="45">
        <v>1</v>
      </c>
      <c r="N50" s="6" t="s">
        <v>463</v>
      </c>
      <c r="BC50" s="6"/>
    </row>
    <row r="51" spans="1:64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71"/>
      <c r="Y51" s="71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71"/>
      <c r="BA51" s="71"/>
      <c r="BB51" s="71"/>
      <c r="BC51" s="6"/>
    </row>
    <row r="52" spans="1:64" x14ac:dyDescent="0.25"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71"/>
      <c r="BA52" s="71"/>
      <c r="BB52" s="71"/>
      <c r="BC52" s="71"/>
      <c r="BD52" s="71"/>
      <c r="BE52" s="71"/>
      <c r="BF52" s="71"/>
      <c r="BG52" s="53"/>
      <c r="BH52" s="53"/>
      <c r="BI52" s="53"/>
      <c r="BJ52" s="53"/>
      <c r="BK52" s="6"/>
      <c r="BL52" s="6"/>
    </row>
    <row r="53" spans="1:64" x14ac:dyDescent="0.25">
      <c r="B53" s="180" t="s">
        <v>20</v>
      </c>
      <c r="C53" s="181"/>
      <c r="D53" s="181"/>
      <c r="E53" s="181"/>
      <c r="F53" s="181"/>
      <c r="G53" s="181"/>
      <c r="H53" s="181"/>
      <c r="I53" s="181"/>
      <c r="J53" s="181"/>
      <c r="K53" s="182"/>
      <c r="L53" s="60"/>
      <c r="M53" s="60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60"/>
      <c r="Y53" s="60"/>
      <c r="Z53" s="55" t="s">
        <v>257</v>
      </c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71"/>
      <c r="BA53" s="71"/>
      <c r="BB53" s="71"/>
      <c r="BC53" s="71"/>
      <c r="BD53" s="71"/>
      <c r="BE53" s="71"/>
      <c r="BF53" s="71"/>
      <c r="BG53" s="53"/>
      <c r="BH53" s="53"/>
      <c r="BI53" s="53"/>
      <c r="BJ53" s="53"/>
      <c r="BK53" s="6"/>
      <c r="BL53" s="6"/>
    </row>
    <row r="54" spans="1:64" x14ac:dyDescent="0.25">
      <c r="B54" s="72" t="s">
        <v>168</v>
      </c>
      <c r="C54" s="72" t="s">
        <v>178</v>
      </c>
      <c r="D54" s="72" t="s">
        <v>188</v>
      </c>
      <c r="E54" s="72" t="s">
        <v>198</v>
      </c>
      <c r="F54" s="72" t="s">
        <v>208</v>
      </c>
      <c r="G54" s="72" t="s">
        <v>218</v>
      </c>
      <c r="H54" s="72" t="s">
        <v>316</v>
      </c>
      <c r="I54" s="72" t="s">
        <v>317</v>
      </c>
      <c r="J54" s="72" t="s">
        <v>318</v>
      </c>
      <c r="K54" s="72" t="s">
        <v>319</v>
      </c>
      <c r="L54" s="66" t="s">
        <v>323</v>
      </c>
      <c r="M54" s="66" t="s">
        <v>324</v>
      </c>
      <c r="N54" s="74" t="s">
        <v>169</v>
      </c>
      <c r="O54" s="74" t="s">
        <v>179</v>
      </c>
      <c r="P54" s="74" t="s">
        <v>189</v>
      </c>
      <c r="Q54" s="74" t="s">
        <v>199</v>
      </c>
      <c r="R54" s="74" t="s">
        <v>209</v>
      </c>
      <c r="S54" s="74" t="s">
        <v>219</v>
      </c>
      <c r="T54" s="74" t="s">
        <v>320</v>
      </c>
      <c r="U54" s="74" t="s">
        <v>321</v>
      </c>
      <c r="V54" s="74" t="s">
        <v>322</v>
      </c>
      <c r="W54" s="75" t="s">
        <v>327</v>
      </c>
      <c r="X54" s="75" t="s">
        <v>325</v>
      </c>
      <c r="Y54" s="75" t="s">
        <v>326</v>
      </c>
      <c r="Z54" s="56" t="s">
        <v>328</v>
      </c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71"/>
      <c r="BA54" s="71"/>
      <c r="BB54" s="71"/>
      <c r="BC54" s="71"/>
      <c r="BD54" s="71"/>
      <c r="BE54" s="71"/>
      <c r="BF54" s="71"/>
      <c r="BG54" s="53"/>
      <c r="BH54" s="53"/>
      <c r="BI54" s="53"/>
      <c r="BJ54" s="53"/>
      <c r="BK54" s="6"/>
      <c r="BL54" s="6"/>
    </row>
    <row r="55" spans="1:64" x14ac:dyDescent="0.25">
      <c r="A55" s="6">
        <v>1</v>
      </c>
      <c r="B55" s="89">
        <f>B39</f>
        <v>0</v>
      </c>
      <c r="C55" s="89">
        <f t="shared" ref="C55:K55" si="34">C39</f>
        <v>1</v>
      </c>
      <c r="D55" s="89">
        <f t="shared" si="34"/>
        <v>0</v>
      </c>
      <c r="E55" s="89">
        <f t="shared" si="34"/>
        <v>1</v>
      </c>
      <c r="F55" s="89">
        <f t="shared" si="34"/>
        <v>-1</v>
      </c>
      <c r="G55" s="89">
        <f t="shared" si="34"/>
        <v>1</v>
      </c>
      <c r="H55" s="89">
        <f t="shared" si="34"/>
        <v>1</v>
      </c>
      <c r="I55" s="89">
        <f t="shared" si="34"/>
        <v>0</v>
      </c>
      <c r="J55" s="89">
        <f t="shared" si="34"/>
        <v>1</v>
      </c>
      <c r="K55" s="89">
        <f t="shared" si="34"/>
        <v>0</v>
      </c>
      <c r="L55" s="89">
        <f>K55+(B47*B55)+(C47*C55)+(D47*D55)+(E47*E55)+(F47*F55)+(G47*G55)+(H47*H55)+(I47*I55)+(J47*J55)</f>
        <v>1</v>
      </c>
      <c r="M55" s="91">
        <f>IF(L55&gt;=$D$8,1,0)</f>
        <v>1</v>
      </c>
      <c r="N55" s="89">
        <f>N39</f>
        <v>1</v>
      </c>
      <c r="O55" s="89">
        <f t="shared" ref="O55:W55" si="35">O39</f>
        <v>0</v>
      </c>
      <c r="P55" s="89">
        <f t="shared" si="35"/>
        <v>1</v>
      </c>
      <c r="Q55" s="89">
        <f t="shared" si="35"/>
        <v>0</v>
      </c>
      <c r="R55" s="89">
        <f t="shared" si="35"/>
        <v>1</v>
      </c>
      <c r="S55" s="89">
        <f t="shared" si="35"/>
        <v>0</v>
      </c>
      <c r="T55" s="89">
        <f t="shared" si="35"/>
        <v>0</v>
      </c>
      <c r="U55" s="89">
        <f t="shared" si="35"/>
        <v>1</v>
      </c>
      <c r="V55" s="89">
        <f t="shared" si="35"/>
        <v>0</v>
      </c>
      <c r="W55" s="89">
        <f t="shared" si="35"/>
        <v>1</v>
      </c>
      <c r="X55" s="89">
        <f>W55+(B47*N55)+(C47*O55)+(D47*P55)+(E47*Q55)+(F47*R55)+(G47*S55)+(H47*T55)+(I47*U55)+(J47*V55)</f>
        <v>4</v>
      </c>
      <c r="Y55" s="92">
        <f>IF(X55&gt;=$D$8,1,0)</f>
        <v>1</v>
      </c>
      <c r="Z55" s="89" t="str">
        <f>IF(AND(L47=M55,M47=Y55),"wbaru=wlama","perbaiki bobot dan bias")</f>
        <v>perbaiki bobot dan bias</v>
      </c>
    </row>
    <row r="56" spans="1:64" x14ac:dyDescent="0.25">
      <c r="A56" s="6">
        <v>2</v>
      </c>
      <c r="B56" s="90">
        <f>B69</f>
        <v>-1</v>
      </c>
      <c r="C56" s="90">
        <f>C69</f>
        <v>1</v>
      </c>
      <c r="D56" s="90">
        <f t="shared" ref="D56:E56" si="36">D69</f>
        <v>-1</v>
      </c>
      <c r="E56" s="90">
        <f t="shared" si="36"/>
        <v>1</v>
      </c>
      <c r="F56" s="90">
        <f>F69</f>
        <v>-2</v>
      </c>
      <c r="G56" s="90">
        <f t="shared" ref="G56:K56" si="37">G69</f>
        <v>1</v>
      </c>
      <c r="H56" s="90">
        <f t="shared" si="37"/>
        <v>0</v>
      </c>
      <c r="I56" s="90">
        <f t="shared" si="37"/>
        <v>0</v>
      </c>
      <c r="J56" s="90">
        <f t="shared" si="37"/>
        <v>0</v>
      </c>
      <c r="K56" s="90">
        <f t="shared" si="37"/>
        <v>-1</v>
      </c>
      <c r="L56" s="89">
        <f t="shared" ref="L56:L58" si="38">K56+(B48*B56)+(C48*C56)+(D48*D56)+(E48*E56)+(F48*F56)+(G48*G56)+(H48*H56)+(I48*I56)+(J48*J56)</f>
        <v>0</v>
      </c>
      <c r="M56" s="91">
        <f t="shared" ref="M56:M58" si="39">IF(L56&gt;=$D$8,1,0)</f>
        <v>0</v>
      </c>
      <c r="N56" s="90">
        <f>N69</f>
        <v>0</v>
      </c>
      <c r="O56" s="90">
        <f>O69</f>
        <v>0</v>
      </c>
      <c r="P56" s="90">
        <f t="shared" ref="P56:W56" si="40">P69</f>
        <v>0</v>
      </c>
      <c r="Q56" s="90">
        <f t="shared" si="40"/>
        <v>0</v>
      </c>
      <c r="R56" s="90">
        <f t="shared" si="40"/>
        <v>0</v>
      </c>
      <c r="S56" s="90">
        <f t="shared" si="40"/>
        <v>0</v>
      </c>
      <c r="T56" s="90">
        <f t="shared" si="40"/>
        <v>-1</v>
      </c>
      <c r="U56" s="90">
        <f t="shared" si="40"/>
        <v>1</v>
      </c>
      <c r="V56" s="90">
        <f t="shared" si="40"/>
        <v>-1</v>
      </c>
      <c r="W56" s="90">
        <f t="shared" si="40"/>
        <v>0</v>
      </c>
      <c r="X56" s="89">
        <f t="shared" ref="X56:X58" si="41">W56+(B48*N56)+(C48*O56)+(D48*P56)+(E48*Q56)+(F48*R56)+(G48*S56)+(H48*T56)+(I48*U56)+(J48*V56)</f>
        <v>-1</v>
      </c>
      <c r="Y56" s="92">
        <f t="shared" ref="Y56:Y58" si="42">IF(X56&gt;=$D$8,1,0)</f>
        <v>0</v>
      </c>
      <c r="Z56" s="89" t="str">
        <f t="shared" ref="Z56:Z58" si="43">IF(AND(L48=M56,M48=Y56),"wbaru=wlama","perbaiki bobot dan bias")</f>
        <v>perbaiki bobot dan bias</v>
      </c>
    </row>
    <row r="57" spans="1:64" x14ac:dyDescent="0.25">
      <c r="A57" s="6">
        <v>3</v>
      </c>
      <c r="B57" s="90">
        <f>B70</f>
        <v>0</v>
      </c>
      <c r="C57" s="90">
        <f t="shared" ref="C57:K57" si="44">C70</f>
        <v>2</v>
      </c>
      <c r="D57" s="90">
        <f t="shared" si="44"/>
        <v>0</v>
      </c>
      <c r="E57" s="90">
        <f t="shared" si="44"/>
        <v>2</v>
      </c>
      <c r="F57" s="90">
        <f t="shared" si="44"/>
        <v>-2</v>
      </c>
      <c r="G57" s="90">
        <f t="shared" si="44"/>
        <v>2</v>
      </c>
      <c r="H57" s="90">
        <f t="shared" si="44"/>
        <v>1</v>
      </c>
      <c r="I57" s="90">
        <f t="shared" si="44"/>
        <v>1</v>
      </c>
      <c r="J57" s="90">
        <f t="shared" si="44"/>
        <v>1</v>
      </c>
      <c r="K57" s="90">
        <f t="shared" si="44"/>
        <v>0</v>
      </c>
      <c r="L57" s="89">
        <f t="shared" si="38"/>
        <v>-1</v>
      </c>
      <c r="M57" s="91">
        <f t="shared" si="39"/>
        <v>0</v>
      </c>
      <c r="N57" s="90">
        <f>N70</f>
        <v>0</v>
      </c>
      <c r="O57" s="90">
        <f t="shared" ref="O57:W57" si="45">O70</f>
        <v>0</v>
      </c>
      <c r="P57" s="90">
        <f t="shared" si="45"/>
        <v>0</v>
      </c>
      <c r="Q57" s="90">
        <f t="shared" si="45"/>
        <v>0</v>
      </c>
      <c r="R57" s="90">
        <f t="shared" si="45"/>
        <v>0</v>
      </c>
      <c r="S57" s="90">
        <f t="shared" si="45"/>
        <v>0</v>
      </c>
      <c r="T57" s="90">
        <f t="shared" si="45"/>
        <v>-1</v>
      </c>
      <c r="U57" s="90">
        <f t="shared" si="45"/>
        <v>1</v>
      </c>
      <c r="V57" s="90">
        <f t="shared" si="45"/>
        <v>-1</v>
      </c>
      <c r="W57" s="90">
        <f t="shared" si="45"/>
        <v>0</v>
      </c>
      <c r="X57" s="89">
        <f t="shared" si="41"/>
        <v>1</v>
      </c>
      <c r="Y57" s="92">
        <f t="shared" si="42"/>
        <v>1</v>
      </c>
      <c r="Z57" s="89" t="str">
        <f t="shared" si="43"/>
        <v>wbaru=wlama</v>
      </c>
    </row>
    <row r="58" spans="1:64" x14ac:dyDescent="0.25">
      <c r="A58" s="6">
        <v>4</v>
      </c>
      <c r="B58" s="90">
        <f>B71</f>
        <v>0</v>
      </c>
      <c r="C58" s="90">
        <f>C71</f>
        <v>2</v>
      </c>
      <c r="D58" s="90">
        <f t="shared" ref="D58:J58" si="46">D71</f>
        <v>0</v>
      </c>
      <c r="E58" s="90">
        <f t="shared" si="46"/>
        <v>2</v>
      </c>
      <c r="F58" s="90">
        <f t="shared" si="46"/>
        <v>-2</v>
      </c>
      <c r="G58" s="90">
        <f t="shared" si="46"/>
        <v>2</v>
      </c>
      <c r="H58" s="90">
        <f t="shared" si="46"/>
        <v>1</v>
      </c>
      <c r="I58" s="90">
        <f t="shared" si="46"/>
        <v>1</v>
      </c>
      <c r="J58" s="90">
        <f t="shared" si="46"/>
        <v>1</v>
      </c>
      <c r="K58" s="90">
        <f>K71</f>
        <v>0</v>
      </c>
      <c r="L58" s="89">
        <f t="shared" si="38"/>
        <v>7</v>
      </c>
      <c r="M58" s="91">
        <f t="shared" si="39"/>
        <v>1</v>
      </c>
      <c r="N58" s="90">
        <f>N71</f>
        <v>0</v>
      </c>
      <c r="O58" s="90">
        <f t="shared" ref="O58:W58" si="47">O71</f>
        <v>0</v>
      </c>
      <c r="P58" s="90">
        <f t="shared" si="47"/>
        <v>0</v>
      </c>
      <c r="Q58" s="90">
        <f t="shared" si="47"/>
        <v>0</v>
      </c>
      <c r="R58" s="90">
        <f t="shared" si="47"/>
        <v>0</v>
      </c>
      <c r="S58" s="90">
        <f t="shared" si="47"/>
        <v>0</v>
      </c>
      <c r="T58" s="90">
        <f t="shared" si="47"/>
        <v>-1</v>
      </c>
      <c r="U58" s="90">
        <f t="shared" si="47"/>
        <v>1</v>
      </c>
      <c r="V58" s="90">
        <f t="shared" si="47"/>
        <v>-1</v>
      </c>
      <c r="W58" s="90">
        <f t="shared" si="47"/>
        <v>0</v>
      </c>
      <c r="X58" s="89">
        <f t="shared" si="41"/>
        <v>-1</v>
      </c>
      <c r="Y58" s="92">
        <f t="shared" si="42"/>
        <v>0</v>
      </c>
      <c r="Z58" s="89" t="str">
        <f t="shared" si="43"/>
        <v>perbaiki bobot dan bias</v>
      </c>
    </row>
    <row r="59" spans="1:64" x14ac:dyDescent="0.2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16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16"/>
    </row>
    <row r="60" spans="1:64" x14ac:dyDescent="0.25">
      <c r="B60" s="194" t="s">
        <v>256</v>
      </c>
      <c r="C60" s="195"/>
      <c r="D60" s="195"/>
      <c r="E60" s="196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64" x14ac:dyDescent="0.25">
      <c r="B61" s="81" t="s">
        <v>333</v>
      </c>
      <c r="C61" s="81" t="s">
        <v>334</v>
      </c>
      <c r="D61" s="81" t="s">
        <v>335</v>
      </c>
      <c r="E61" s="81" t="s">
        <v>336</v>
      </c>
      <c r="F61" s="81" t="s">
        <v>337</v>
      </c>
      <c r="G61" s="81" t="s">
        <v>338</v>
      </c>
      <c r="H61" s="81" t="s">
        <v>339</v>
      </c>
      <c r="I61" s="81" t="s">
        <v>340</v>
      </c>
      <c r="J61" s="81" t="s">
        <v>341</v>
      </c>
      <c r="K61" s="81" t="s">
        <v>342</v>
      </c>
      <c r="L61" s="80"/>
      <c r="M61" s="80"/>
      <c r="N61" s="82" t="s">
        <v>344</v>
      </c>
      <c r="O61" s="82" t="s">
        <v>345</v>
      </c>
      <c r="P61" s="82" t="s">
        <v>346</v>
      </c>
      <c r="Q61" s="82" t="s">
        <v>347</v>
      </c>
      <c r="R61" s="82" t="s">
        <v>348</v>
      </c>
      <c r="S61" s="82" t="s">
        <v>349</v>
      </c>
      <c r="T61" s="82" t="s">
        <v>350</v>
      </c>
      <c r="U61" s="82" t="s">
        <v>351</v>
      </c>
      <c r="V61" s="82" t="s">
        <v>352</v>
      </c>
      <c r="W61" s="82" t="s">
        <v>343</v>
      </c>
      <c r="X61" s="80"/>
      <c r="Y61" s="80"/>
      <c r="Z61" s="80"/>
    </row>
    <row r="62" spans="1:64" x14ac:dyDescent="0.25">
      <c r="A62" s="6">
        <v>1</v>
      </c>
      <c r="B62" s="89">
        <f>($L47-$M55)*B47</f>
        <v>-1</v>
      </c>
      <c r="C62" s="89">
        <f>($L47-$M55)*C47</f>
        <v>0</v>
      </c>
      <c r="D62" s="89">
        <f t="shared" ref="D62:K62" si="48">($L47-$M55)*D47</f>
        <v>-1</v>
      </c>
      <c r="E62" s="89">
        <f t="shared" si="48"/>
        <v>0</v>
      </c>
      <c r="F62" s="89">
        <f t="shared" si="48"/>
        <v>-1</v>
      </c>
      <c r="G62" s="89">
        <f t="shared" si="48"/>
        <v>0</v>
      </c>
      <c r="H62" s="89">
        <f t="shared" si="48"/>
        <v>-1</v>
      </c>
      <c r="I62" s="89">
        <f t="shared" si="48"/>
        <v>0</v>
      </c>
      <c r="J62" s="89">
        <f t="shared" si="48"/>
        <v>-1</v>
      </c>
      <c r="K62" s="89">
        <f t="shared" si="48"/>
        <v>-1</v>
      </c>
      <c r="L62" s="88"/>
      <c r="M62" s="88"/>
      <c r="N62" s="89">
        <f>($M47-$Y55)*B47</f>
        <v>-1</v>
      </c>
      <c r="O62" s="89">
        <f t="shared" ref="O62:O65" si="49">($M47-$Y55)*C47</f>
        <v>0</v>
      </c>
      <c r="P62" s="89">
        <f t="shared" ref="P62:P65" si="50">($M47-$Y55)*D47</f>
        <v>-1</v>
      </c>
      <c r="Q62" s="89">
        <f t="shared" ref="Q62:Q65" si="51">($M47-$Y55)*E47</f>
        <v>0</v>
      </c>
      <c r="R62" s="89">
        <f t="shared" ref="R62:R65" si="52">($M47-$Y55)*F47</f>
        <v>-1</v>
      </c>
      <c r="S62" s="89">
        <f t="shared" ref="S62:S65" si="53">($M47-$Y55)*G47</f>
        <v>0</v>
      </c>
      <c r="T62" s="89">
        <f t="shared" ref="T62:T65" si="54">($M47-$Y55)*H47</f>
        <v>-1</v>
      </c>
      <c r="U62" s="89">
        <f t="shared" ref="U62:U65" si="55">($M47-$Y55)*I47</f>
        <v>0</v>
      </c>
      <c r="V62" s="89">
        <f t="shared" ref="V62:V65" si="56">($M47-$Y55)*J47</f>
        <v>-1</v>
      </c>
      <c r="W62" s="89">
        <f t="shared" ref="W62:W64" si="57">($M47-$Y55)*K47</f>
        <v>-1</v>
      </c>
      <c r="X62" s="80"/>
      <c r="Y62" s="80"/>
      <c r="Z62" s="80"/>
    </row>
    <row r="63" spans="1:64" x14ac:dyDescent="0.25">
      <c r="A63" s="6">
        <v>2</v>
      </c>
      <c r="B63" s="89">
        <f>($L48-$M56)*B48</f>
        <v>1</v>
      </c>
      <c r="C63" s="89">
        <f t="shared" ref="C63:J63" si="58">($L48-$M56)*C48</f>
        <v>1</v>
      </c>
      <c r="D63" s="89">
        <f t="shared" si="58"/>
        <v>1</v>
      </c>
      <c r="E63" s="89">
        <f t="shared" si="58"/>
        <v>1</v>
      </c>
      <c r="F63" s="89">
        <f t="shared" si="58"/>
        <v>0</v>
      </c>
      <c r="G63" s="89">
        <f t="shared" si="58"/>
        <v>1</v>
      </c>
      <c r="H63" s="89">
        <f t="shared" si="58"/>
        <v>1</v>
      </c>
      <c r="I63" s="89">
        <f t="shared" si="58"/>
        <v>1</v>
      </c>
      <c r="J63" s="89">
        <f t="shared" si="58"/>
        <v>1</v>
      </c>
      <c r="K63" s="89">
        <f>($L48-$M56)*K48</f>
        <v>1</v>
      </c>
      <c r="L63" s="88"/>
      <c r="M63" s="88"/>
      <c r="N63" s="89">
        <f t="shared" ref="N63:N65" si="59">($M48-$Y56)*B48</f>
        <v>0</v>
      </c>
      <c r="O63" s="89">
        <f t="shared" si="49"/>
        <v>0</v>
      </c>
      <c r="P63" s="89">
        <f t="shared" si="50"/>
        <v>0</v>
      </c>
      <c r="Q63" s="89">
        <f t="shared" si="51"/>
        <v>0</v>
      </c>
      <c r="R63" s="89">
        <f t="shared" si="52"/>
        <v>0</v>
      </c>
      <c r="S63" s="89">
        <f t="shared" si="53"/>
        <v>0</v>
      </c>
      <c r="T63" s="89">
        <f t="shared" si="54"/>
        <v>0</v>
      </c>
      <c r="U63" s="89">
        <f t="shared" si="55"/>
        <v>0</v>
      </c>
      <c r="V63" s="89">
        <f t="shared" si="56"/>
        <v>0</v>
      </c>
      <c r="W63" s="89">
        <f t="shared" si="57"/>
        <v>0</v>
      </c>
      <c r="X63" s="80"/>
      <c r="Y63" s="80"/>
      <c r="Z63" s="80"/>
    </row>
    <row r="64" spans="1:64" x14ac:dyDescent="0.25">
      <c r="A64" s="6">
        <v>3</v>
      </c>
      <c r="B64" s="89">
        <f t="shared" ref="B64:K64" si="60">($L49-$M57)*B49</f>
        <v>0</v>
      </c>
      <c r="C64" s="89">
        <f t="shared" si="60"/>
        <v>0</v>
      </c>
      <c r="D64" s="89">
        <f t="shared" si="60"/>
        <v>0</v>
      </c>
      <c r="E64" s="89">
        <f t="shared" si="60"/>
        <v>0</v>
      </c>
      <c r="F64" s="89">
        <f t="shared" si="60"/>
        <v>0</v>
      </c>
      <c r="G64" s="89">
        <f t="shared" si="60"/>
        <v>0</v>
      </c>
      <c r="H64" s="89">
        <f t="shared" si="60"/>
        <v>0</v>
      </c>
      <c r="I64" s="89">
        <f t="shared" si="60"/>
        <v>0</v>
      </c>
      <c r="J64" s="89">
        <f t="shared" si="60"/>
        <v>0</v>
      </c>
      <c r="K64" s="89">
        <f t="shared" si="60"/>
        <v>0</v>
      </c>
      <c r="L64" s="88"/>
      <c r="M64" s="88"/>
      <c r="N64" s="89">
        <f t="shared" si="59"/>
        <v>0</v>
      </c>
      <c r="O64" s="89">
        <f t="shared" si="49"/>
        <v>0</v>
      </c>
      <c r="P64" s="89">
        <f t="shared" si="50"/>
        <v>0</v>
      </c>
      <c r="Q64" s="89">
        <f t="shared" si="51"/>
        <v>0</v>
      </c>
      <c r="R64" s="89">
        <f t="shared" si="52"/>
        <v>0</v>
      </c>
      <c r="S64" s="89">
        <f t="shared" si="53"/>
        <v>0</v>
      </c>
      <c r="T64" s="89">
        <f t="shared" si="54"/>
        <v>0</v>
      </c>
      <c r="U64" s="89">
        <f t="shared" si="55"/>
        <v>0</v>
      </c>
      <c r="V64" s="89">
        <f t="shared" si="56"/>
        <v>0</v>
      </c>
      <c r="W64" s="89">
        <f t="shared" si="57"/>
        <v>0</v>
      </c>
      <c r="X64" s="80"/>
      <c r="Y64" s="80"/>
      <c r="Z64" s="80"/>
    </row>
    <row r="65" spans="1:62" x14ac:dyDescent="0.25">
      <c r="A65" s="6">
        <v>4</v>
      </c>
      <c r="B65" s="89">
        <f t="shared" ref="B65:J65" si="61">($L50-$M58)*B50</f>
        <v>0</v>
      </c>
      <c r="C65" s="89">
        <f t="shared" si="61"/>
        <v>0</v>
      </c>
      <c r="D65" s="89">
        <f t="shared" si="61"/>
        <v>0</v>
      </c>
      <c r="E65" s="89">
        <f t="shared" si="61"/>
        <v>0</v>
      </c>
      <c r="F65" s="89">
        <f t="shared" si="61"/>
        <v>0</v>
      </c>
      <c r="G65" s="89">
        <f t="shared" si="61"/>
        <v>0</v>
      </c>
      <c r="H65" s="89">
        <f t="shared" si="61"/>
        <v>0</v>
      </c>
      <c r="I65" s="89">
        <f t="shared" si="61"/>
        <v>0</v>
      </c>
      <c r="J65" s="89">
        <f t="shared" si="61"/>
        <v>0</v>
      </c>
      <c r="K65" s="89">
        <f>($L50-$M58)*K50</f>
        <v>0</v>
      </c>
      <c r="L65" s="88"/>
      <c r="M65" s="88"/>
      <c r="N65" s="89">
        <f t="shared" si="59"/>
        <v>1</v>
      </c>
      <c r="O65" s="89">
        <f t="shared" si="49"/>
        <v>1</v>
      </c>
      <c r="P65" s="89">
        <f t="shared" si="50"/>
        <v>1</v>
      </c>
      <c r="Q65" s="89">
        <f t="shared" si="51"/>
        <v>1</v>
      </c>
      <c r="R65" s="89">
        <f t="shared" si="52"/>
        <v>0</v>
      </c>
      <c r="S65" s="89">
        <f t="shared" si="53"/>
        <v>0</v>
      </c>
      <c r="T65" s="89">
        <f t="shared" si="54"/>
        <v>1</v>
      </c>
      <c r="U65" s="89">
        <f t="shared" si="55"/>
        <v>1</v>
      </c>
      <c r="V65" s="89">
        <f t="shared" si="56"/>
        <v>1</v>
      </c>
      <c r="W65" s="89">
        <f>($M50-$Y58)*K50</f>
        <v>1</v>
      </c>
      <c r="X65" s="80"/>
      <c r="Y65" s="80"/>
      <c r="Z65" s="80"/>
    </row>
    <row r="66" spans="1:62" x14ac:dyDescent="0.2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62" x14ac:dyDescent="0.25">
      <c r="B67" s="194" t="s">
        <v>353</v>
      </c>
      <c r="C67" s="195"/>
      <c r="D67" s="195"/>
      <c r="E67" s="196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62" x14ac:dyDescent="0.25">
      <c r="B68" s="83" t="s">
        <v>168</v>
      </c>
      <c r="C68" s="83" t="s">
        <v>178</v>
      </c>
      <c r="D68" s="83" t="s">
        <v>188</v>
      </c>
      <c r="E68" s="83" t="s">
        <v>198</v>
      </c>
      <c r="F68" s="83" t="s">
        <v>208</v>
      </c>
      <c r="G68" s="83" t="s">
        <v>218</v>
      </c>
      <c r="H68" s="83" t="s">
        <v>316</v>
      </c>
      <c r="I68" s="83" t="s">
        <v>317</v>
      </c>
      <c r="J68" s="83" t="s">
        <v>318</v>
      </c>
      <c r="K68" s="83" t="s">
        <v>319</v>
      </c>
      <c r="L68" s="80"/>
      <c r="M68" s="80"/>
      <c r="N68" s="84" t="s">
        <v>169</v>
      </c>
      <c r="O68" s="84" t="s">
        <v>179</v>
      </c>
      <c r="P68" s="84" t="s">
        <v>189</v>
      </c>
      <c r="Q68" s="84" t="s">
        <v>199</v>
      </c>
      <c r="R68" s="84" t="s">
        <v>209</v>
      </c>
      <c r="S68" s="84" t="s">
        <v>219</v>
      </c>
      <c r="T68" s="84" t="s">
        <v>320</v>
      </c>
      <c r="U68" s="84" t="s">
        <v>321</v>
      </c>
      <c r="V68" s="84" t="s">
        <v>322</v>
      </c>
      <c r="W68" s="85" t="s">
        <v>327</v>
      </c>
      <c r="X68" s="80"/>
      <c r="Y68" s="80"/>
      <c r="Z68" s="80"/>
    </row>
    <row r="69" spans="1:62" x14ac:dyDescent="0.25">
      <c r="A69" s="6">
        <v>1</v>
      </c>
      <c r="B69" s="89">
        <f>B55+B62</f>
        <v>-1</v>
      </c>
      <c r="C69" s="89">
        <f t="shared" ref="C69:K69" si="62">C55+C62</f>
        <v>1</v>
      </c>
      <c r="D69" s="89">
        <f t="shared" si="62"/>
        <v>-1</v>
      </c>
      <c r="E69" s="89">
        <f t="shared" si="62"/>
        <v>1</v>
      </c>
      <c r="F69" s="89">
        <f t="shared" si="62"/>
        <v>-2</v>
      </c>
      <c r="G69" s="89">
        <f t="shared" si="62"/>
        <v>1</v>
      </c>
      <c r="H69" s="89">
        <f t="shared" si="62"/>
        <v>0</v>
      </c>
      <c r="I69" s="89">
        <f t="shared" si="62"/>
        <v>0</v>
      </c>
      <c r="J69" s="89">
        <f t="shared" si="62"/>
        <v>0</v>
      </c>
      <c r="K69" s="89">
        <f t="shared" si="62"/>
        <v>-1</v>
      </c>
      <c r="L69" s="88"/>
      <c r="M69" s="88"/>
      <c r="N69" s="90">
        <f t="shared" ref="N69:W69" si="63">N55+N62</f>
        <v>0</v>
      </c>
      <c r="O69" s="90">
        <f t="shared" si="63"/>
        <v>0</v>
      </c>
      <c r="P69" s="90">
        <f t="shared" si="63"/>
        <v>0</v>
      </c>
      <c r="Q69" s="90">
        <f t="shared" si="63"/>
        <v>0</v>
      </c>
      <c r="R69" s="90">
        <f t="shared" si="63"/>
        <v>0</v>
      </c>
      <c r="S69" s="90">
        <f t="shared" si="63"/>
        <v>0</v>
      </c>
      <c r="T69" s="90">
        <f t="shared" si="63"/>
        <v>-1</v>
      </c>
      <c r="U69" s="90">
        <f t="shared" si="63"/>
        <v>1</v>
      </c>
      <c r="V69" s="90">
        <f t="shared" si="63"/>
        <v>-1</v>
      </c>
      <c r="W69" s="90">
        <f t="shared" si="63"/>
        <v>0</v>
      </c>
      <c r="X69" s="80"/>
      <c r="Y69" s="80"/>
      <c r="Z69" s="80"/>
    </row>
    <row r="70" spans="1:62" x14ac:dyDescent="0.25">
      <c r="A70" s="6">
        <v>2</v>
      </c>
      <c r="B70" s="89">
        <f t="shared" ref="B70:K70" si="64">B56+B63</f>
        <v>0</v>
      </c>
      <c r="C70" s="89">
        <f t="shared" si="64"/>
        <v>2</v>
      </c>
      <c r="D70" s="89">
        <f t="shared" si="64"/>
        <v>0</v>
      </c>
      <c r="E70" s="89">
        <f t="shared" si="64"/>
        <v>2</v>
      </c>
      <c r="F70" s="89">
        <f t="shared" si="64"/>
        <v>-2</v>
      </c>
      <c r="G70" s="89">
        <f t="shared" si="64"/>
        <v>2</v>
      </c>
      <c r="H70" s="89">
        <f t="shared" si="64"/>
        <v>1</v>
      </c>
      <c r="I70" s="89">
        <f t="shared" si="64"/>
        <v>1</v>
      </c>
      <c r="J70" s="89">
        <f t="shared" si="64"/>
        <v>1</v>
      </c>
      <c r="K70" s="89">
        <f t="shared" si="64"/>
        <v>0</v>
      </c>
      <c r="L70" s="88"/>
      <c r="M70" s="88"/>
      <c r="N70" s="89">
        <f t="shared" ref="N70:W70" si="65">N56+N63</f>
        <v>0</v>
      </c>
      <c r="O70" s="89">
        <f t="shared" si="65"/>
        <v>0</v>
      </c>
      <c r="P70" s="89">
        <f t="shared" si="65"/>
        <v>0</v>
      </c>
      <c r="Q70" s="89">
        <f t="shared" si="65"/>
        <v>0</v>
      </c>
      <c r="R70" s="89">
        <f t="shared" si="65"/>
        <v>0</v>
      </c>
      <c r="S70" s="89">
        <f t="shared" si="65"/>
        <v>0</v>
      </c>
      <c r="T70" s="89">
        <f t="shared" si="65"/>
        <v>-1</v>
      </c>
      <c r="U70" s="89">
        <f t="shared" si="65"/>
        <v>1</v>
      </c>
      <c r="V70" s="89">
        <f t="shared" si="65"/>
        <v>-1</v>
      </c>
      <c r="W70" s="89">
        <f t="shared" si="65"/>
        <v>0</v>
      </c>
      <c r="X70" s="80"/>
      <c r="Y70" s="80"/>
      <c r="Z70" s="80"/>
    </row>
    <row r="71" spans="1:62" s="166" customFormat="1" x14ac:dyDescent="0.25">
      <c r="A71" s="165">
        <v>3</v>
      </c>
      <c r="B71" s="89">
        <f>B57+B64</f>
        <v>0</v>
      </c>
      <c r="C71" s="89">
        <f t="shared" ref="C71:K71" si="66">C57+C64</f>
        <v>2</v>
      </c>
      <c r="D71" s="89">
        <f t="shared" si="66"/>
        <v>0</v>
      </c>
      <c r="E71" s="89">
        <f t="shared" si="66"/>
        <v>2</v>
      </c>
      <c r="F71" s="89">
        <f t="shared" si="66"/>
        <v>-2</v>
      </c>
      <c r="G71" s="89">
        <f t="shared" si="66"/>
        <v>2</v>
      </c>
      <c r="H71" s="89">
        <f t="shared" si="66"/>
        <v>1</v>
      </c>
      <c r="I71" s="89">
        <f t="shared" si="66"/>
        <v>1</v>
      </c>
      <c r="J71" s="89">
        <f t="shared" si="66"/>
        <v>1</v>
      </c>
      <c r="K71" s="89">
        <f t="shared" si="66"/>
        <v>0</v>
      </c>
      <c r="L71" s="94"/>
      <c r="M71" s="94"/>
      <c r="N71" s="90">
        <f>N57+N64</f>
        <v>0</v>
      </c>
      <c r="O71" s="90">
        <f t="shared" ref="O71:W71" si="67">O57+O64</f>
        <v>0</v>
      </c>
      <c r="P71" s="90">
        <f t="shared" si="67"/>
        <v>0</v>
      </c>
      <c r="Q71" s="90">
        <f t="shared" si="67"/>
        <v>0</v>
      </c>
      <c r="R71" s="90">
        <f t="shared" si="67"/>
        <v>0</v>
      </c>
      <c r="S71" s="90">
        <f t="shared" si="67"/>
        <v>0</v>
      </c>
      <c r="T71" s="90">
        <f t="shared" si="67"/>
        <v>-1</v>
      </c>
      <c r="U71" s="90">
        <f t="shared" si="67"/>
        <v>1</v>
      </c>
      <c r="V71" s="90">
        <f t="shared" si="67"/>
        <v>-1</v>
      </c>
      <c r="W71" s="90">
        <f t="shared" si="67"/>
        <v>0</v>
      </c>
      <c r="X71" s="94"/>
      <c r="Y71" s="94"/>
      <c r="Z71" s="94"/>
    </row>
    <row r="72" spans="1:62" s="166" customFormat="1" x14ac:dyDescent="0.25">
      <c r="A72" s="165">
        <v>4</v>
      </c>
      <c r="B72" s="168">
        <f>B58+B65</f>
        <v>0</v>
      </c>
      <c r="C72" s="168">
        <f t="shared" ref="C72:K72" si="68">C58+C65</f>
        <v>2</v>
      </c>
      <c r="D72" s="168">
        <f t="shared" si="68"/>
        <v>0</v>
      </c>
      <c r="E72" s="168">
        <f t="shared" si="68"/>
        <v>2</v>
      </c>
      <c r="F72" s="168">
        <f t="shared" si="68"/>
        <v>-2</v>
      </c>
      <c r="G72" s="168">
        <f t="shared" si="68"/>
        <v>2</v>
      </c>
      <c r="H72" s="168">
        <f t="shared" si="68"/>
        <v>1</v>
      </c>
      <c r="I72" s="168">
        <f t="shared" si="68"/>
        <v>1</v>
      </c>
      <c r="J72" s="168">
        <f t="shared" si="68"/>
        <v>1</v>
      </c>
      <c r="K72" s="168">
        <f t="shared" si="68"/>
        <v>0</v>
      </c>
      <c r="L72" s="169"/>
      <c r="M72" s="169"/>
      <c r="N72" s="170">
        <f>N58+N65</f>
        <v>1</v>
      </c>
      <c r="O72" s="170">
        <f t="shared" ref="O72:W72" si="69">O58+O65</f>
        <v>1</v>
      </c>
      <c r="P72" s="170">
        <f t="shared" si="69"/>
        <v>1</v>
      </c>
      <c r="Q72" s="170">
        <f t="shared" si="69"/>
        <v>1</v>
      </c>
      <c r="R72" s="170">
        <f t="shared" si="69"/>
        <v>0</v>
      </c>
      <c r="S72" s="170">
        <f t="shared" si="69"/>
        <v>0</v>
      </c>
      <c r="T72" s="170">
        <f t="shared" si="69"/>
        <v>0</v>
      </c>
      <c r="U72" s="170">
        <f t="shared" si="69"/>
        <v>2</v>
      </c>
      <c r="V72" s="170">
        <f t="shared" si="69"/>
        <v>0</v>
      </c>
      <c r="W72" s="170">
        <f t="shared" si="69"/>
        <v>1</v>
      </c>
      <c r="X72" s="94"/>
      <c r="Y72" s="94"/>
      <c r="Z72" s="94"/>
    </row>
    <row r="74" spans="1:62" x14ac:dyDescent="0.25">
      <c r="A74" s="93" t="s">
        <v>376</v>
      </c>
    </row>
    <row r="76" spans="1:62" x14ac:dyDescent="0.25">
      <c r="A76" s="21" t="s">
        <v>269</v>
      </c>
      <c r="K76" s="4"/>
      <c r="L76" s="4"/>
      <c r="M76" s="4"/>
      <c r="O76" s="31"/>
      <c r="P76" s="31"/>
      <c r="Q76" s="31"/>
      <c r="R76" s="31"/>
      <c r="S76" s="31"/>
      <c r="T76" s="31"/>
      <c r="U76" s="31"/>
      <c r="V76" s="31"/>
      <c r="W76" s="6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BC76" s="31"/>
      <c r="BD76" s="6"/>
      <c r="BE76" s="6"/>
      <c r="BH76" s="31"/>
      <c r="BI76" s="31"/>
      <c r="BJ76" s="16"/>
    </row>
    <row r="77" spans="1:62" x14ac:dyDescent="0.25">
      <c r="A77" s="101" t="s">
        <v>22</v>
      </c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BE77" s="62"/>
    </row>
    <row r="78" spans="1:62" x14ac:dyDescent="0.25">
      <c r="A78" s="173" t="s">
        <v>1</v>
      </c>
      <c r="B78" s="175" t="s">
        <v>25</v>
      </c>
      <c r="C78" s="176"/>
      <c r="D78" s="176"/>
      <c r="E78" s="176"/>
      <c r="F78" s="176"/>
      <c r="G78" s="176"/>
      <c r="H78" s="176"/>
      <c r="I78" s="176"/>
      <c r="J78" s="176"/>
      <c r="K78" s="177"/>
      <c r="L78" s="190" t="s">
        <v>313</v>
      </c>
      <c r="M78" s="192" t="s">
        <v>314</v>
      </c>
      <c r="BC78" s="172"/>
      <c r="BD78" s="6"/>
    </row>
    <row r="79" spans="1:62" x14ac:dyDescent="0.25">
      <c r="A79" s="174"/>
      <c r="B79" s="18" t="s">
        <v>2</v>
      </c>
      <c r="C79" s="18" t="s">
        <v>3</v>
      </c>
      <c r="D79" s="18" t="s">
        <v>59</v>
      </c>
      <c r="E79" s="18" t="s">
        <v>78</v>
      </c>
      <c r="F79" s="18" t="s">
        <v>79</v>
      </c>
      <c r="G79" s="18" t="s">
        <v>80</v>
      </c>
      <c r="H79" s="18" t="s">
        <v>81</v>
      </c>
      <c r="I79" s="18" t="s">
        <v>82</v>
      </c>
      <c r="J79" s="18" t="s">
        <v>83</v>
      </c>
      <c r="K79" s="18" t="s">
        <v>14</v>
      </c>
      <c r="L79" s="191"/>
      <c r="M79" s="193"/>
      <c r="BC79" s="172"/>
    </row>
    <row r="80" spans="1:62" x14ac:dyDescent="0.25">
      <c r="A80" s="1">
        <v>1</v>
      </c>
      <c r="B80" s="1">
        <v>1</v>
      </c>
      <c r="C80" s="1">
        <v>0</v>
      </c>
      <c r="D80" s="1">
        <v>1</v>
      </c>
      <c r="E80" s="1">
        <v>0</v>
      </c>
      <c r="F80" s="1">
        <v>1</v>
      </c>
      <c r="G80" s="1">
        <v>0</v>
      </c>
      <c r="H80" s="1">
        <v>1</v>
      </c>
      <c r="I80" s="1">
        <v>0</v>
      </c>
      <c r="J80" s="1">
        <v>1</v>
      </c>
      <c r="K80" s="1">
        <v>1</v>
      </c>
      <c r="L80" s="65">
        <v>0</v>
      </c>
      <c r="M80" s="45">
        <v>0</v>
      </c>
      <c r="N80" s="6" t="s">
        <v>154</v>
      </c>
      <c r="BC80" s="6"/>
    </row>
    <row r="81" spans="1:64" x14ac:dyDescent="0.25">
      <c r="A81" s="1">
        <v>2</v>
      </c>
      <c r="B81" s="1">
        <v>1</v>
      </c>
      <c r="C81" s="1">
        <v>1</v>
      </c>
      <c r="D81" s="1">
        <v>1</v>
      </c>
      <c r="E81" s="1">
        <v>1</v>
      </c>
      <c r="F81" s="1">
        <v>0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65">
        <v>1</v>
      </c>
      <c r="M81" s="45">
        <v>0</v>
      </c>
      <c r="N81" s="6" t="s">
        <v>155</v>
      </c>
      <c r="BC81" s="6"/>
    </row>
    <row r="82" spans="1:64" x14ac:dyDescent="0.25">
      <c r="A82" s="1">
        <v>3</v>
      </c>
      <c r="B82" s="1">
        <v>1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65">
        <v>0</v>
      </c>
      <c r="M82" s="45">
        <v>1</v>
      </c>
      <c r="N82" s="6" t="s">
        <v>19</v>
      </c>
      <c r="BC82" s="6"/>
    </row>
    <row r="83" spans="1:64" x14ac:dyDescent="0.25">
      <c r="A83" s="1">
        <v>4</v>
      </c>
      <c r="B83" s="1">
        <v>1</v>
      </c>
      <c r="C83" s="1">
        <v>1</v>
      </c>
      <c r="D83" s="1">
        <v>1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J83" s="1">
        <v>1</v>
      </c>
      <c r="K83" s="1">
        <v>1</v>
      </c>
      <c r="L83" s="65">
        <v>1</v>
      </c>
      <c r="M83" s="45">
        <v>1</v>
      </c>
      <c r="N83" s="6" t="s">
        <v>463</v>
      </c>
      <c r="BC83" s="6"/>
    </row>
    <row r="84" spans="1:64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71"/>
      <c r="Y84" s="71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71"/>
      <c r="BA84" s="71"/>
      <c r="BB84" s="71"/>
      <c r="BC84" s="6"/>
    </row>
    <row r="85" spans="1:64" x14ac:dyDescent="0.25"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71"/>
      <c r="BA85" s="71"/>
      <c r="BB85" s="71"/>
      <c r="BC85" s="71"/>
      <c r="BD85" s="71"/>
      <c r="BE85" s="71"/>
      <c r="BF85" s="71"/>
      <c r="BG85" s="53"/>
      <c r="BH85" s="53"/>
      <c r="BI85" s="53"/>
      <c r="BJ85" s="53"/>
      <c r="BK85" s="6"/>
      <c r="BL85" s="6"/>
    </row>
    <row r="86" spans="1:64" x14ac:dyDescent="0.25">
      <c r="B86" s="180" t="s">
        <v>20</v>
      </c>
      <c r="C86" s="181"/>
      <c r="D86" s="181"/>
      <c r="E86" s="181"/>
      <c r="F86" s="181"/>
      <c r="G86" s="181"/>
      <c r="H86" s="181"/>
      <c r="I86" s="181"/>
      <c r="J86" s="181"/>
      <c r="K86" s="182"/>
      <c r="L86" s="60"/>
      <c r="M86" s="60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60"/>
      <c r="Y86" s="60"/>
      <c r="Z86" s="55" t="s">
        <v>257</v>
      </c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71"/>
      <c r="BA86" s="71"/>
      <c r="BB86" s="71"/>
      <c r="BC86" s="71"/>
      <c r="BD86" s="71"/>
      <c r="BE86" s="71"/>
      <c r="BF86" s="71"/>
      <c r="BG86" s="53"/>
      <c r="BH86" s="53"/>
      <c r="BI86" s="53"/>
      <c r="BJ86" s="53"/>
      <c r="BK86" s="6"/>
      <c r="BL86" s="6"/>
    </row>
    <row r="87" spans="1:64" x14ac:dyDescent="0.25">
      <c r="B87" s="72" t="s">
        <v>168</v>
      </c>
      <c r="C87" s="72" t="s">
        <v>178</v>
      </c>
      <c r="D87" s="72" t="s">
        <v>188</v>
      </c>
      <c r="E87" s="72" t="s">
        <v>198</v>
      </c>
      <c r="F87" s="72" t="s">
        <v>208</v>
      </c>
      <c r="G87" s="72" t="s">
        <v>218</v>
      </c>
      <c r="H87" s="72" t="s">
        <v>316</v>
      </c>
      <c r="I87" s="72" t="s">
        <v>317</v>
      </c>
      <c r="J87" s="72" t="s">
        <v>318</v>
      </c>
      <c r="K87" s="72" t="s">
        <v>319</v>
      </c>
      <c r="L87" s="66" t="s">
        <v>323</v>
      </c>
      <c r="M87" s="66" t="s">
        <v>324</v>
      </c>
      <c r="N87" s="74" t="s">
        <v>169</v>
      </c>
      <c r="O87" s="74" t="s">
        <v>179</v>
      </c>
      <c r="P87" s="74" t="s">
        <v>189</v>
      </c>
      <c r="Q87" s="74" t="s">
        <v>199</v>
      </c>
      <c r="R87" s="74" t="s">
        <v>209</v>
      </c>
      <c r="S87" s="74" t="s">
        <v>219</v>
      </c>
      <c r="T87" s="74" t="s">
        <v>320</v>
      </c>
      <c r="U87" s="74" t="s">
        <v>321</v>
      </c>
      <c r="V87" s="74" t="s">
        <v>322</v>
      </c>
      <c r="W87" s="75" t="s">
        <v>327</v>
      </c>
      <c r="X87" s="75" t="s">
        <v>325</v>
      </c>
      <c r="Y87" s="75" t="s">
        <v>326</v>
      </c>
      <c r="Z87" s="56" t="s">
        <v>328</v>
      </c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71"/>
      <c r="BA87" s="71"/>
      <c r="BB87" s="71"/>
      <c r="BC87" s="71"/>
      <c r="BD87" s="71"/>
      <c r="BE87" s="71"/>
      <c r="BF87" s="71"/>
      <c r="BG87" s="53"/>
      <c r="BH87" s="53"/>
      <c r="BI87" s="53"/>
      <c r="BJ87" s="53"/>
      <c r="BK87" s="6"/>
      <c r="BL87" s="6"/>
    </row>
    <row r="88" spans="1:64" x14ac:dyDescent="0.25">
      <c r="A88" s="6">
        <v>1</v>
      </c>
      <c r="B88" s="89">
        <f>B72</f>
        <v>0</v>
      </c>
      <c r="C88" s="89">
        <f t="shared" ref="C88:K88" si="70">C72</f>
        <v>2</v>
      </c>
      <c r="D88" s="89">
        <f t="shared" si="70"/>
        <v>0</v>
      </c>
      <c r="E88" s="89">
        <f t="shared" si="70"/>
        <v>2</v>
      </c>
      <c r="F88" s="89">
        <f t="shared" si="70"/>
        <v>-2</v>
      </c>
      <c r="G88" s="89">
        <f t="shared" si="70"/>
        <v>2</v>
      </c>
      <c r="H88" s="89">
        <f t="shared" si="70"/>
        <v>1</v>
      </c>
      <c r="I88" s="89">
        <f t="shared" si="70"/>
        <v>1</v>
      </c>
      <c r="J88" s="89">
        <f t="shared" si="70"/>
        <v>1</v>
      </c>
      <c r="K88" s="89">
        <f t="shared" si="70"/>
        <v>0</v>
      </c>
      <c r="L88" s="89">
        <f>K88+(B80*B88)+(C80*C88)+(D80*D88)+(E80*E88)+(F80*F88)+(G80*G88)+(H80*H88)+(I80*I88)+(J80*J88)</f>
        <v>0</v>
      </c>
      <c r="M88" s="91">
        <f>IF(L88&gt;=$D$8,1,0)</f>
        <v>0</v>
      </c>
      <c r="N88" s="89">
        <f>N72</f>
        <v>1</v>
      </c>
      <c r="O88" s="89">
        <f t="shared" ref="O88:W88" si="71">O72</f>
        <v>1</v>
      </c>
      <c r="P88" s="89">
        <f t="shared" si="71"/>
        <v>1</v>
      </c>
      <c r="Q88" s="89">
        <f t="shared" si="71"/>
        <v>1</v>
      </c>
      <c r="R88" s="89">
        <f t="shared" si="71"/>
        <v>0</v>
      </c>
      <c r="S88" s="89">
        <f t="shared" si="71"/>
        <v>0</v>
      </c>
      <c r="T88" s="89">
        <f t="shared" si="71"/>
        <v>0</v>
      </c>
      <c r="U88" s="89">
        <f t="shared" si="71"/>
        <v>2</v>
      </c>
      <c r="V88" s="89">
        <f t="shared" si="71"/>
        <v>0</v>
      </c>
      <c r="W88" s="89">
        <f t="shared" si="71"/>
        <v>1</v>
      </c>
      <c r="X88" s="89">
        <f>W88+(B80*N88)+(C80*O88)+(D80*P88)+(E80*Q88)+(F80*R88)+(G80*S88)+(H80*T88)+(I80*U88)+(J80*V88)</f>
        <v>3</v>
      </c>
      <c r="Y88" s="92">
        <f>IF(X88&gt;=$D$8,1,0)</f>
        <v>1</v>
      </c>
      <c r="Z88" s="89" t="str">
        <f>IF(AND(L80=M88,M80=Y88),"wbaru=wlama","perbaiki bobot dan bias")</f>
        <v>perbaiki bobot dan bias</v>
      </c>
    </row>
    <row r="89" spans="1:64" x14ac:dyDescent="0.25">
      <c r="A89" s="6">
        <v>2</v>
      </c>
      <c r="B89" s="90">
        <f>B102</f>
        <v>0</v>
      </c>
      <c r="C89" s="90">
        <f>C102</f>
        <v>2</v>
      </c>
      <c r="D89" s="90">
        <f t="shared" ref="D89:E89" si="72">D102</f>
        <v>0</v>
      </c>
      <c r="E89" s="90">
        <f t="shared" si="72"/>
        <v>2</v>
      </c>
      <c r="F89" s="90">
        <f>F102</f>
        <v>-2</v>
      </c>
      <c r="G89" s="90">
        <f t="shared" ref="G89:K89" si="73">G102</f>
        <v>2</v>
      </c>
      <c r="H89" s="90">
        <f t="shared" si="73"/>
        <v>1</v>
      </c>
      <c r="I89" s="90">
        <f t="shared" si="73"/>
        <v>1</v>
      </c>
      <c r="J89" s="90">
        <f t="shared" si="73"/>
        <v>1</v>
      </c>
      <c r="K89" s="90">
        <f t="shared" si="73"/>
        <v>0</v>
      </c>
      <c r="L89" s="89">
        <f t="shared" ref="L89:L91" si="74">K89+(B81*B89)+(C81*C89)+(D81*D89)+(E81*E89)+(F81*F89)+(G81*G89)+(H81*H89)+(I81*I89)+(J81*J89)</f>
        <v>9</v>
      </c>
      <c r="M89" s="91">
        <f t="shared" ref="M89:M91" si="75">IF(L89&gt;=$D$8,1,0)</f>
        <v>1</v>
      </c>
      <c r="N89" s="90">
        <f>N102</f>
        <v>0</v>
      </c>
      <c r="O89" s="90">
        <f>O102</f>
        <v>1</v>
      </c>
      <c r="P89" s="90">
        <f t="shared" ref="P89:W89" si="76">P102</f>
        <v>0</v>
      </c>
      <c r="Q89" s="90">
        <f t="shared" si="76"/>
        <v>1</v>
      </c>
      <c r="R89" s="90">
        <f t="shared" si="76"/>
        <v>-1</v>
      </c>
      <c r="S89" s="90">
        <f t="shared" si="76"/>
        <v>0</v>
      </c>
      <c r="T89" s="90">
        <f t="shared" si="76"/>
        <v>-1</v>
      </c>
      <c r="U89" s="90">
        <f t="shared" si="76"/>
        <v>2</v>
      </c>
      <c r="V89" s="90">
        <f t="shared" si="76"/>
        <v>-1</v>
      </c>
      <c r="W89" s="90">
        <f t="shared" si="76"/>
        <v>0</v>
      </c>
      <c r="X89" s="89">
        <f t="shared" ref="X89:X91" si="77">W89+(B81*N89)+(C81*O89)+(D81*P89)+(E81*Q89)+(F81*R89)+(G81*S89)+(H81*T89)+(I81*U89)+(J81*V89)</f>
        <v>2</v>
      </c>
      <c r="Y89" s="92">
        <f t="shared" ref="Y89:Y91" si="78">IF(X89&gt;=$D$8,1,0)</f>
        <v>1</v>
      </c>
      <c r="Z89" s="89" t="str">
        <f t="shared" ref="Z89:Z91" si="79">IF(AND(L81=M89,M81=Y89),"wbaru=wlama","perbaiki bobot dan bias")</f>
        <v>perbaiki bobot dan bias</v>
      </c>
    </row>
    <row r="90" spans="1:64" x14ac:dyDescent="0.25">
      <c r="A90" s="6">
        <v>3</v>
      </c>
      <c r="B90" s="90">
        <f>B103</f>
        <v>0</v>
      </c>
      <c r="C90" s="90">
        <f t="shared" ref="C90:K90" si="80">C103</f>
        <v>2</v>
      </c>
      <c r="D90" s="90">
        <f t="shared" si="80"/>
        <v>0</v>
      </c>
      <c r="E90" s="90">
        <f t="shared" si="80"/>
        <v>2</v>
      </c>
      <c r="F90" s="90">
        <f t="shared" si="80"/>
        <v>-2</v>
      </c>
      <c r="G90" s="90">
        <f t="shared" si="80"/>
        <v>2</v>
      </c>
      <c r="H90" s="90">
        <f t="shared" si="80"/>
        <v>1</v>
      </c>
      <c r="I90" s="90">
        <f t="shared" si="80"/>
        <v>1</v>
      </c>
      <c r="J90" s="90">
        <f t="shared" si="80"/>
        <v>1</v>
      </c>
      <c r="K90" s="90">
        <f t="shared" si="80"/>
        <v>0</v>
      </c>
      <c r="L90" s="89">
        <f t="shared" si="74"/>
        <v>-1</v>
      </c>
      <c r="M90" s="91">
        <f t="shared" si="75"/>
        <v>0</v>
      </c>
      <c r="N90" s="90">
        <f>N103</f>
        <v>-1</v>
      </c>
      <c r="O90" s="90">
        <f t="shared" ref="O90:W90" si="81">O103</f>
        <v>0</v>
      </c>
      <c r="P90" s="90">
        <f t="shared" si="81"/>
        <v>-1</v>
      </c>
      <c r="Q90" s="90">
        <f t="shared" si="81"/>
        <v>0</v>
      </c>
      <c r="R90" s="90">
        <f t="shared" si="81"/>
        <v>-1</v>
      </c>
      <c r="S90" s="90">
        <f t="shared" si="81"/>
        <v>-1</v>
      </c>
      <c r="T90" s="90">
        <f t="shared" si="81"/>
        <v>-2</v>
      </c>
      <c r="U90" s="90">
        <f t="shared" si="81"/>
        <v>1</v>
      </c>
      <c r="V90" s="90">
        <f t="shared" si="81"/>
        <v>-2</v>
      </c>
      <c r="W90" s="90">
        <f t="shared" si="81"/>
        <v>-1</v>
      </c>
      <c r="X90" s="89">
        <f t="shared" si="77"/>
        <v>-3</v>
      </c>
      <c r="Y90" s="92">
        <f t="shared" si="78"/>
        <v>0</v>
      </c>
      <c r="Z90" s="89" t="str">
        <f t="shared" si="79"/>
        <v>perbaiki bobot dan bias</v>
      </c>
    </row>
    <row r="91" spans="1:64" x14ac:dyDescent="0.25">
      <c r="A91" s="6">
        <v>4</v>
      </c>
      <c r="B91" s="90">
        <f>B104</f>
        <v>0</v>
      </c>
      <c r="C91" s="90">
        <f>C104</f>
        <v>2</v>
      </c>
      <c r="D91" s="90">
        <f t="shared" ref="D91:J91" si="82">D104</f>
        <v>0</v>
      </c>
      <c r="E91" s="90">
        <f t="shared" si="82"/>
        <v>2</v>
      </c>
      <c r="F91" s="90">
        <f t="shared" si="82"/>
        <v>-2</v>
      </c>
      <c r="G91" s="90">
        <f t="shared" si="82"/>
        <v>2</v>
      </c>
      <c r="H91" s="90">
        <f t="shared" si="82"/>
        <v>1</v>
      </c>
      <c r="I91" s="90">
        <f t="shared" si="82"/>
        <v>1</v>
      </c>
      <c r="J91" s="90">
        <f t="shared" si="82"/>
        <v>1</v>
      </c>
      <c r="K91" s="90">
        <f>K104</f>
        <v>0</v>
      </c>
      <c r="L91" s="89">
        <f t="shared" si="74"/>
        <v>7</v>
      </c>
      <c r="M91" s="91">
        <f t="shared" si="75"/>
        <v>1</v>
      </c>
      <c r="N91" s="90">
        <f>N104</f>
        <v>0</v>
      </c>
      <c r="O91" s="90">
        <f t="shared" ref="O91:W91" si="83">O104</f>
        <v>0</v>
      </c>
      <c r="P91" s="90">
        <f t="shared" si="83"/>
        <v>0</v>
      </c>
      <c r="Q91" s="90">
        <f t="shared" si="83"/>
        <v>0</v>
      </c>
      <c r="R91" s="90">
        <f t="shared" si="83"/>
        <v>0</v>
      </c>
      <c r="S91" s="90">
        <f t="shared" si="83"/>
        <v>-1</v>
      </c>
      <c r="T91" s="90">
        <f t="shared" si="83"/>
        <v>-2</v>
      </c>
      <c r="U91" s="90">
        <f t="shared" si="83"/>
        <v>2</v>
      </c>
      <c r="V91" s="90">
        <f t="shared" si="83"/>
        <v>-2</v>
      </c>
      <c r="W91" s="90">
        <f t="shared" si="83"/>
        <v>0</v>
      </c>
      <c r="X91" s="89">
        <f t="shared" si="77"/>
        <v>-2</v>
      </c>
      <c r="Y91" s="92">
        <f t="shared" si="78"/>
        <v>0</v>
      </c>
      <c r="Z91" s="89" t="str">
        <f t="shared" si="79"/>
        <v>perbaiki bobot dan bias</v>
      </c>
    </row>
    <row r="92" spans="1:64" x14ac:dyDescent="0.2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16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16"/>
    </row>
    <row r="93" spans="1:64" x14ac:dyDescent="0.25">
      <c r="B93" s="194" t="s">
        <v>256</v>
      </c>
      <c r="C93" s="195"/>
      <c r="D93" s="195"/>
      <c r="E93" s="196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64" x14ac:dyDescent="0.25">
      <c r="B94" s="81" t="s">
        <v>333</v>
      </c>
      <c r="C94" s="81" t="s">
        <v>334</v>
      </c>
      <c r="D94" s="81" t="s">
        <v>335</v>
      </c>
      <c r="E94" s="81" t="s">
        <v>336</v>
      </c>
      <c r="F94" s="81" t="s">
        <v>337</v>
      </c>
      <c r="G94" s="81" t="s">
        <v>338</v>
      </c>
      <c r="H94" s="81" t="s">
        <v>339</v>
      </c>
      <c r="I94" s="81" t="s">
        <v>340</v>
      </c>
      <c r="J94" s="81" t="s">
        <v>341</v>
      </c>
      <c r="K94" s="81" t="s">
        <v>342</v>
      </c>
      <c r="L94" s="80"/>
      <c r="M94" s="80"/>
      <c r="N94" s="82" t="s">
        <v>344</v>
      </c>
      <c r="O94" s="82" t="s">
        <v>345</v>
      </c>
      <c r="P94" s="82" t="s">
        <v>346</v>
      </c>
      <c r="Q94" s="82" t="s">
        <v>347</v>
      </c>
      <c r="R94" s="82" t="s">
        <v>348</v>
      </c>
      <c r="S94" s="82" t="s">
        <v>349</v>
      </c>
      <c r="T94" s="82" t="s">
        <v>350</v>
      </c>
      <c r="U94" s="82" t="s">
        <v>351</v>
      </c>
      <c r="V94" s="82" t="s">
        <v>352</v>
      </c>
      <c r="W94" s="82" t="s">
        <v>343</v>
      </c>
      <c r="X94" s="80"/>
      <c r="Y94" s="80"/>
      <c r="Z94" s="80"/>
    </row>
    <row r="95" spans="1:64" x14ac:dyDescent="0.25">
      <c r="A95" s="6">
        <v>1</v>
      </c>
      <c r="B95" s="89">
        <f>($L80-$M88)*B80</f>
        <v>0</v>
      </c>
      <c r="C95" s="89">
        <f>($L80-$M88)*C80</f>
        <v>0</v>
      </c>
      <c r="D95" s="89">
        <f t="shared" ref="D95:K95" si="84">($L80-$M88)*D80</f>
        <v>0</v>
      </c>
      <c r="E95" s="89">
        <f t="shared" si="84"/>
        <v>0</v>
      </c>
      <c r="F95" s="89">
        <f t="shared" si="84"/>
        <v>0</v>
      </c>
      <c r="G95" s="89">
        <f t="shared" si="84"/>
        <v>0</v>
      </c>
      <c r="H95" s="89">
        <f t="shared" si="84"/>
        <v>0</v>
      </c>
      <c r="I95" s="89">
        <f t="shared" si="84"/>
        <v>0</v>
      </c>
      <c r="J95" s="89">
        <f t="shared" si="84"/>
        <v>0</v>
      </c>
      <c r="K95" s="89">
        <f t="shared" si="84"/>
        <v>0</v>
      </c>
      <c r="L95" s="88"/>
      <c r="M95" s="88"/>
      <c r="N95" s="89">
        <f>($M80-$Y88)*B80</f>
        <v>-1</v>
      </c>
      <c r="O95" s="89">
        <f t="shared" ref="O95:O98" si="85">($M80-$Y88)*C80</f>
        <v>0</v>
      </c>
      <c r="P95" s="89">
        <f t="shared" ref="P95:P98" si="86">($M80-$Y88)*D80</f>
        <v>-1</v>
      </c>
      <c r="Q95" s="89">
        <f t="shared" ref="Q95:Q98" si="87">($M80-$Y88)*E80</f>
        <v>0</v>
      </c>
      <c r="R95" s="89">
        <f t="shared" ref="R95:R98" si="88">($M80-$Y88)*F80</f>
        <v>-1</v>
      </c>
      <c r="S95" s="89">
        <f t="shared" ref="S95:S98" si="89">($M80-$Y88)*G80</f>
        <v>0</v>
      </c>
      <c r="T95" s="89">
        <f t="shared" ref="T95:T98" si="90">($M80-$Y88)*H80</f>
        <v>-1</v>
      </c>
      <c r="U95" s="89">
        <f t="shared" ref="U95:U98" si="91">($M80-$Y88)*I80</f>
        <v>0</v>
      </c>
      <c r="V95" s="89">
        <f t="shared" ref="V95:V98" si="92">($M80-$Y88)*J80</f>
        <v>-1</v>
      </c>
      <c r="W95" s="89">
        <f t="shared" ref="W95:W97" si="93">($M80-$Y88)*K80</f>
        <v>-1</v>
      </c>
      <c r="X95" s="80"/>
      <c r="Y95" s="80"/>
      <c r="Z95" s="80"/>
    </row>
    <row r="96" spans="1:64" x14ac:dyDescent="0.25">
      <c r="A96" s="6">
        <v>2</v>
      </c>
      <c r="B96" s="89">
        <f>($L81-$M89)*B81</f>
        <v>0</v>
      </c>
      <c r="C96" s="89">
        <f t="shared" ref="C96:J96" si="94">($L81-$M89)*C81</f>
        <v>0</v>
      </c>
      <c r="D96" s="89">
        <f t="shared" si="94"/>
        <v>0</v>
      </c>
      <c r="E96" s="89">
        <f t="shared" si="94"/>
        <v>0</v>
      </c>
      <c r="F96" s="89">
        <f t="shared" si="94"/>
        <v>0</v>
      </c>
      <c r="G96" s="89">
        <f t="shared" si="94"/>
        <v>0</v>
      </c>
      <c r="H96" s="89">
        <f t="shared" si="94"/>
        <v>0</v>
      </c>
      <c r="I96" s="89">
        <f t="shared" si="94"/>
        <v>0</v>
      </c>
      <c r="J96" s="89">
        <f t="shared" si="94"/>
        <v>0</v>
      </c>
      <c r="K96" s="89">
        <f>($L81-$M89)*K81</f>
        <v>0</v>
      </c>
      <c r="L96" s="88"/>
      <c r="M96" s="88"/>
      <c r="N96" s="89">
        <f t="shared" ref="N96:N98" si="95">($M81-$Y89)*B81</f>
        <v>-1</v>
      </c>
      <c r="O96" s="89">
        <f t="shared" si="85"/>
        <v>-1</v>
      </c>
      <c r="P96" s="89">
        <f t="shared" si="86"/>
        <v>-1</v>
      </c>
      <c r="Q96" s="89">
        <f t="shared" si="87"/>
        <v>-1</v>
      </c>
      <c r="R96" s="89">
        <f t="shared" si="88"/>
        <v>0</v>
      </c>
      <c r="S96" s="89">
        <f t="shared" si="89"/>
        <v>-1</v>
      </c>
      <c r="T96" s="89">
        <f t="shared" si="90"/>
        <v>-1</v>
      </c>
      <c r="U96" s="89">
        <f t="shared" si="91"/>
        <v>-1</v>
      </c>
      <c r="V96" s="89">
        <f t="shared" si="92"/>
        <v>-1</v>
      </c>
      <c r="W96" s="89">
        <f t="shared" si="93"/>
        <v>-1</v>
      </c>
      <c r="X96" s="80"/>
      <c r="Y96" s="80"/>
      <c r="Z96" s="80"/>
    </row>
    <row r="97" spans="1:62" x14ac:dyDescent="0.25">
      <c r="A97" s="6">
        <v>3</v>
      </c>
      <c r="B97" s="89">
        <f t="shared" ref="B97:K97" si="96">($L82-$M90)*B82</f>
        <v>0</v>
      </c>
      <c r="C97" s="89">
        <f t="shared" si="96"/>
        <v>0</v>
      </c>
      <c r="D97" s="89">
        <f t="shared" si="96"/>
        <v>0</v>
      </c>
      <c r="E97" s="89">
        <f t="shared" si="96"/>
        <v>0</v>
      </c>
      <c r="F97" s="89">
        <f t="shared" si="96"/>
        <v>0</v>
      </c>
      <c r="G97" s="89">
        <f t="shared" si="96"/>
        <v>0</v>
      </c>
      <c r="H97" s="89">
        <f t="shared" si="96"/>
        <v>0</v>
      </c>
      <c r="I97" s="89">
        <f t="shared" si="96"/>
        <v>0</v>
      </c>
      <c r="J97" s="89">
        <f t="shared" si="96"/>
        <v>0</v>
      </c>
      <c r="K97" s="89">
        <f t="shared" si="96"/>
        <v>0</v>
      </c>
      <c r="L97" s="88"/>
      <c r="M97" s="88"/>
      <c r="N97" s="89">
        <f t="shared" si="95"/>
        <v>1</v>
      </c>
      <c r="O97" s="89">
        <f t="shared" si="85"/>
        <v>0</v>
      </c>
      <c r="P97" s="89">
        <f t="shared" si="86"/>
        <v>1</v>
      </c>
      <c r="Q97" s="89">
        <f t="shared" si="87"/>
        <v>0</v>
      </c>
      <c r="R97" s="89">
        <f t="shared" si="88"/>
        <v>1</v>
      </c>
      <c r="S97" s="89">
        <f t="shared" si="89"/>
        <v>0</v>
      </c>
      <c r="T97" s="89">
        <f t="shared" si="90"/>
        <v>0</v>
      </c>
      <c r="U97" s="89">
        <f t="shared" si="91"/>
        <v>1</v>
      </c>
      <c r="V97" s="89">
        <f t="shared" si="92"/>
        <v>0</v>
      </c>
      <c r="W97" s="89">
        <f t="shared" si="93"/>
        <v>1</v>
      </c>
      <c r="X97" s="80"/>
      <c r="Y97" s="80"/>
      <c r="Z97" s="80"/>
    </row>
    <row r="98" spans="1:62" x14ac:dyDescent="0.25">
      <c r="A98" s="6">
        <v>4</v>
      </c>
      <c r="B98" s="89">
        <f t="shared" ref="B98:J98" si="97">($L83-$M91)*B83</f>
        <v>0</v>
      </c>
      <c r="C98" s="89">
        <f t="shared" si="97"/>
        <v>0</v>
      </c>
      <c r="D98" s="89">
        <f t="shared" si="97"/>
        <v>0</v>
      </c>
      <c r="E98" s="89">
        <f t="shared" si="97"/>
        <v>0</v>
      </c>
      <c r="F98" s="89">
        <f t="shared" si="97"/>
        <v>0</v>
      </c>
      <c r="G98" s="89">
        <f t="shared" si="97"/>
        <v>0</v>
      </c>
      <c r="H98" s="89">
        <f t="shared" si="97"/>
        <v>0</v>
      </c>
      <c r="I98" s="89">
        <f t="shared" si="97"/>
        <v>0</v>
      </c>
      <c r="J98" s="89">
        <f t="shared" si="97"/>
        <v>0</v>
      </c>
      <c r="K98" s="89">
        <f>($L83-$M91)*K83</f>
        <v>0</v>
      </c>
      <c r="L98" s="88"/>
      <c r="M98" s="88"/>
      <c r="N98" s="89">
        <f t="shared" si="95"/>
        <v>1</v>
      </c>
      <c r="O98" s="89">
        <f t="shared" si="85"/>
        <v>1</v>
      </c>
      <c r="P98" s="89">
        <f t="shared" si="86"/>
        <v>1</v>
      </c>
      <c r="Q98" s="89">
        <f t="shared" si="87"/>
        <v>1</v>
      </c>
      <c r="R98" s="89">
        <f t="shared" si="88"/>
        <v>0</v>
      </c>
      <c r="S98" s="89">
        <f t="shared" si="89"/>
        <v>0</v>
      </c>
      <c r="T98" s="89">
        <f t="shared" si="90"/>
        <v>1</v>
      </c>
      <c r="U98" s="89">
        <f t="shared" si="91"/>
        <v>1</v>
      </c>
      <c r="V98" s="89">
        <f t="shared" si="92"/>
        <v>1</v>
      </c>
      <c r="W98" s="89">
        <f>($M83-$Y91)*K83</f>
        <v>1</v>
      </c>
      <c r="X98" s="80"/>
      <c r="Y98" s="80"/>
      <c r="Z98" s="80"/>
    </row>
    <row r="99" spans="1:62" x14ac:dyDescent="0.2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62" x14ac:dyDescent="0.25">
      <c r="B100" s="194" t="s">
        <v>353</v>
      </c>
      <c r="C100" s="195"/>
      <c r="D100" s="195"/>
      <c r="E100" s="196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62" x14ac:dyDescent="0.25">
      <c r="B101" s="83" t="s">
        <v>168</v>
      </c>
      <c r="C101" s="83" t="s">
        <v>178</v>
      </c>
      <c r="D101" s="83" t="s">
        <v>188</v>
      </c>
      <c r="E101" s="83" t="s">
        <v>198</v>
      </c>
      <c r="F101" s="83" t="s">
        <v>208</v>
      </c>
      <c r="G101" s="83" t="s">
        <v>218</v>
      </c>
      <c r="H101" s="83" t="s">
        <v>316</v>
      </c>
      <c r="I101" s="83" t="s">
        <v>317</v>
      </c>
      <c r="J101" s="83" t="s">
        <v>318</v>
      </c>
      <c r="K101" s="83" t="s">
        <v>319</v>
      </c>
      <c r="L101" s="80"/>
      <c r="M101" s="80"/>
      <c r="N101" s="84" t="s">
        <v>169</v>
      </c>
      <c r="O101" s="84" t="s">
        <v>179</v>
      </c>
      <c r="P101" s="84" t="s">
        <v>189</v>
      </c>
      <c r="Q101" s="84" t="s">
        <v>199</v>
      </c>
      <c r="R101" s="84" t="s">
        <v>209</v>
      </c>
      <c r="S101" s="84" t="s">
        <v>219</v>
      </c>
      <c r="T101" s="84" t="s">
        <v>320</v>
      </c>
      <c r="U101" s="84" t="s">
        <v>321</v>
      </c>
      <c r="V101" s="84" t="s">
        <v>322</v>
      </c>
      <c r="W101" s="85" t="s">
        <v>327</v>
      </c>
      <c r="X101" s="80"/>
      <c r="Y101" s="80"/>
      <c r="Z101" s="80"/>
    </row>
    <row r="102" spans="1:62" x14ac:dyDescent="0.25">
      <c r="A102" s="6">
        <v>1</v>
      </c>
      <c r="B102" s="89">
        <f>B88+B95</f>
        <v>0</v>
      </c>
      <c r="C102" s="89">
        <f t="shared" ref="C102:K102" si="98">C88+C95</f>
        <v>2</v>
      </c>
      <c r="D102" s="89">
        <f t="shared" si="98"/>
        <v>0</v>
      </c>
      <c r="E102" s="89">
        <f t="shared" si="98"/>
        <v>2</v>
      </c>
      <c r="F102" s="89">
        <f t="shared" si="98"/>
        <v>-2</v>
      </c>
      <c r="G102" s="89">
        <f t="shared" si="98"/>
        <v>2</v>
      </c>
      <c r="H102" s="89">
        <f t="shared" si="98"/>
        <v>1</v>
      </c>
      <c r="I102" s="89">
        <f t="shared" si="98"/>
        <v>1</v>
      </c>
      <c r="J102" s="89">
        <f t="shared" si="98"/>
        <v>1</v>
      </c>
      <c r="K102" s="89">
        <f t="shared" si="98"/>
        <v>0</v>
      </c>
      <c r="L102" s="88"/>
      <c r="M102" s="88"/>
      <c r="N102" s="90">
        <f t="shared" ref="N102:W102" si="99">N88+N95</f>
        <v>0</v>
      </c>
      <c r="O102" s="90">
        <f t="shared" si="99"/>
        <v>1</v>
      </c>
      <c r="P102" s="90">
        <f t="shared" si="99"/>
        <v>0</v>
      </c>
      <c r="Q102" s="90">
        <f t="shared" si="99"/>
        <v>1</v>
      </c>
      <c r="R102" s="90">
        <f t="shared" si="99"/>
        <v>-1</v>
      </c>
      <c r="S102" s="90">
        <f t="shared" si="99"/>
        <v>0</v>
      </c>
      <c r="T102" s="90">
        <f t="shared" si="99"/>
        <v>-1</v>
      </c>
      <c r="U102" s="90">
        <f t="shared" si="99"/>
        <v>2</v>
      </c>
      <c r="V102" s="90">
        <f t="shared" si="99"/>
        <v>-1</v>
      </c>
      <c r="W102" s="90">
        <f t="shared" si="99"/>
        <v>0</v>
      </c>
      <c r="X102" s="80"/>
      <c r="Y102" s="80"/>
      <c r="Z102" s="80"/>
    </row>
    <row r="103" spans="1:62" x14ac:dyDescent="0.25">
      <c r="A103" s="6">
        <v>2</v>
      </c>
      <c r="B103" s="89">
        <f t="shared" ref="B103:K103" si="100">B89+B96</f>
        <v>0</v>
      </c>
      <c r="C103" s="89">
        <f t="shared" si="100"/>
        <v>2</v>
      </c>
      <c r="D103" s="89">
        <f t="shared" si="100"/>
        <v>0</v>
      </c>
      <c r="E103" s="89">
        <f t="shared" si="100"/>
        <v>2</v>
      </c>
      <c r="F103" s="89">
        <f t="shared" si="100"/>
        <v>-2</v>
      </c>
      <c r="G103" s="89">
        <f t="shared" si="100"/>
        <v>2</v>
      </c>
      <c r="H103" s="89">
        <f t="shared" si="100"/>
        <v>1</v>
      </c>
      <c r="I103" s="89">
        <f t="shared" si="100"/>
        <v>1</v>
      </c>
      <c r="J103" s="89">
        <f t="shared" si="100"/>
        <v>1</v>
      </c>
      <c r="K103" s="89">
        <f t="shared" si="100"/>
        <v>0</v>
      </c>
      <c r="L103" s="88"/>
      <c r="M103" s="88"/>
      <c r="N103" s="89">
        <f t="shared" ref="N103:W103" si="101">N89+N96</f>
        <v>-1</v>
      </c>
      <c r="O103" s="89">
        <f t="shared" si="101"/>
        <v>0</v>
      </c>
      <c r="P103" s="89">
        <f t="shared" si="101"/>
        <v>-1</v>
      </c>
      <c r="Q103" s="89">
        <f t="shared" si="101"/>
        <v>0</v>
      </c>
      <c r="R103" s="89">
        <f t="shared" si="101"/>
        <v>-1</v>
      </c>
      <c r="S103" s="89">
        <f t="shared" si="101"/>
        <v>-1</v>
      </c>
      <c r="T103" s="89">
        <f t="shared" si="101"/>
        <v>-2</v>
      </c>
      <c r="U103" s="89">
        <f t="shared" si="101"/>
        <v>1</v>
      </c>
      <c r="V103" s="89">
        <f t="shared" si="101"/>
        <v>-2</v>
      </c>
      <c r="W103" s="89">
        <f t="shared" si="101"/>
        <v>-1</v>
      </c>
      <c r="X103" s="80"/>
      <c r="Y103" s="80"/>
      <c r="Z103" s="80"/>
    </row>
    <row r="104" spans="1:62" s="166" customFormat="1" x14ac:dyDescent="0.25">
      <c r="A104" s="165">
        <v>3</v>
      </c>
      <c r="B104" s="89">
        <f>B90+B97</f>
        <v>0</v>
      </c>
      <c r="C104" s="89">
        <f t="shared" ref="C104:K104" si="102">C90+C97</f>
        <v>2</v>
      </c>
      <c r="D104" s="89">
        <f t="shared" si="102"/>
        <v>0</v>
      </c>
      <c r="E104" s="89">
        <f t="shared" si="102"/>
        <v>2</v>
      </c>
      <c r="F104" s="89">
        <f t="shared" si="102"/>
        <v>-2</v>
      </c>
      <c r="G104" s="89">
        <f t="shared" si="102"/>
        <v>2</v>
      </c>
      <c r="H104" s="89">
        <f t="shared" si="102"/>
        <v>1</v>
      </c>
      <c r="I104" s="89">
        <f t="shared" si="102"/>
        <v>1</v>
      </c>
      <c r="J104" s="89">
        <f t="shared" si="102"/>
        <v>1</v>
      </c>
      <c r="K104" s="89">
        <f t="shared" si="102"/>
        <v>0</v>
      </c>
      <c r="L104" s="94"/>
      <c r="M104" s="94"/>
      <c r="N104" s="90">
        <f>N90+N97</f>
        <v>0</v>
      </c>
      <c r="O104" s="90">
        <f t="shared" ref="O104:W104" si="103">O90+O97</f>
        <v>0</v>
      </c>
      <c r="P104" s="90">
        <f t="shared" si="103"/>
        <v>0</v>
      </c>
      <c r="Q104" s="90">
        <f t="shared" si="103"/>
        <v>0</v>
      </c>
      <c r="R104" s="90">
        <f t="shared" si="103"/>
        <v>0</v>
      </c>
      <c r="S104" s="90">
        <f t="shared" si="103"/>
        <v>-1</v>
      </c>
      <c r="T104" s="90">
        <f t="shared" si="103"/>
        <v>-2</v>
      </c>
      <c r="U104" s="90">
        <f t="shared" si="103"/>
        <v>2</v>
      </c>
      <c r="V104" s="90">
        <f t="shared" si="103"/>
        <v>-2</v>
      </c>
      <c r="W104" s="90">
        <f t="shared" si="103"/>
        <v>0</v>
      </c>
      <c r="X104" s="94"/>
      <c r="Y104" s="94"/>
      <c r="Z104" s="94"/>
    </row>
    <row r="105" spans="1:62" s="166" customFormat="1" x14ac:dyDescent="0.25">
      <c r="A105" s="165">
        <v>4</v>
      </c>
      <c r="B105" s="168">
        <f>B91+B98</f>
        <v>0</v>
      </c>
      <c r="C105" s="168">
        <f t="shared" ref="C105:K105" si="104">C91+C98</f>
        <v>2</v>
      </c>
      <c r="D105" s="168">
        <f t="shared" si="104"/>
        <v>0</v>
      </c>
      <c r="E105" s="168">
        <f t="shared" si="104"/>
        <v>2</v>
      </c>
      <c r="F105" s="168">
        <f t="shared" si="104"/>
        <v>-2</v>
      </c>
      <c r="G105" s="168">
        <f t="shared" si="104"/>
        <v>2</v>
      </c>
      <c r="H105" s="168">
        <f t="shared" si="104"/>
        <v>1</v>
      </c>
      <c r="I105" s="168">
        <f t="shared" si="104"/>
        <v>1</v>
      </c>
      <c r="J105" s="168">
        <f t="shared" si="104"/>
        <v>1</v>
      </c>
      <c r="K105" s="168">
        <f t="shared" si="104"/>
        <v>0</v>
      </c>
      <c r="L105" s="169"/>
      <c r="M105" s="169"/>
      <c r="N105" s="170">
        <f>N91+N98</f>
        <v>1</v>
      </c>
      <c r="O105" s="170">
        <f t="shared" ref="O105:W105" si="105">O91+O98</f>
        <v>1</v>
      </c>
      <c r="P105" s="170">
        <f t="shared" si="105"/>
        <v>1</v>
      </c>
      <c r="Q105" s="170">
        <f t="shared" si="105"/>
        <v>1</v>
      </c>
      <c r="R105" s="170">
        <f t="shared" si="105"/>
        <v>0</v>
      </c>
      <c r="S105" s="170">
        <f t="shared" si="105"/>
        <v>-1</v>
      </c>
      <c r="T105" s="170">
        <f t="shared" si="105"/>
        <v>-1</v>
      </c>
      <c r="U105" s="170">
        <f t="shared" si="105"/>
        <v>3</v>
      </c>
      <c r="V105" s="170">
        <f t="shared" si="105"/>
        <v>-1</v>
      </c>
      <c r="W105" s="170">
        <f t="shared" si="105"/>
        <v>1</v>
      </c>
      <c r="X105" s="94"/>
      <c r="Y105" s="94"/>
      <c r="Z105" s="94"/>
    </row>
    <row r="107" spans="1:62" x14ac:dyDescent="0.25">
      <c r="A107" s="93" t="s">
        <v>470</v>
      </c>
    </row>
    <row r="109" spans="1:62" x14ac:dyDescent="0.25">
      <c r="A109" s="21" t="s">
        <v>271</v>
      </c>
      <c r="K109" s="4"/>
      <c r="L109" s="4"/>
      <c r="M109" s="4"/>
      <c r="O109" s="31"/>
      <c r="P109" s="31"/>
      <c r="Q109" s="31"/>
      <c r="R109" s="31"/>
      <c r="S109" s="31"/>
      <c r="T109" s="31"/>
      <c r="U109" s="31"/>
      <c r="V109" s="31"/>
      <c r="W109" s="6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BC109" s="31"/>
      <c r="BD109" s="6"/>
      <c r="BE109" s="6"/>
      <c r="BH109" s="31"/>
      <c r="BI109" s="31"/>
      <c r="BJ109" s="16"/>
    </row>
    <row r="110" spans="1:62" x14ac:dyDescent="0.25">
      <c r="A110" s="101" t="s">
        <v>22</v>
      </c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BE110" s="62"/>
    </row>
    <row r="111" spans="1:62" x14ac:dyDescent="0.25">
      <c r="A111" s="173" t="s">
        <v>1</v>
      </c>
      <c r="B111" s="175" t="s">
        <v>25</v>
      </c>
      <c r="C111" s="176"/>
      <c r="D111" s="176"/>
      <c r="E111" s="176"/>
      <c r="F111" s="176"/>
      <c r="G111" s="176"/>
      <c r="H111" s="176"/>
      <c r="I111" s="176"/>
      <c r="J111" s="176"/>
      <c r="K111" s="177"/>
      <c r="L111" s="190" t="s">
        <v>313</v>
      </c>
      <c r="M111" s="192" t="s">
        <v>314</v>
      </c>
      <c r="BC111" s="172"/>
      <c r="BD111" s="6"/>
    </row>
    <row r="112" spans="1:62" x14ac:dyDescent="0.25">
      <c r="A112" s="174"/>
      <c r="B112" s="18" t="s">
        <v>2</v>
      </c>
      <c r="C112" s="18" t="s">
        <v>3</v>
      </c>
      <c r="D112" s="18" t="s">
        <v>59</v>
      </c>
      <c r="E112" s="18" t="s">
        <v>78</v>
      </c>
      <c r="F112" s="18" t="s">
        <v>79</v>
      </c>
      <c r="G112" s="18" t="s">
        <v>80</v>
      </c>
      <c r="H112" s="18" t="s">
        <v>81</v>
      </c>
      <c r="I112" s="18" t="s">
        <v>82</v>
      </c>
      <c r="J112" s="18" t="s">
        <v>83</v>
      </c>
      <c r="K112" s="18" t="s">
        <v>14</v>
      </c>
      <c r="L112" s="191"/>
      <c r="M112" s="193"/>
      <c r="BC112" s="172"/>
    </row>
    <row r="113" spans="1:64" x14ac:dyDescent="0.25">
      <c r="A113" s="1">
        <v>1</v>
      </c>
      <c r="B113" s="1">
        <v>1</v>
      </c>
      <c r="C113" s="1">
        <v>0</v>
      </c>
      <c r="D113" s="1">
        <v>1</v>
      </c>
      <c r="E113" s="1">
        <v>0</v>
      </c>
      <c r="F113" s="1">
        <v>1</v>
      </c>
      <c r="G113" s="1">
        <v>0</v>
      </c>
      <c r="H113" s="1">
        <v>1</v>
      </c>
      <c r="I113" s="1">
        <v>0</v>
      </c>
      <c r="J113" s="1">
        <v>1</v>
      </c>
      <c r="K113" s="1">
        <v>1</v>
      </c>
      <c r="L113" s="65">
        <v>0</v>
      </c>
      <c r="M113" s="45">
        <v>0</v>
      </c>
      <c r="N113" s="6" t="s">
        <v>154</v>
      </c>
      <c r="BC113" s="6"/>
    </row>
    <row r="114" spans="1:64" x14ac:dyDescent="0.25">
      <c r="A114" s="1">
        <v>2</v>
      </c>
      <c r="B114" s="1">
        <v>1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65">
        <v>1</v>
      </c>
      <c r="M114" s="45">
        <v>0</v>
      </c>
      <c r="N114" s="6" t="s">
        <v>155</v>
      </c>
      <c r="BC114" s="6"/>
    </row>
    <row r="115" spans="1:64" x14ac:dyDescent="0.25">
      <c r="A115" s="1">
        <v>3</v>
      </c>
      <c r="B115" s="1">
        <v>1</v>
      </c>
      <c r="C115" s="1">
        <v>0</v>
      </c>
      <c r="D115" s="1">
        <v>1</v>
      </c>
      <c r="E115" s="1">
        <v>0</v>
      </c>
      <c r="F115" s="1">
        <v>1</v>
      </c>
      <c r="G115" s="1">
        <v>0</v>
      </c>
      <c r="H115" s="1">
        <v>0</v>
      </c>
      <c r="I115" s="1">
        <v>1</v>
      </c>
      <c r="J115" s="1">
        <v>0</v>
      </c>
      <c r="K115" s="1">
        <v>1</v>
      </c>
      <c r="L115" s="65">
        <v>0</v>
      </c>
      <c r="M115" s="45">
        <v>1</v>
      </c>
      <c r="N115" s="6" t="s">
        <v>19</v>
      </c>
      <c r="BC115" s="6"/>
    </row>
    <row r="116" spans="1:64" x14ac:dyDescent="0.25">
      <c r="A116" s="1">
        <v>4</v>
      </c>
      <c r="B116" s="1">
        <v>1</v>
      </c>
      <c r="C116" s="1">
        <v>1</v>
      </c>
      <c r="D116" s="1">
        <v>1</v>
      </c>
      <c r="E116" s="1">
        <v>1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1</v>
      </c>
      <c r="L116" s="65">
        <v>1</v>
      </c>
      <c r="M116" s="45">
        <v>1</v>
      </c>
      <c r="N116" s="6" t="s">
        <v>463</v>
      </c>
      <c r="BC116" s="6"/>
    </row>
    <row r="117" spans="1:64" x14ac:dyDescent="0.2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71"/>
      <c r="Y117" s="71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71"/>
      <c r="BA117" s="71"/>
      <c r="BB117" s="71"/>
      <c r="BC117" s="6"/>
    </row>
    <row r="118" spans="1:64" x14ac:dyDescent="0.25"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71"/>
      <c r="BA118" s="71"/>
      <c r="BB118" s="71"/>
      <c r="BC118" s="71"/>
      <c r="BD118" s="71"/>
      <c r="BE118" s="71"/>
      <c r="BF118" s="71"/>
      <c r="BG118" s="53"/>
      <c r="BH118" s="53"/>
      <c r="BI118" s="53"/>
      <c r="BJ118" s="53"/>
      <c r="BK118" s="6"/>
      <c r="BL118" s="6"/>
    </row>
    <row r="119" spans="1:64" x14ac:dyDescent="0.25">
      <c r="B119" s="180" t="s">
        <v>20</v>
      </c>
      <c r="C119" s="181"/>
      <c r="D119" s="181"/>
      <c r="E119" s="181"/>
      <c r="F119" s="181"/>
      <c r="G119" s="181"/>
      <c r="H119" s="181"/>
      <c r="I119" s="181"/>
      <c r="J119" s="181"/>
      <c r="K119" s="182"/>
      <c r="L119" s="60"/>
      <c r="M119" s="60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60"/>
      <c r="Y119" s="60"/>
      <c r="Z119" s="55" t="s">
        <v>257</v>
      </c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71"/>
      <c r="BA119" s="71"/>
      <c r="BB119" s="71"/>
      <c r="BC119" s="71"/>
      <c r="BD119" s="71"/>
      <c r="BE119" s="71"/>
      <c r="BF119" s="71"/>
      <c r="BG119" s="53"/>
      <c r="BH119" s="53"/>
      <c r="BI119" s="53"/>
      <c r="BJ119" s="53"/>
      <c r="BK119" s="6"/>
      <c r="BL119" s="6"/>
    </row>
    <row r="120" spans="1:64" x14ac:dyDescent="0.25">
      <c r="B120" s="72" t="s">
        <v>168</v>
      </c>
      <c r="C120" s="72" t="s">
        <v>178</v>
      </c>
      <c r="D120" s="72" t="s">
        <v>188</v>
      </c>
      <c r="E120" s="72" t="s">
        <v>198</v>
      </c>
      <c r="F120" s="72" t="s">
        <v>208</v>
      </c>
      <c r="G120" s="72" t="s">
        <v>218</v>
      </c>
      <c r="H120" s="72" t="s">
        <v>316</v>
      </c>
      <c r="I120" s="72" t="s">
        <v>317</v>
      </c>
      <c r="J120" s="72" t="s">
        <v>318</v>
      </c>
      <c r="K120" s="72" t="s">
        <v>319</v>
      </c>
      <c r="L120" s="66" t="s">
        <v>323</v>
      </c>
      <c r="M120" s="66" t="s">
        <v>324</v>
      </c>
      <c r="N120" s="74" t="s">
        <v>169</v>
      </c>
      <c r="O120" s="74" t="s">
        <v>179</v>
      </c>
      <c r="P120" s="74" t="s">
        <v>189</v>
      </c>
      <c r="Q120" s="74" t="s">
        <v>199</v>
      </c>
      <c r="R120" s="74" t="s">
        <v>209</v>
      </c>
      <c r="S120" s="74" t="s">
        <v>219</v>
      </c>
      <c r="T120" s="74" t="s">
        <v>320</v>
      </c>
      <c r="U120" s="74" t="s">
        <v>321</v>
      </c>
      <c r="V120" s="74" t="s">
        <v>322</v>
      </c>
      <c r="W120" s="75" t="s">
        <v>327</v>
      </c>
      <c r="X120" s="75" t="s">
        <v>325</v>
      </c>
      <c r="Y120" s="75" t="s">
        <v>326</v>
      </c>
      <c r="Z120" s="56" t="s">
        <v>328</v>
      </c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71"/>
      <c r="BA120" s="71"/>
      <c r="BB120" s="71"/>
      <c r="BC120" s="71"/>
      <c r="BD120" s="71"/>
      <c r="BE120" s="71"/>
      <c r="BF120" s="71"/>
      <c r="BG120" s="53"/>
      <c r="BH120" s="53"/>
      <c r="BI120" s="53"/>
      <c r="BJ120" s="53"/>
      <c r="BK120" s="6"/>
      <c r="BL120" s="6"/>
    </row>
    <row r="121" spans="1:64" x14ac:dyDescent="0.25">
      <c r="A121" s="6">
        <v>1</v>
      </c>
      <c r="B121" s="89">
        <f>B105</f>
        <v>0</v>
      </c>
      <c r="C121" s="89">
        <f t="shared" ref="C121:K121" si="106">C105</f>
        <v>2</v>
      </c>
      <c r="D121" s="89">
        <f t="shared" si="106"/>
        <v>0</v>
      </c>
      <c r="E121" s="89">
        <f t="shared" si="106"/>
        <v>2</v>
      </c>
      <c r="F121" s="89">
        <f t="shared" si="106"/>
        <v>-2</v>
      </c>
      <c r="G121" s="89">
        <f t="shared" si="106"/>
        <v>2</v>
      </c>
      <c r="H121" s="89">
        <f t="shared" si="106"/>
        <v>1</v>
      </c>
      <c r="I121" s="89">
        <f t="shared" si="106"/>
        <v>1</v>
      </c>
      <c r="J121" s="89">
        <f t="shared" si="106"/>
        <v>1</v>
      </c>
      <c r="K121" s="89">
        <f t="shared" si="106"/>
        <v>0</v>
      </c>
      <c r="L121" s="89">
        <f>K121+(B113*B121)+(C113*C121)+(D113*D121)+(E113*E121)+(F113*F121)+(G113*G121)+(H113*H121)+(I113*I121)+(J113*J121)</f>
        <v>0</v>
      </c>
      <c r="M121" s="91">
        <f>IF(L121&gt;=$D$8,1,0)</f>
        <v>0</v>
      </c>
      <c r="N121" s="89">
        <f>N105</f>
        <v>1</v>
      </c>
      <c r="O121" s="89">
        <f t="shared" ref="O121:W121" si="107">O105</f>
        <v>1</v>
      </c>
      <c r="P121" s="89">
        <f t="shared" si="107"/>
        <v>1</v>
      </c>
      <c r="Q121" s="89">
        <f t="shared" si="107"/>
        <v>1</v>
      </c>
      <c r="R121" s="89">
        <f t="shared" si="107"/>
        <v>0</v>
      </c>
      <c r="S121" s="89">
        <f t="shared" si="107"/>
        <v>-1</v>
      </c>
      <c r="T121" s="89">
        <f t="shared" si="107"/>
        <v>-1</v>
      </c>
      <c r="U121" s="89">
        <f t="shared" si="107"/>
        <v>3</v>
      </c>
      <c r="V121" s="89">
        <f t="shared" si="107"/>
        <v>-1</v>
      </c>
      <c r="W121" s="89">
        <f t="shared" si="107"/>
        <v>1</v>
      </c>
      <c r="X121" s="89">
        <f>W121+(B113*N121)+(C113*O121)+(D113*P121)+(E113*Q121)+(F113*R121)+(G113*S121)+(H113*T121)+(I113*U121)+(J113*V121)</f>
        <v>1</v>
      </c>
      <c r="Y121" s="92">
        <f>IF(X121&gt;=$D$8,1,0)</f>
        <v>1</v>
      </c>
      <c r="Z121" s="89" t="str">
        <f>IF(AND(L113=M121,M113=Y121),"wbaru=wlama","perbaiki bobot dan bias")</f>
        <v>perbaiki bobot dan bias</v>
      </c>
    </row>
    <row r="122" spans="1:64" x14ac:dyDescent="0.25">
      <c r="A122" s="6">
        <v>2</v>
      </c>
      <c r="B122" s="90">
        <f>B135</f>
        <v>0</v>
      </c>
      <c r="C122" s="90">
        <f>C135</f>
        <v>2</v>
      </c>
      <c r="D122" s="90">
        <f t="shared" ref="D122:E122" si="108">D135</f>
        <v>0</v>
      </c>
      <c r="E122" s="90">
        <f t="shared" si="108"/>
        <v>2</v>
      </c>
      <c r="F122" s="90">
        <f>F135</f>
        <v>-2</v>
      </c>
      <c r="G122" s="90">
        <f t="shared" ref="G122:K122" si="109">G135</f>
        <v>2</v>
      </c>
      <c r="H122" s="90">
        <f t="shared" si="109"/>
        <v>1</v>
      </c>
      <c r="I122" s="90">
        <f t="shared" si="109"/>
        <v>1</v>
      </c>
      <c r="J122" s="90">
        <f t="shared" si="109"/>
        <v>1</v>
      </c>
      <c r="K122" s="90">
        <f t="shared" si="109"/>
        <v>0</v>
      </c>
      <c r="L122" s="89">
        <f t="shared" ref="L122:L124" si="110">K122+(B114*B122)+(C114*C122)+(D114*D122)+(E114*E122)+(F114*F122)+(G114*G122)+(H114*H122)+(I114*I122)+(J114*J122)</f>
        <v>9</v>
      </c>
      <c r="M122" s="91">
        <f t="shared" ref="M122:M124" si="111">IF(L122&gt;=$D$8,1,0)</f>
        <v>1</v>
      </c>
      <c r="N122" s="90">
        <f>N135</f>
        <v>0</v>
      </c>
      <c r="O122" s="90">
        <f>O135</f>
        <v>1</v>
      </c>
      <c r="P122" s="90">
        <f t="shared" ref="P122:W122" si="112">P135</f>
        <v>0</v>
      </c>
      <c r="Q122" s="90">
        <f t="shared" si="112"/>
        <v>1</v>
      </c>
      <c r="R122" s="90">
        <f t="shared" si="112"/>
        <v>-1</v>
      </c>
      <c r="S122" s="90">
        <f t="shared" si="112"/>
        <v>-1</v>
      </c>
      <c r="T122" s="90">
        <f t="shared" si="112"/>
        <v>-2</v>
      </c>
      <c r="U122" s="90">
        <f t="shared" si="112"/>
        <v>3</v>
      </c>
      <c r="V122" s="90">
        <f t="shared" si="112"/>
        <v>-2</v>
      </c>
      <c r="W122" s="90">
        <f t="shared" si="112"/>
        <v>0</v>
      </c>
      <c r="X122" s="89">
        <f t="shared" ref="X122:X124" si="113">W122+(B114*N122)+(C114*O122)+(D114*P122)+(E114*Q122)+(F114*R122)+(G114*S122)+(H114*T122)+(I114*U122)+(J114*V122)</f>
        <v>0</v>
      </c>
      <c r="Y122" s="92">
        <f t="shared" ref="Y122:Y124" si="114">IF(X122&gt;=$D$8,1,0)</f>
        <v>0</v>
      </c>
      <c r="Z122" s="89" t="str">
        <f t="shared" ref="Z122:Z124" si="115">IF(AND(L114=M122,M114=Y122),"wbaru=wlama","perbaiki bobot dan bias")</f>
        <v>wbaru=wlama</v>
      </c>
    </row>
    <row r="123" spans="1:64" x14ac:dyDescent="0.25">
      <c r="A123" s="6">
        <v>3</v>
      </c>
      <c r="B123" s="90">
        <f>B136</f>
        <v>0</v>
      </c>
      <c r="C123" s="90">
        <f t="shared" ref="C123:K123" si="116">C136</f>
        <v>2</v>
      </c>
      <c r="D123" s="90">
        <f t="shared" si="116"/>
        <v>0</v>
      </c>
      <c r="E123" s="90">
        <f t="shared" si="116"/>
        <v>2</v>
      </c>
      <c r="F123" s="90">
        <f t="shared" si="116"/>
        <v>-2</v>
      </c>
      <c r="G123" s="90">
        <f t="shared" si="116"/>
        <v>2</v>
      </c>
      <c r="H123" s="90">
        <f t="shared" si="116"/>
        <v>1</v>
      </c>
      <c r="I123" s="90">
        <f t="shared" si="116"/>
        <v>1</v>
      </c>
      <c r="J123" s="90">
        <f t="shared" si="116"/>
        <v>1</v>
      </c>
      <c r="K123" s="90">
        <f t="shared" si="116"/>
        <v>0</v>
      </c>
      <c r="L123" s="89">
        <f t="shared" si="110"/>
        <v>-1</v>
      </c>
      <c r="M123" s="91">
        <f t="shared" si="111"/>
        <v>0</v>
      </c>
      <c r="N123" s="90">
        <f>N136</f>
        <v>0</v>
      </c>
      <c r="O123" s="90">
        <f t="shared" ref="O123:W123" si="117">O136</f>
        <v>1</v>
      </c>
      <c r="P123" s="90">
        <f t="shared" si="117"/>
        <v>0</v>
      </c>
      <c r="Q123" s="90">
        <f t="shared" si="117"/>
        <v>1</v>
      </c>
      <c r="R123" s="90">
        <f t="shared" si="117"/>
        <v>-1</v>
      </c>
      <c r="S123" s="90">
        <f t="shared" si="117"/>
        <v>-1</v>
      </c>
      <c r="T123" s="90">
        <f t="shared" si="117"/>
        <v>-2</v>
      </c>
      <c r="U123" s="90">
        <f t="shared" si="117"/>
        <v>3</v>
      </c>
      <c r="V123" s="90">
        <f t="shared" si="117"/>
        <v>-2</v>
      </c>
      <c r="W123" s="90">
        <f t="shared" si="117"/>
        <v>0</v>
      </c>
      <c r="X123" s="89">
        <f t="shared" si="113"/>
        <v>2</v>
      </c>
      <c r="Y123" s="92">
        <f t="shared" si="114"/>
        <v>1</v>
      </c>
      <c r="Z123" s="89" t="str">
        <f t="shared" si="115"/>
        <v>wbaru=wlama</v>
      </c>
    </row>
    <row r="124" spans="1:64" x14ac:dyDescent="0.25">
      <c r="A124" s="6">
        <v>4</v>
      </c>
      <c r="B124" s="90">
        <f>B137</f>
        <v>0</v>
      </c>
      <c r="C124" s="90">
        <f>C137</f>
        <v>2</v>
      </c>
      <c r="D124" s="90">
        <f t="shared" ref="D124:J124" si="118">D137</f>
        <v>0</v>
      </c>
      <c r="E124" s="90">
        <f t="shared" si="118"/>
        <v>2</v>
      </c>
      <c r="F124" s="90">
        <f t="shared" si="118"/>
        <v>-2</v>
      </c>
      <c r="G124" s="90">
        <f t="shared" si="118"/>
        <v>2</v>
      </c>
      <c r="H124" s="90">
        <f t="shared" si="118"/>
        <v>1</v>
      </c>
      <c r="I124" s="90">
        <f t="shared" si="118"/>
        <v>1</v>
      </c>
      <c r="J124" s="90">
        <f t="shared" si="118"/>
        <v>1</v>
      </c>
      <c r="K124" s="90">
        <f>K137</f>
        <v>0</v>
      </c>
      <c r="L124" s="89">
        <f t="shared" si="110"/>
        <v>7</v>
      </c>
      <c r="M124" s="91">
        <f t="shared" si="111"/>
        <v>1</v>
      </c>
      <c r="N124" s="90">
        <f>N137</f>
        <v>0</v>
      </c>
      <c r="O124" s="90">
        <f t="shared" ref="O124:W124" si="119">O137</f>
        <v>1</v>
      </c>
      <c r="P124" s="90">
        <f t="shared" si="119"/>
        <v>0</v>
      </c>
      <c r="Q124" s="90">
        <f t="shared" si="119"/>
        <v>1</v>
      </c>
      <c r="R124" s="90">
        <f t="shared" si="119"/>
        <v>-1</v>
      </c>
      <c r="S124" s="90">
        <f t="shared" si="119"/>
        <v>-1</v>
      </c>
      <c r="T124" s="90">
        <f t="shared" si="119"/>
        <v>-2</v>
      </c>
      <c r="U124" s="90">
        <f t="shared" si="119"/>
        <v>3</v>
      </c>
      <c r="V124" s="90">
        <f t="shared" si="119"/>
        <v>-2</v>
      </c>
      <c r="W124" s="90">
        <f t="shared" si="119"/>
        <v>0</v>
      </c>
      <c r="X124" s="89">
        <f t="shared" si="113"/>
        <v>1</v>
      </c>
      <c r="Y124" s="92">
        <f t="shared" si="114"/>
        <v>1</v>
      </c>
      <c r="Z124" s="89" t="str">
        <f t="shared" si="115"/>
        <v>wbaru=wlama</v>
      </c>
    </row>
    <row r="125" spans="1:64" x14ac:dyDescent="0.25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16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16"/>
    </row>
    <row r="126" spans="1:64" x14ac:dyDescent="0.25">
      <c r="B126" s="194" t="s">
        <v>256</v>
      </c>
      <c r="C126" s="195"/>
      <c r="D126" s="195"/>
      <c r="E126" s="196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64" x14ac:dyDescent="0.25">
      <c r="B127" s="81" t="s">
        <v>333</v>
      </c>
      <c r="C127" s="81" t="s">
        <v>334</v>
      </c>
      <c r="D127" s="81" t="s">
        <v>335</v>
      </c>
      <c r="E127" s="81" t="s">
        <v>336</v>
      </c>
      <c r="F127" s="81" t="s">
        <v>337</v>
      </c>
      <c r="G127" s="81" t="s">
        <v>338</v>
      </c>
      <c r="H127" s="81" t="s">
        <v>339</v>
      </c>
      <c r="I127" s="81" t="s">
        <v>340</v>
      </c>
      <c r="J127" s="81" t="s">
        <v>341</v>
      </c>
      <c r="K127" s="81" t="s">
        <v>342</v>
      </c>
      <c r="L127" s="80"/>
      <c r="M127" s="80"/>
      <c r="N127" s="82" t="s">
        <v>344</v>
      </c>
      <c r="O127" s="82" t="s">
        <v>345</v>
      </c>
      <c r="P127" s="82" t="s">
        <v>346</v>
      </c>
      <c r="Q127" s="82" t="s">
        <v>347</v>
      </c>
      <c r="R127" s="82" t="s">
        <v>348</v>
      </c>
      <c r="S127" s="82" t="s">
        <v>349</v>
      </c>
      <c r="T127" s="82" t="s">
        <v>350</v>
      </c>
      <c r="U127" s="82" t="s">
        <v>351</v>
      </c>
      <c r="V127" s="82" t="s">
        <v>352</v>
      </c>
      <c r="W127" s="82" t="s">
        <v>343</v>
      </c>
      <c r="X127" s="80"/>
      <c r="Y127" s="80"/>
      <c r="Z127" s="80"/>
    </row>
    <row r="128" spans="1:64" x14ac:dyDescent="0.25">
      <c r="A128" s="6">
        <v>1</v>
      </c>
      <c r="B128" s="89">
        <f>($L113-$M121)*B113</f>
        <v>0</v>
      </c>
      <c r="C128" s="89">
        <f>($L113-$M121)*C113</f>
        <v>0</v>
      </c>
      <c r="D128" s="89">
        <f t="shared" ref="D128:K128" si="120">($L113-$M121)*D113</f>
        <v>0</v>
      </c>
      <c r="E128" s="89">
        <f t="shared" si="120"/>
        <v>0</v>
      </c>
      <c r="F128" s="89">
        <f t="shared" si="120"/>
        <v>0</v>
      </c>
      <c r="G128" s="89">
        <f t="shared" si="120"/>
        <v>0</v>
      </c>
      <c r="H128" s="89">
        <f t="shared" si="120"/>
        <v>0</v>
      </c>
      <c r="I128" s="89">
        <f t="shared" si="120"/>
        <v>0</v>
      </c>
      <c r="J128" s="89">
        <f t="shared" si="120"/>
        <v>0</v>
      </c>
      <c r="K128" s="89">
        <f t="shared" si="120"/>
        <v>0</v>
      </c>
      <c r="L128" s="88"/>
      <c r="M128" s="88"/>
      <c r="N128" s="89">
        <f>($M113-$Y121)*B113</f>
        <v>-1</v>
      </c>
      <c r="O128" s="89">
        <f t="shared" ref="O128:O131" si="121">($M113-$Y121)*C113</f>
        <v>0</v>
      </c>
      <c r="P128" s="89">
        <f t="shared" ref="P128:P131" si="122">($M113-$Y121)*D113</f>
        <v>-1</v>
      </c>
      <c r="Q128" s="89">
        <f t="shared" ref="Q128:Q131" si="123">($M113-$Y121)*E113</f>
        <v>0</v>
      </c>
      <c r="R128" s="89">
        <f t="shared" ref="R128:R131" si="124">($M113-$Y121)*F113</f>
        <v>-1</v>
      </c>
      <c r="S128" s="89">
        <f t="shared" ref="S128:S131" si="125">($M113-$Y121)*G113</f>
        <v>0</v>
      </c>
      <c r="T128" s="89">
        <f t="shared" ref="T128:T131" si="126">($M113-$Y121)*H113</f>
        <v>-1</v>
      </c>
      <c r="U128" s="89">
        <f t="shared" ref="U128:U131" si="127">($M113-$Y121)*I113</f>
        <v>0</v>
      </c>
      <c r="V128" s="89">
        <f t="shared" ref="V128:V131" si="128">($M113-$Y121)*J113</f>
        <v>-1</v>
      </c>
      <c r="W128" s="89">
        <f t="shared" ref="W128:W130" si="129">($M113-$Y121)*K113</f>
        <v>-1</v>
      </c>
      <c r="X128" s="80"/>
      <c r="Y128" s="80"/>
      <c r="Z128" s="80"/>
    </row>
    <row r="129" spans="1:62" x14ac:dyDescent="0.25">
      <c r="A129" s="6">
        <v>2</v>
      </c>
      <c r="B129" s="89">
        <f>($L114-$M122)*B114</f>
        <v>0</v>
      </c>
      <c r="C129" s="89">
        <f t="shared" ref="C129:J129" si="130">($L114-$M122)*C114</f>
        <v>0</v>
      </c>
      <c r="D129" s="89">
        <f t="shared" si="130"/>
        <v>0</v>
      </c>
      <c r="E129" s="89">
        <f t="shared" si="130"/>
        <v>0</v>
      </c>
      <c r="F129" s="89">
        <f t="shared" si="130"/>
        <v>0</v>
      </c>
      <c r="G129" s="89">
        <f t="shared" si="130"/>
        <v>0</v>
      </c>
      <c r="H129" s="89">
        <f t="shared" si="130"/>
        <v>0</v>
      </c>
      <c r="I129" s="89">
        <f t="shared" si="130"/>
        <v>0</v>
      </c>
      <c r="J129" s="89">
        <f t="shared" si="130"/>
        <v>0</v>
      </c>
      <c r="K129" s="89">
        <f>($L114-$M122)*K114</f>
        <v>0</v>
      </c>
      <c r="L129" s="88"/>
      <c r="M129" s="88"/>
      <c r="N129" s="89">
        <f t="shared" ref="N129:N131" si="131">($M114-$Y122)*B114</f>
        <v>0</v>
      </c>
      <c r="O129" s="89">
        <f t="shared" si="121"/>
        <v>0</v>
      </c>
      <c r="P129" s="89">
        <f t="shared" si="122"/>
        <v>0</v>
      </c>
      <c r="Q129" s="89">
        <f t="shared" si="123"/>
        <v>0</v>
      </c>
      <c r="R129" s="89">
        <f t="shared" si="124"/>
        <v>0</v>
      </c>
      <c r="S129" s="89">
        <f t="shared" si="125"/>
        <v>0</v>
      </c>
      <c r="T129" s="89">
        <f t="shared" si="126"/>
        <v>0</v>
      </c>
      <c r="U129" s="89">
        <f t="shared" si="127"/>
        <v>0</v>
      </c>
      <c r="V129" s="89">
        <f t="shared" si="128"/>
        <v>0</v>
      </c>
      <c r="W129" s="89">
        <f t="shared" si="129"/>
        <v>0</v>
      </c>
      <c r="X129" s="80"/>
      <c r="Y129" s="80"/>
      <c r="Z129" s="80"/>
    </row>
    <row r="130" spans="1:62" x14ac:dyDescent="0.25">
      <c r="A130" s="6">
        <v>3</v>
      </c>
      <c r="B130" s="89">
        <f t="shared" ref="B130:K130" si="132">($L115-$M123)*B115</f>
        <v>0</v>
      </c>
      <c r="C130" s="89">
        <f t="shared" si="132"/>
        <v>0</v>
      </c>
      <c r="D130" s="89">
        <f t="shared" si="132"/>
        <v>0</v>
      </c>
      <c r="E130" s="89">
        <f t="shared" si="132"/>
        <v>0</v>
      </c>
      <c r="F130" s="89">
        <f t="shared" si="132"/>
        <v>0</v>
      </c>
      <c r="G130" s="89">
        <f t="shared" si="132"/>
        <v>0</v>
      </c>
      <c r="H130" s="89">
        <f t="shared" si="132"/>
        <v>0</v>
      </c>
      <c r="I130" s="89">
        <f t="shared" si="132"/>
        <v>0</v>
      </c>
      <c r="J130" s="89">
        <f t="shared" si="132"/>
        <v>0</v>
      </c>
      <c r="K130" s="89">
        <f t="shared" si="132"/>
        <v>0</v>
      </c>
      <c r="L130" s="88"/>
      <c r="M130" s="88"/>
      <c r="N130" s="89">
        <f t="shared" si="131"/>
        <v>0</v>
      </c>
      <c r="O130" s="89">
        <f t="shared" si="121"/>
        <v>0</v>
      </c>
      <c r="P130" s="89">
        <f t="shared" si="122"/>
        <v>0</v>
      </c>
      <c r="Q130" s="89">
        <f t="shared" si="123"/>
        <v>0</v>
      </c>
      <c r="R130" s="89">
        <f t="shared" si="124"/>
        <v>0</v>
      </c>
      <c r="S130" s="89">
        <f t="shared" si="125"/>
        <v>0</v>
      </c>
      <c r="T130" s="89">
        <f t="shared" si="126"/>
        <v>0</v>
      </c>
      <c r="U130" s="89">
        <f t="shared" si="127"/>
        <v>0</v>
      </c>
      <c r="V130" s="89">
        <f t="shared" si="128"/>
        <v>0</v>
      </c>
      <c r="W130" s="89">
        <f t="shared" si="129"/>
        <v>0</v>
      </c>
      <c r="X130" s="80"/>
      <c r="Y130" s="80"/>
      <c r="Z130" s="80"/>
    </row>
    <row r="131" spans="1:62" x14ac:dyDescent="0.25">
      <c r="A131" s="6">
        <v>4</v>
      </c>
      <c r="B131" s="89">
        <f t="shared" ref="B131:J131" si="133">($L116-$M124)*B116</f>
        <v>0</v>
      </c>
      <c r="C131" s="89">
        <f t="shared" si="133"/>
        <v>0</v>
      </c>
      <c r="D131" s="89">
        <f t="shared" si="133"/>
        <v>0</v>
      </c>
      <c r="E131" s="89">
        <f t="shared" si="133"/>
        <v>0</v>
      </c>
      <c r="F131" s="89">
        <f t="shared" si="133"/>
        <v>0</v>
      </c>
      <c r="G131" s="89">
        <f t="shared" si="133"/>
        <v>0</v>
      </c>
      <c r="H131" s="89">
        <f t="shared" si="133"/>
        <v>0</v>
      </c>
      <c r="I131" s="89">
        <f t="shared" si="133"/>
        <v>0</v>
      </c>
      <c r="J131" s="89">
        <f t="shared" si="133"/>
        <v>0</v>
      </c>
      <c r="K131" s="89">
        <f>($L116-$M124)*K116</f>
        <v>0</v>
      </c>
      <c r="L131" s="88"/>
      <c r="M131" s="88"/>
      <c r="N131" s="89">
        <f t="shared" si="131"/>
        <v>0</v>
      </c>
      <c r="O131" s="89">
        <f t="shared" si="121"/>
        <v>0</v>
      </c>
      <c r="P131" s="89">
        <f t="shared" si="122"/>
        <v>0</v>
      </c>
      <c r="Q131" s="89">
        <f t="shared" si="123"/>
        <v>0</v>
      </c>
      <c r="R131" s="89">
        <f t="shared" si="124"/>
        <v>0</v>
      </c>
      <c r="S131" s="89">
        <f t="shared" si="125"/>
        <v>0</v>
      </c>
      <c r="T131" s="89">
        <f t="shared" si="126"/>
        <v>0</v>
      </c>
      <c r="U131" s="89">
        <f t="shared" si="127"/>
        <v>0</v>
      </c>
      <c r="V131" s="89">
        <f t="shared" si="128"/>
        <v>0</v>
      </c>
      <c r="W131" s="89">
        <f>($M116-$Y124)*K116</f>
        <v>0</v>
      </c>
      <c r="X131" s="80"/>
      <c r="Y131" s="80"/>
      <c r="Z131" s="80"/>
    </row>
    <row r="132" spans="1:62" x14ac:dyDescent="0.25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62" x14ac:dyDescent="0.25">
      <c r="B133" s="194" t="s">
        <v>353</v>
      </c>
      <c r="C133" s="195"/>
      <c r="D133" s="195"/>
      <c r="E133" s="196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62" x14ac:dyDescent="0.25">
      <c r="B134" s="83" t="s">
        <v>168</v>
      </c>
      <c r="C134" s="83" t="s">
        <v>178</v>
      </c>
      <c r="D134" s="83" t="s">
        <v>188</v>
      </c>
      <c r="E134" s="83" t="s">
        <v>198</v>
      </c>
      <c r="F134" s="83" t="s">
        <v>208</v>
      </c>
      <c r="G134" s="83" t="s">
        <v>218</v>
      </c>
      <c r="H134" s="83" t="s">
        <v>316</v>
      </c>
      <c r="I134" s="83" t="s">
        <v>317</v>
      </c>
      <c r="J134" s="83" t="s">
        <v>318</v>
      </c>
      <c r="K134" s="83" t="s">
        <v>319</v>
      </c>
      <c r="L134" s="80"/>
      <c r="M134" s="80"/>
      <c r="N134" s="84" t="s">
        <v>169</v>
      </c>
      <c r="O134" s="84" t="s">
        <v>179</v>
      </c>
      <c r="P134" s="84" t="s">
        <v>189</v>
      </c>
      <c r="Q134" s="84" t="s">
        <v>199</v>
      </c>
      <c r="R134" s="84" t="s">
        <v>209</v>
      </c>
      <c r="S134" s="84" t="s">
        <v>219</v>
      </c>
      <c r="T134" s="84" t="s">
        <v>320</v>
      </c>
      <c r="U134" s="84" t="s">
        <v>321</v>
      </c>
      <c r="V134" s="84" t="s">
        <v>322</v>
      </c>
      <c r="W134" s="85" t="s">
        <v>327</v>
      </c>
      <c r="X134" s="80"/>
      <c r="Y134" s="80"/>
      <c r="Z134" s="80"/>
    </row>
    <row r="135" spans="1:62" x14ac:dyDescent="0.25">
      <c r="A135" s="6">
        <v>1</v>
      </c>
      <c r="B135" s="89">
        <f>B121+B128</f>
        <v>0</v>
      </c>
      <c r="C135" s="89">
        <f t="shared" ref="C135:K135" si="134">C121+C128</f>
        <v>2</v>
      </c>
      <c r="D135" s="89">
        <f t="shared" si="134"/>
        <v>0</v>
      </c>
      <c r="E135" s="89">
        <f t="shared" si="134"/>
        <v>2</v>
      </c>
      <c r="F135" s="89">
        <f t="shared" si="134"/>
        <v>-2</v>
      </c>
      <c r="G135" s="89">
        <f t="shared" si="134"/>
        <v>2</v>
      </c>
      <c r="H135" s="89">
        <f t="shared" si="134"/>
        <v>1</v>
      </c>
      <c r="I135" s="89">
        <f t="shared" si="134"/>
        <v>1</v>
      </c>
      <c r="J135" s="89">
        <f t="shared" si="134"/>
        <v>1</v>
      </c>
      <c r="K135" s="89">
        <f t="shared" si="134"/>
        <v>0</v>
      </c>
      <c r="L135" s="88"/>
      <c r="M135" s="88"/>
      <c r="N135" s="90">
        <f t="shared" ref="N135:W135" si="135">N121+N128</f>
        <v>0</v>
      </c>
      <c r="O135" s="90">
        <f t="shared" si="135"/>
        <v>1</v>
      </c>
      <c r="P135" s="90">
        <f t="shared" si="135"/>
        <v>0</v>
      </c>
      <c r="Q135" s="90">
        <f t="shared" si="135"/>
        <v>1</v>
      </c>
      <c r="R135" s="90">
        <f t="shared" si="135"/>
        <v>-1</v>
      </c>
      <c r="S135" s="90">
        <f t="shared" si="135"/>
        <v>-1</v>
      </c>
      <c r="T135" s="90">
        <f t="shared" si="135"/>
        <v>-2</v>
      </c>
      <c r="U135" s="90">
        <f t="shared" si="135"/>
        <v>3</v>
      </c>
      <c r="V135" s="90">
        <f t="shared" si="135"/>
        <v>-2</v>
      </c>
      <c r="W135" s="90">
        <f t="shared" si="135"/>
        <v>0</v>
      </c>
      <c r="X135" s="80"/>
      <c r="Y135" s="80"/>
      <c r="Z135" s="80"/>
    </row>
    <row r="136" spans="1:62" x14ac:dyDescent="0.25">
      <c r="A136" s="6">
        <v>2</v>
      </c>
      <c r="B136" s="89">
        <f t="shared" ref="B136:K136" si="136">B122+B129</f>
        <v>0</v>
      </c>
      <c r="C136" s="89">
        <f t="shared" si="136"/>
        <v>2</v>
      </c>
      <c r="D136" s="89">
        <f t="shared" si="136"/>
        <v>0</v>
      </c>
      <c r="E136" s="89">
        <f t="shared" si="136"/>
        <v>2</v>
      </c>
      <c r="F136" s="89">
        <f t="shared" si="136"/>
        <v>-2</v>
      </c>
      <c r="G136" s="89">
        <f t="shared" si="136"/>
        <v>2</v>
      </c>
      <c r="H136" s="89">
        <f t="shared" si="136"/>
        <v>1</v>
      </c>
      <c r="I136" s="89">
        <f t="shared" si="136"/>
        <v>1</v>
      </c>
      <c r="J136" s="89">
        <f t="shared" si="136"/>
        <v>1</v>
      </c>
      <c r="K136" s="89">
        <f t="shared" si="136"/>
        <v>0</v>
      </c>
      <c r="L136" s="88"/>
      <c r="M136" s="88"/>
      <c r="N136" s="89">
        <f t="shared" ref="N136:W136" si="137">N122+N129</f>
        <v>0</v>
      </c>
      <c r="O136" s="89">
        <f t="shared" si="137"/>
        <v>1</v>
      </c>
      <c r="P136" s="89">
        <f t="shared" si="137"/>
        <v>0</v>
      </c>
      <c r="Q136" s="89">
        <f t="shared" si="137"/>
        <v>1</v>
      </c>
      <c r="R136" s="89">
        <f t="shared" si="137"/>
        <v>-1</v>
      </c>
      <c r="S136" s="89">
        <f t="shared" si="137"/>
        <v>-1</v>
      </c>
      <c r="T136" s="89">
        <f t="shared" si="137"/>
        <v>-2</v>
      </c>
      <c r="U136" s="89">
        <f t="shared" si="137"/>
        <v>3</v>
      </c>
      <c r="V136" s="89">
        <f t="shared" si="137"/>
        <v>-2</v>
      </c>
      <c r="W136" s="89">
        <f t="shared" si="137"/>
        <v>0</v>
      </c>
      <c r="X136" s="80"/>
      <c r="Y136" s="80"/>
      <c r="Z136" s="80"/>
    </row>
    <row r="137" spans="1:62" s="166" customFormat="1" x14ac:dyDescent="0.25">
      <c r="A137" s="165">
        <v>3</v>
      </c>
      <c r="B137" s="89">
        <f>B123+B130</f>
        <v>0</v>
      </c>
      <c r="C137" s="89">
        <f t="shared" ref="C137:K137" si="138">C123+C130</f>
        <v>2</v>
      </c>
      <c r="D137" s="89">
        <f t="shared" si="138"/>
        <v>0</v>
      </c>
      <c r="E137" s="89">
        <f t="shared" si="138"/>
        <v>2</v>
      </c>
      <c r="F137" s="89">
        <f t="shared" si="138"/>
        <v>-2</v>
      </c>
      <c r="G137" s="89">
        <f t="shared" si="138"/>
        <v>2</v>
      </c>
      <c r="H137" s="89">
        <f t="shared" si="138"/>
        <v>1</v>
      </c>
      <c r="I137" s="89">
        <f t="shared" si="138"/>
        <v>1</v>
      </c>
      <c r="J137" s="89">
        <f t="shared" si="138"/>
        <v>1</v>
      </c>
      <c r="K137" s="89">
        <f t="shared" si="138"/>
        <v>0</v>
      </c>
      <c r="L137" s="94"/>
      <c r="M137" s="94"/>
      <c r="N137" s="90">
        <f>N123+N130</f>
        <v>0</v>
      </c>
      <c r="O137" s="90">
        <f t="shared" ref="O137:W137" si="139">O123+O130</f>
        <v>1</v>
      </c>
      <c r="P137" s="90">
        <f t="shared" si="139"/>
        <v>0</v>
      </c>
      <c r="Q137" s="90">
        <f t="shared" si="139"/>
        <v>1</v>
      </c>
      <c r="R137" s="90">
        <f t="shared" si="139"/>
        <v>-1</v>
      </c>
      <c r="S137" s="90">
        <f t="shared" si="139"/>
        <v>-1</v>
      </c>
      <c r="T137" s="90">
        <f t="shared" si="139"/>
        <v>-2</v>
      </c>
      <c r="U137" s="90">
        <f t="shared" si="139"/>
        <v>3</v>
      </c>
      <c r="V137" s="90">
        <f t="shared" si="139"/>
        <v>-2</v>
      </c>
      <c r="W137" s="90">
        <f t="shared" si="139"/>
        <v>0</v>
      </c>
      <c r="X137" s="94"/>
      <c r="Y137" s="94"/>
      <c r="Z137" s="94"/>
    </row>
    <row r="138" spans="1:62" s="166" customFormat="1" x14ac:dyDescent="0.25">
      <c r="A138" s="165">
        <v>4</v>
      </c>
      <c r="B138" s="168">
        <f>B124+B131</f>
        <v>0</v>
      </c>
      <c r="C138" s="168">
        <f t="shared" ref="C138:K138" si="140">C124+C131</f>
        <v>2</v>
      </c>
      <c r="D138" s="168">
        <f t="shared" si="140"/>
        <v>0</v>
      </c>
      <c r="E138" s="168">
        <f t="shared" si="140"/>
        <v>2</v>
      </c>
      <c r="F138" s="168">
        <f t="shared" si="140"/>
        <v>-2</v>
      </c>
      <c r="G138" s="168">
        <f t="shared" si="140"/>
        <v>2</v>
      </c>
      <c r="H138" s="168">
        <f t="shared" si="140"/>
        <v>1</v>
      </c>
      <c r="I138" s="168">
        <f t="shared" si="140"/>
        <v>1</v>
      </c>
      <c r="J138" s="168">
        <f t="shared" si="140"/>
        <v>1</v>
      </c>
      <c r="K138" s="168">
        <f t="shared" si="140"/>
        <v>0</v>
      </c>
      <c r="L138" s="169"/>
      <c r="M138" s="169"/>
      <c r="N138" s="170">
        <f>N124+N131</f>
        <v>0</v>
      </c>
      <c r="O138" s="170">
        <f t="shared" ref="O138:W138" si="141">O124+O131</f>
        <v>1</v>
      </c>
      <c r="P138" s="170">
        <f t="shared" si="141"/>
        <v>0</v>
      </c>
      <c r="Q138" s="170">
        <f t="shared" si="141"/>
        <v>1</v>
      </c>
      <c r="R138" s="170">
        <f t="shared" si="141"/>
        <v>-1</v>
      </c>
      <c r="S138" s="170">
        <f t="shared" si="141"/>
        <v>-1</v>
      </c>
      <c r="T138" s="170">
        <f t="shared" si="141"/>
        <v>-2</v>
      </c>
      <c r="U138" s="170">
        <f t="shared" si="141"/>
        <v>3</v>
      </c>
      <c r="V138" s="170">
        <f t="shared" si="141"/>
        <v>-2</v>
      </c>
      <c r="W138" s="170">
        <f t="shared" si="141"/>
        <v>0</v>
      </c>
      <c r="X138" s="94"/>
      <c r="Y138" s="94"/>
      <c r="Z138" s="94"/>
    </row>
    <row r="140" spans="1:62" x14ac:dyDescent="0.25">
      <c r="A140" s="93" t="s">
        <v>471</v>
      </c>
    </row>
    <row r="142" spans="1:62" x14ac:dyDescent="0.25">
      <c r="A142" s="21" t="s">
        <v>272</v>
      </c>
      <c r="K142" s="4"/>
      <c r="L142" s="4"/>
      <c r="M142" s="4"/>
      <c r="O142" s="31"/>
      <c r="P142" s="31"/>
      <c r="Q142" s="31"/>
      <c r="R142" s="31"/>
      <c r="S142" s="31"/>
      <c r="T142" s="31"/>
      <c r="U142" s="31"/>
      <c r="V142" s="31"/>
      <c r="W142" s="6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BC142" s="31"/>
      <c r="BD142" s="6"/>
      <c r="BE142" s="6"/>
      <c r="BH142" s="31"/>
      <c r="BI142" s="31"/>
      <c r="BJ142" s="16"/>
    </row>
    <row r="143" spans="1:62" x14ac:dyDescent="0.25">
      <c r="A143" s="101" t="s">
        <v>22</v>
      </c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BE143" s="62"/>
    </row>
    <row r="144" spans="1:62" x14ac:dyDescent="0.25">
      <c r="A144" s="173" t="s">
        <v>1</v>
      </c>
      <c r="B144" s="175" t="s">
        <v>25</v>
      </c>
      <c r="C144" s="176"/>
      <c r="D144" s="176"/>
      <c r="E144" s="176"/>
      <c r="F144" s="176"/>
      <c r="G144" s="176"/>
      <c r="H144" s="176"/>
      <c r="I144" s="176"/>
      <c r="J144" s="176"/>
      <c r="K144" s="177"/>
      <c r="L144" s="190" t="s">
        <v>313</v>
      </c>
      <c r="M144" s="192" t="s">
        <v>314</v>
      </c>
      <c r="BC144" s="172"/>
      <c r="BD144" s="6"/>
    </row>
    <row r="145" spans="1:64" x14ac:dyDescent="0.25">
      <c r="A145" s="174"/>
      <c r="B145" s="18" t="s">
        <v>2</v>
      </c>
      <c r="C145" s="18" t="s">
        <v>3</v>
      </c>
      <c r="D145" s="18" t="s">
        <v>59</v>
      </c>
      <c r="E145" s="18" t="s">
        <v>78</v>
      </c>
      <c r="F145" s="18" t="s">
        <v>79</v>
      </c>
      <c r="G145" s="18" t="s">
        <v>80</v>
      </c>
      <c r="H145" s="18" t="s">
        <v>81</v>
      </c>
      <c r="I145" s="18" t="s">
        <v>82</v>
      </c>
      <c r="J145" s="18" t="s">
        <v>83</v>
      </c>
      <c r="K145" s="18" t="s">
        <v>14</v>
      </c>
      <c r="L145" s="191"/>
      <c r="M145" s="193"/>
      <c r="BC145" s="172"/>
    </row>
    <row r="146" spans="1:64" x14ac:dyDescent="0.25">
      <c r="A146" s="1">
        <v>1</v>
      </c>
      <c r="B146" s="1">
        <v>1</v>
      </c>
      <c r="C146" s="1">
        <v>0</v>
      </c>
      <c r="D146" s="1">
        <v>1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1</v>
      </c>
      <c r="K146" s="1">
        <v>1</v>
      </c>
      <c r="L146" s="65">
        <v>0</v>
      </c>
      <c r="M146" s="45">
        <v>0</v>
      </c>
      <c r="N146" s="6" t="s">
        <v>154</v>
      </c>
      <c r="BC146" s="6"/>
    </row>
    <row r="147" spans="1:64" x14ac:dyDescent="0.25">
      <c r="A147" s="1">
        <v>2</v>
      </c>
      <c r="B147" s="1">
        <v>1</v>
      </c>
      <c r="C147" s="1">
        <v>1</v>
      </c>
      <c r="D147" s="1">
        <v>1</v>
      </c>
      <c r="E147" s="1">
        <v>1</v>
      </c>
      <c r="F147" s="1">
        <v>0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65">
        <v>1</v>
      </c>
      <c r="M147" s="45">
        <v>0</v>
      </c>
      <c r="N147" s="6" t="s">
        <v>155</v>
      </c>
      <c r="BC147" s="6"/>
    </row>
    <row r="148" spans="1:64" x14ac:dyDescent="0.25">
      <c r="A148" s="1">
        <v>3</v>
      </c>
      <c r="B148" s="1">
        <v>1</v>
      </c>
      <c r="C148" s="1">
        <v>0</v>
      </c>
      <c r="D148" s="1">
        <v>1</v>
      </c>
      <c r="E148" s="1">
        <v>0</v>
      </c>
      <c r="F148" s="1">
        <v>1</v>
      </c>
      <c r="G148" s="1">
        <v>0</v>
      </c>
      <c r="H148" s="1">
        <v>0</v>
      </c>
      <c r="I148" s="1">
        <v>1</v>
      </c>
      <c r="J148" s="1">
        <v>0</v>
      </c>
      <c r="K148" s="1">
        <v>1</v>
      </c>
      <c r="L148" s="65">
        <v>0</v>
      </c>
      <c r="M148" s="45">
        <v>1</v>
      </c>
      <c r="N148" s="6" t="s">
        <v>19</v>
      </c>
      <c r="BC148" s="6"/>
    </row>
    <row r="149" spans="1:64" x14ac:dyDescent="0.25">
      <c r="A149" s="1">
        <v>4</v>
      </c>
      <c r="B149" s="1">
        <v>1</v>
      </c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1</v>
      </c>
      <c r="I149" s="1">
        <v>1</v>
      </c>
      <c r="J149" s="1">
        <v>1</v>
      </c>
      <c r="K149" s="1">
        <v>1</v>
      </c>
      <c r="L149" s="65">
        <v>1</v>
      </c>
      <c r="M149" s="45">
        <v>1</v>
      </c>
      <c r="N149" s="6" t="s">
        <v>463</v>
      </c>
      <c r="BC149" s="6"/>
    </row>
    <row r="150" spans="1:64" x14ac:dyDescent="0.2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71"/>
      <c r="Y150" s="71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71"/>
      <c r="BA150" s="71"/>
      <c r="BB150" s="71"/>
      <c r="BC150" s="6"/>
    </row>
    <row r="151" spans="1:64" x14ac:dyDescent="0.25"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71"/>
      <c r="BA151" s="71"/>
      <c r="BB151" s="71"/>
      <c r="BC151" s="71"/>
      <c r="BD151" s="71"/>
      <c r="BE151" s="71"/>
      <c r="BF151" s="71"/>
      <c r="BG151" s="53"/>
      <c r="BH151" s="53"/>
      <c r="BI151" s="53"/>
      <c r="BJ151" s="53"/>
      <c r="BK151" s="6"/>
      <c r="BL151" s="6"/>
    </row>
    <row r="152" spans="1:64" x14ac:dyDescent="0.25">
      <c r="B152" s="180" t="s">
        <v>20</v>
      </c>
      <c r="C152" s="181"/>
      <c r="D152" s="181"/>
      <c r="E152" s="181"/>
      <c r="F152" s="181"/>
      <c r="G152" s="181"/>
      <c r="H152" s="181"/>
      <c r="I152" s="181"/>
      <c r="J152" s="181"/>
      <c r="K152" s="182"/>
      <c r="L152" s="60"/>
      <c r="M152" s="60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60"/>
      <c r="Y152" s="60"/>
      <c r="Z152" s="55" t="s">
        <v>257</v>
      </c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71"/>
      <c r="BA152" s="71"/>
      <c r="BB152" s="71"/>
      <c r="BC152" s="71"/>
      <c r="BD152" s="71"/>
      <c r="BE152" s="71"/>
      <c r="BF152" s="71"/>
      <c r="BG152" s="53"/>
      <c r="BH152" s="53"/>
      <c r="BI152" s="53"/>
      <c r="BJ152" s="53"/>
      <c r="BK152" s="6"/>
      <c r="BL152" s="6"/>
    </row>
    <row r="153" spans="1:64" x14ac:dyDescent="0.25">
      <c r="B153" s="72" t="s">
        <v>168</v>
      </c>
      <c r="C153" s="72" t="s">
        <v>178</v>
      </c>
      <c r="D153" s="72" t="s">
        <v>188</v>
      </c>
      <c r="E153" s="72" t="s">
        <v>198</v>
      </c>
      <c r="F153" s="72" t="s">
        <v>208</v>
      </c>
      <c r="G153" s="72" t="s">
        <v>218</v>
      </c>
      <c r="H153" s="72" t="s">
        <v>316</v>
      </c>
      <c r="I153" s="72" t="s">
        <v>317</v>
      </c>
      <c r="J153" s="72" t="s">
        <v>318</v>
      </c>
      <c r="K153" s="72" t="s">
        <v>319</v>
      </c>
      <c r="L153" s="66" t="s">
        <v>323</v>
      </c>
      <c r="M153" s="66" t="s">
        <v>324</v>
      </c>
      <c r="N153" s="74" t="s">
        <v>169</v>
      </c>
      <c r="O153" s="74" t="s">
        <v>179</v>
      </c>
      <c r="P153" s="74" t="s">
        <v>189</v>
      </c>
      <c r="Q153" s="74" t="s">
        <v>199</v>
      </c>
      <c r="R153" s="74" t="s">
        <v>209</v>
      </c>
      <c r="S153" s="74" t="s">
        <v>219</v>
      </c>
      <c r="T153" s="74" t="s">
        <v>320</v>
      </c>
      <c r="U153" s="74" t="s">
        <v>321</v>
      </c>
      <c r="V153" s="74" t="s">
        <v>322</v>
      </c>
      <c r="W153" s="75" t="s">
        <v>327</v>
      </c>
      <c r="X153" s="75" t="s">
        <v>325</v>
      </c>
      <c r="Y153" s="75" t="s">
        <v>326</v>
      </c>
      <c r="Z153" s="56" t="s">
        <v>328</v>
      </c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71"/>
      <c r="BA153" s="71"/>
      <c r="BB153" s="71"/>
      <c r="BC153" s="71"/>
      <c r="BD153" s="71"/>
      <c r="BE153" s="71"/>
      <c r="BF153" s="71"/>
      <c r="BG153" s="53"/>
      <c r="BH153" s="53"/>
      <c r="BI153" s="53"/>
      <c r="BJ153" s="53"/>
      <c r="BK153" s="6"/>
      <c r="BL153" s="6"/>
    </row>
    <row r="154" spans="1:64" x14ac:dyDescent="0.25">
      <c r="A154" s="6">
        <v>1</v>
      </c>
      <c r="B154" s="89">
        <f>B138</f>
        <v>0</v>
      </c>
      <c r="C154" s="89">
        <f t="shared" ref="C154:K154" si="142">C138</f>
        <v>2</v>
      </c>
      <c r="D154" s="89">
        <f t="shared" si="142"/>
        <v>0</v>
      </c>
      <c r="E154" s="89">
        <f t="shared" si="142"/>
        <v>2</v>
      </c>
      <c r="F154" s="89">
        <f t="shared" si="142"/>
        <v>-2</v>
      </c>
      <c r="G154" s="89">
        <f t="shared" si="142"/>
        <v>2</v>
      </c>
      <c r="H154" s="89">
        <f t="shared" si="142"/>
        <v>1</v>
      </c>
      <c r="I154" s="89">
        <f t="shared" si="142"/>
        <v>1</v>
      </c>
      <c r="J154" s="89">
        <f t="shared" si="142"/>
        <v>1</v>
      </c>
      <c r="K154" s="89">
        <f t="shared" si="142"/>
        <v>0</v>
      </c>
      <c r="L154" s="89">
        <f>K154+(B146*B154)+(C146*C154)+(D146*D154)+(E146*E154)+(F146*F154)+(G146*G154)+(H146*H154)+(I146*I154)+(J146*J154)</f>
        <v>0</v>
      </c>
      <c r="M154" s="91">
        <f>IF(L154&gt;=$D$8,1,0)</f>
        <v>0</v>
      </c>
      <c r="N154" s="89">
        <f>N138</f>
        <v>0</v>
      </c>
      <c r="O154" s="89">
        <f t="shared" ref="O154:W154" si="143">O138</f>
        <v>1</v>
      </c>
      <c r="P154" s="89">
        <f t="shared" si="143"/>
        <v>0</v>
      </c>
      <c r="Q154" s="89">
        <f t="shared" si="143"/>
        <v>1</v>
      </c>
      <c r="R154" s="89">
        <f t="shared" si="143"/>
        <v>-1</v>
      </c>
      <c r="S154" s="89">
        <f t="shared" si="143"/>
        <v>-1</v>
      </c>
      <c r="T154" s="89">
        <f t="shared" si="143"/>
        <v>-2</v>
      </c>
      <c r="U154" s="89">
        <f t="shared" si="143"/>
        <v>3</v>
      </c>
      <c r="V154" s="89">
        <f t="shared" si="143"/>
        <v>-2</v>
      </c>
      <c r="W154" s="89">
        <f t="shared" si="143"/>
        <v>0</v>
      </c>
      <c r="X154" s="89">
        <f>W154+(B146*N154)+(C146*O154)+(D146*P154)+(E146*Q154)+(F146*R154)+(G146*S154)+(H146*T154)+(I146*U154)+(J146*V154)</f>
        <v>-5</v>
      </c>
      <c r="Y154" s="92">
        <f>IF(X154&gt;=$D$8,1,0)</f>
        <v>0</v>
      </c>
      <c r="Z154" s="89" t="str">
        <f>IF(AND(L146=M154,M146=Y154),"wbaru=wlama","perbaiki bobot dan bias")</f>
        <v>wbaru=wlama</v>
      </c>
    </row>
    <row r="155" spans="1:64" x14ac:dyDescent="0.25">
      <c r="A155" s="6">
        <v>2</v>
      </c>
      <c r="B155" s="90">
        <f>B168</f>
        <v>0</v>
      </c>
      <c r="C155" s="90">
        <f>C168</f>
        <v>2</v>
      </c>
      <c r="D155" s="90">
        <f t="shared" ref="D155:E155" si="144">D168</f>
        <v>0</v>
      </c>
      <c r="E155" s="90">
        <f t="shared" si="144"/>
        <v>2</v>
      </c>
      <c r="F155" s="90">
        <f>F168</f>
        <v>-2</v>
      </c>
      <c r="G155" s="90">
        <f t="shared" ref="G155:K155" si="145">G168</f>
        <v>2</v>
      </c>
      <c r="H155" s="90">
        <f t="shared" si="145"/>
        <v>1</v>
      </c>
      <c r="I155" s="90">
        <f t="shared" si="145"/>
        <v>1</v>
      </c>
      <c r="J155" s="90">
        <f t="shared" si="145"/>
        <v>1</v>
      </c>
      <c r="K155" s="90">
        <f t="shared" si="145"/>
        <v>0</v>
      </c>
      <c r="L155" s="89">
        <f t="shared" ref="L155:L157" si="146">K155+(B147*B155)+(C147*C155)+(D147*D155)+(E147*E155)+(F147*F155)+(G147*G155)+(H147*H155)+(I147*I155)+(J147*J155)</f>
        <v>9</v>
      </c>
      <c r="M155" s="91">
        <f t="shared" ref="M155:M157" si="147">IF(L155&gt;=$D$8,1,0)</f>
        <v>1</v>
      </c>
      <c r="N155" s="90">
        <f>N168</f>
        <v>0</v>
      </c>
      <c r="O155" s="90">
        <f>O168</f>
        <v>1</v>
      </c>
      <c r="P155" s="90">
        <f t="shared" ref="P155:W155" si="148">P168</f>
        <v>0</v>
      </c>
      <c r="Q155" s="90">
        <f t="shared" si="148"/>
        <v>1</v>
      </c>
      <c r="R155" s="90">
        <f t="shared" si="148"/>
        <v>-1</v>
      </c>
      <c r="S155" s="90">
        <f t="shared" si="148"/>
        <v>-1</v>
      </c>
      <c r="T155" s="90">
        <f t="shared" si="148"/>
        <v>-2</v>
      </c>
      <c r="U155" s="90">
        <f t="shared" si="148"/>
        <v>3</v>
      </c>
      <c r="V155" s="90">
        <f t="shared" si="148"/>
        <v>-2</v>
      </c>
      <c r="W155" s="90">
        <f t="shared" si="148"/>
        <v>0</v>
      </c>
      <c r="X155" s="89">
        <f t="shared" ref="X155:X157" si="149">W155+(B147*N155)+(C147*O155)+(D147*P155)+(E147*Q155)+(F147*R155)+(G147*S155)+(H147*T155)+(I147*U155)+(J147*V155)</f>
        <v>0</v>
      </c>
      <c r="Y155" s="92">
        <f t="shared" ref="Y155:Y157" si="150">IF(X155&gt;=$D$8,1,0)</f>
        <v>0</v>
      </c>
      <c r="Z155" s="89" t="str">
        <f t="shared" ref="Z155:Z157" si="151">IF(AND(L147=M155,M147=Y155),"wbaru=wlama","perbaiki bobot dan bias")</f>
        <v>wbaru=wlama</v>
      </c>
    </row>
    <row r="156" spans="1:64" x14ac:dyDescent="0.25">
      <c r="A156" s="6">
        <v>3</v>
      </c>
      <c r="B156" s="90">
        <f>B169</f>
        <v>0</v>
      </c>
      <c r="C156" s="90">
        <f t="shared" ref="C156:K156" si="152">C169</f>
        <v>2</v>
      </c>
      <c r="D156" s="90">
        <f t="shared" si="152"/>
        <v>0</v>
      </c>
      <c r="E156" s="90">
        <f t="shared" si="152"/>
        <v>2</v>
      </c>
      <c r="F156" s="90">
        <f t="shared" si="152"/>
        <v>-2</v>
      </c>
      <c r="G156" s="90">
        <f t="shared" si="152"/>
        <v>2</v>
      </c>
      <c r="H156" s="90">
        <f t="shared" si="152"/>
        <v>1</v>
      </c>
      <c r="I156" s="90">
        <f t="shared" si="152"/>
        <v>1</v>
      </c>
      <c r="J156" s="90">
        <f t="shared" si="152"/>
        <v>1</v>
      </c>
      <c r="K156" s="90">
        <f t="shared" si="152"/>
        <v>0</v>
      </c>
      <c r="L156" s="89">
        <f t="shared" si="146"/>
        <v>-1</v>
      </c>
      <c r="M156" s="91">
        <f t="shared" si="147"/>
        <v>0</v>
      </c>
      <c r="N156" s="90">
        <f>N169</f>
        <v>0</v>
      </c>
      <c r="O156" s="90">
        <f t="shared" ref="O156:W156" si="153">O169</f>
        <v>1</v>
      </c>
      <c r="P156" s="90">
        <f t="shared" si="153"/>
        <v>0</v>
      </c>
      <c r="Q156" s="90">
        <f t="shared" si="153"/>
        <v>1</v>
      </c>
      <c r="R156" s="90">
        <f t="shared" si="153"/>
        <v>-1</v>
      </c>
      <c r="S156" s="90">
        <f t="shared" si="153"/>
        <v>-1</v>
      </c>
      <c r="T156" s="90">
        <f t="shared" si="153"/>
        <v>-2</v>
      </c>
      <c r="U156" s="90">
        <f t="shared" si="153"/>
        <v>3</v>
      </c>
      <c r="V156" s="90">
        <f t="shared" si="153"/>
        <v>-2</v>
      </c>
      <c r="W156" s="90">
        <f t="shared" si="153"/>
        <v>0</v>
      </c>
      <c r="X156" s="89">
        <f t="shared" si="149"/>
        <v>2</v>
      </c>
      <c r="Y156" s="92">
        <f t="shared" si="150"/>
        <v>1</v>
      </c>
      <c r="Z156" s="89" t="str">
        <f t="shared" si="151"/>
        <v>wbaru=wlama</v>
      </c>
    </row>
    <row r="157" spans="1:64" x14ac:dyDescent="0.25">
      <c r="A157" s="6">
        <v>4</v>
      </c>
      <c r="B157" s="90">
        <f>B170</f>
        <v>0</v>
      </c>
      <c r="C157" s="90">
        <f>C170</f>
        <v>2</v>
      </c>
      <c r="D157" s="90">
        <f t="shared" ref="D157:J157" si="154">D170</f>
        <v>0</v>
      </c>
      <c r="E157" s="90">
        <f t="shared" si="154"/>
        <v>2</v>
      </c>
      <c r="F157" s="90">
        <f t="shared" si="154"/>
        <v>-2</v>
      </c>
      <c r="G157" s="90">
        <f t="shared" si="154"/>
        <v>2</v>
      </c>
      <c r="H157" s="90">
        <f t="shared" si="154"/>
        <v>1</v>
      </c>
      <c r="I157" s="90">
        <f t="shared" si="154"/>
        <v>1</v>
      </c>
      <c r="J157" s="90">
        <f t="shared" si="154"/>
        <v>1</v>
      </c>
      <c r="K157" s="90">
        <f>K170</f>
        <v>0</v>
      </c>
      <c r="L157" s="89">
        <f t="shared" si="146"/>
        <v>7</v>
      </c>
      <c r="M157" s="91">
        <f t="shared" si="147"/>
        <v>1</v>
      </c>
      <c r="N157" s="90">
        <f>N170</f>
        <v>0</v>
      </c>
      <c r="O157" s="90">
        <f t="shared" ref="O157:W157" si="155">O170</f>
        <v>1</v>
      </c>
      <c r="P157" s="90">
        <f t="shared" si="155"/>
        <v>0</v>
      </c>
      <c r="Q157" s="90">
        <f t="shared" si="155"/>
        <v>1</v>
      </c>
      <c r="R157" s="90">
        <f t="shared" si="155"/>
        <v>-1</v>
      </c>
      <c r="S157" s="90">
        <f t="shared" si="155"/>
        <v>-1</v>
      </c>
      <c r="T157" s="90">
        <f t="shared" si="155"/>
        <v>-2</v>
      </c>
      <c r="U157" s="90">
        <f t="shared" si="155"/>
        <v>3</v>
      </c>
      <c r="V157" s="90">
        <f t="shared" si="155"/>
        <v>-2</v>
      </c>
      <c r="W157" s="90">
        <f t="shared" si="155"/>
        <v>0</v>
      </c>
      <c r="X157" s="89">
        <f t="shared" si="149"/>
        <v>1</v>
      </c>
      <c r="Y157" s="92">
        <f t="shared" si="150"/>
        <v>1</v>
      </c>
      <c r="Z157" s="89" t="str">
        <f t="shared" si="151"/>
        <v>wbaru=wlama</v>
      </c>
    </row>
    <row r="158" spans="1:64" x14ac:dyDescent="0.25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16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16"/>
    </row>
    <row r="159" spans="1:64" x14ac:dyDescent="0.25">
      <c r="B159" s="194" t="s">
        <v>256</v>
      </c>
      <c r="C159" s="195"/>
      <c r="D159" s="195"/>
      <c r="E159" s="196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64" x14ac:dyDescent="0.25">
      <c r="B160" s="81" t="s">
        <v>333</v>
      </c>
      <c r="C160" s="81" t="s">
        <v>334</v>
      </c>
      <c r="D160" s="81" t="s">
        <v>335</v>
      </c>
      <c r="E160" s="81" t="s">
        <v>336</v>
      </c>
      <c r="F160" s="81" t="s">
        <v>337</v>
      </c>
      <c r="G160" s="81" t="s">
        <v>338</v>
      </c>
      <c r="H160" s="81" t="s">
        <v>339</v>
      </c>
      <c r="I160" s="81" t="s">
        <v>340</v>
      </c>
      <c r="J160" s="81" t="s">
        <v>341</v>
      </c>
      <c r="K160" s="81" t="s">
        <v>342</v>
      </c>
      <c r="L160" s="80"/>
      <c r="M160" s="80"/>
      <c r="N160" s="82" t="s">
        <v>344</v>
      </c>
      <c r="O160" s="82" t="s">
        <v>345</v>
      </c>
      <c r="P160" s="82" t="s">
        <v>346</v>
      </c>
      <c r="Q160" s="82" t="s">
        <v>347</v>
      </c>
      <c r="R160" s="82" t="s">
        <v>348</v>
      </c>
      <c r="S160" s="82" t="s">
        <v>349</v>
      </c>
      <c r="T160" s="82" t="s">
        <v>350</v>
      </c>
      <c r="U160" s="82" t="s">
        <v>351</v>
      </c>
      <c r="V160" s="82" t="s">
        <v>352</v>
      </c>
      <c r="W160" s="82" t="s">
        <v>343</v>
      </c>
      <c r="X160" s="80"/>
      <c r="Y160" s="80"/>
      <c r="Z160" s="80"/>
    </row>
    <row r="161" spans="1:26" x14ac:dyDescent="0.25">
      <c r="A161" s="6">
        <v>1</v>
      </c>
      <c r="B161" s="89">
        <f>($L146-$M154)*B146</f>
        <v>0</v>
      </c>
      <c r="C161" s="89">
        <f>($L146-$M154)*C146</f>
        <v>0</v>
      </c>
      <c r="D161" s="89">
        <f t="shared" ref="D161:K161" si="156">($L146-$M154)*D146</f>
        <v>0</v>
      </c>
      <c r="E161" s="89">
        <f t="shared" si="156"/>
        <v>0</v>
      </c>
      <c r="F161" s="89">
        <f t="shared" si="156"/>
        <v>0</v>
      </c>
      <c r="G161" s="89">
        <f t="shared" si="156"/>
        <v>0</v>
      </c>
      <c r="H161" s="89">
        <f t="shared" si="156"/>
        <v>0</v>
      </c>
      <c r="I161" s="89">
        <f t="shared" si="156"/>
        <v>0</v>
      </c>
      <c r="J161" s="89">
        <f t="shared" si="156"/>
        <v>0</v>
      </c>
      <c r="K161" s="89">
        <f t="shared" si="156"/>
        <v>0</v>
      </c>
      <c r="L161" s="88"/>
      <c r="M161" s="88"/>
      <c r="N161" s="89">
        <f>($M146-$Y154)*B146</f>
        <v>0</v>
      </c>
      <c r="O161" s="89">
        <f t="shared" ref="O161:O164" si="157">($M146-$Y154)*C146</f>
        <v>0</v>
      </c>
      <c r="P161" s="89">
        <f t="shared" ref="P161:P164" si="158">($M146-$Y154)*D146</f>
        <v>0</v>
      </c>
      <c r="Q161" s="89">
        <f t="shared" ref="Q161:Q164" si="159">($M146-$Y154)*E146</f>
        <v>0</v>
      </c>
      <c r="R161" s="89">
        <f t="shared" ref="R161:R164" si="160">($M146-$Y154)*F146</f>
        <v>0</v>
      </c>
      <c r="S161" s="89">
        <f t="shared" ref="S161:S164" si="161">($M146-$Y154)*G146</f>
        <v>0</v>
      </c>
      <c r="T161" s="89">
        <f t="shared" ref="T161:T164" si="162">($M146-$Y154)*H146</f>
        <v>0</v>
      </c>
      <c r="U161" s="89">
        <f t="shared" ref="U161:U164" si="163">($M146-$Y154)*I146</f>
        <v>0</v>
      </c>
      <c r="V161" s="89">
        <f t="shared" ref="V161:V164" si="164">($M146-$Y154)*J146</f>
        <v>0</v>
      </c>
      <c r="W161" s="89">
        <f t="shared" ref="W161:W163" si="165">($M146-$Y154)*K146</f>
        <v>0</v>
      </c>
      <c r="X161" s="80"/>
      <c r="Y161" s="80"/>
      <c r="Z161" s="80"/>
    </row>
    <row r="162" spans="1:26" x14ac:dyDescent="0.25">
      <c r="A162" s="6">
        <v>2</v>
      </c>
      <c r="B162" s="89">
        <f>($L147-$M155)*B147</f>
        <v>0</v>
      </c>
      <c r="C162" s="89">
        <f t="shared" ref="C162:J162" si="166">($L147-$M155)*C147</f>
        <v>0</v>
      </c>
      <c r="D162" s="89">
        <f t="shared" si="166"/>
        <v>0</v>
      </c>
      <c r="E162" s="89">
        <f t="shared" si="166"/>
        <v>0</v>
      </c>
      <c r="F162" s="89">
        <f t="shared" si="166"/>
        <v>0</v>
      </c>
      <c r="G162" s="89">
        <f t="shared" si="166"/>
        <v>0</v>
      </c>
      <c r="H162" s="89">
        <f t="shared" si="166"/>
        <v>0</v>
      </c>
      <c r="I162" s="89">
        <f t="shared" si="166"/>
        <v>0</v>
      </c>
      <c r="J162" s="89">
        <f t="shared" si="166"/>
        <v>0</v>
      </c>
      <c r="K162" s="89">
        <f>($L147-$M155)*K147</f>
        <v>0</v>
      </c>
      <c r="L162" s="88"/>
      <c r="M162" s="88"/>
      <c r="N162" s="89">
        <f t="shared" ref="N162:N164" si="167">($M147-$Y155)*B147</f>
        <v>0</v>
      </c>
      <c r="O162" s="89">
        <f t="shared" si="157"/>
        <v>0</v>
      </c>
      <c r="P162" s="89">
        <f t="shared" si="158"/>
        <v>0</v>
      </c>
      <c r="Q162" s="89">
        <f t="shared" si="159"/>
        <v>0</v>
      </c>
      <c r="R162" s="89">
        <f t="shared" si="160"/>
        <v>0</v>
      </c>
      <c r="S162" s="89">
        <f t="shared" si="161"/>
        <v>0</v>
      </c>
      <c r="T162" s="89">
        <f t="shared" si="162"/>
        <v>0</v>
      </c>
      <c r="U162" s="89">
        <f t="shared" si="163"/>
        <v>0</v>
      </c>
      <c r="V162" s="89">
        <f t="shared" si="164"/>
        <v>0</v>
      </c>
      <c r="W162" s="89">
        <f t="shared" si="165"/>
        <v>0</v>
      </c>
      <c r="X162" s="80"/>
      <c r="Y162" s="80"/>
      <c r="Z162" s="80"/>
    </row>
    <row r="163" spans="1:26" x14ac:dyDescent="0.25">
      <c r="A163" s="6">
        <v>3</v>
      </c>
      <c r="B163" s="89">
        <f t="shared" ref="B163:K163" si="168">($L148-$M156)*B148</f>
        <v>0</v>
      </c>
      <c r="C163" s="89">
        <f t="shared" si="168"/>
        <v>0</v>
      </c>
      <c r="D163" s="89">
        <f t="shared" si="168"/>
        <v>0</v>
      </c>
      <c r="E163" s="89">
        <f t="shared" si="168"/>
        <v>0</v>
      </c>
      <c r="F163" s="89">
        <f t="shared" si="168"/>
        <v>0</v>
      </c>
      <c r="G163" s="89">
        <f t="shared" si="168"/>
        <v>0</v>
      </c>
      <c r="H163" s="89">
        <f t="shared" si="168"/>
        <v>0</v>
      </c>
      <c r="I163" s="89">
        <f t="shared" si="168"/>
        <v>0</v>
      </c>
      <c r="J163" s="89">
        <f t="shared" si="168"/>
        <v>0</v>
      </c>
      <c r="K163" s="89">
        <f t="shared" si="168"/>
        <v>0</v>
      </c>
      <c r="L163" s="88"/>
      <c r="M163" s="88"/>
      <c r="N163" s="89">
        <f t="shared" si="167"/>
        <v>0</v>
      </c>
      <c r="O163" s="89">
        <f t="shared" si="157"/>
        <v>0</v>
      </c>
      <c r="P163" s="89">
        <f t="shared" si="158"/>
        <v>0</v>
      </c>
      <c r="Q163" s="89">
        <f t="shared" si="159"/>
        <v>0</v>
      </c>
      <c r="R163" s="89">
        <f t="shared" si="160"/>
        <v>0</v>
      </c>
      <c r="S163" s="89">
        <f t="shared" si="161"/>
        <v>0</v>
      </c>
      <c r="T163" s="89">
        <f t="shared" si="162"/>
        <v>0</v>
      </c>
      <c r="U163" s="89">
        <f t="shared" si="163"/>
        <v>0</v>
      </c>
      <c r="V163" s="89">
        <f t="shared" si="164"/>
        <v>0</v>
      </c>
      <c r="W163" s="89">
        <f t="shared" si="165"/>
        <v>0</v>
      </c>
      <c r="X163" s="80"/>
      <c r="Y163" s="80"/>
      <c r="Z163" s="80"/>
    </row>
    <row r="164" spans="1:26" x14ac:dyDescent="0.25">
      <c r="A164" s="6">
        <v>4</v>
      </c>
      <c r="B164" s="89">
        <f t="shared" ref="B164:J164" si="169">($L149-$M157)*B149</f>
        <v>0</v>
      </c>
      <c r="C164" s="89">
        <f t="shared" si="169"/>
        <v>0</v>
      </c>
      <c r="D164" s="89">
        <f t="shared" si="169"/>
        <v>0</v>
      </c>
      <c r="E164" s="89">
        <f t="shared" si="169"/>
        <v>0</v>
      </c>
      <c r="F164" s="89">
        <f t="shared" si="169"/>
        <v>0</v>
      </c>
      <c r="G164" s="89">
        <f t="shared" si="169"/>
        <v>0</v>
      </c>
      <c r="H164" s="89">
        <f t="shared" si="169"/>
        <v>0</v>
      </c>
      <c r="I164" s="89">
        <f t="shared" si="169"/>
        <v>0</v>
      </c>
      <c r="J164" s="89">
        <f t="shared" si="169"/>
        <v>0</v>
      </c>
      <c r="K164" s="89">
        <f>($L149-$M157)*K149</f>
        <v>0</v>
      </c>
      <c r="L164" s="88"/>
      <c r="M164" s="88"/>
      <c r="N164" s="89">
        <f t="shared" si="167"/>
        <v>0</v>
      </c>
      <c r="O164" s="89">
        <f t="shared" si="157"/>
        <v>0</v>
      </c>
      <c r="P164" s="89">
        <f t="shared" si="158"/>
        <v>0</v>
      </c>
      <c r="Q164" s="89">
        <f t="shared" si="159"/>
        <v>0</v>
      </c>
      <c r="R164" s="89">
        <f t="shared" si="160"/>
        <v>0</v>
      </c>
      <c r="S164" s="89">
        <f t="shared" si="161"/>
        <v>0</v>
      </c>
      <c r="T164" s="89">
        <f t="shared" si="162"/>
        <v>0</v>
      </c>
      <c r="U164" s="89">
        <f t="shared" si="163"/>
        <v>0</v>
      </c>
      <c r="V164" s="89">
        <f t="shared" si="164"/>
        <v>0</v>
      </c>
      <c r="W164" s="89">
        <f>($M149-$Y157)*K149</f>
        <v>0</v>
      </c>
      <c r="X164" s="80"/>
      <c r="Y164" s="80"/>
      <c r="Z164" s="80"/>
    </row>
    <row r="165" spans="1:26" x14ac:dyDescent="0.25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x14ac:dyDescent="0.25">
      <c r="B166" s="194" t="s">
        <v>353</v>
      </c>
      <c r="C166" s="195"/>
      <c r="D166" s="195"/>
      <c r="E166" s="196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x14ac:dyDescent="0.25">
      <c r="B167" s="83" t="s">
        <v>168</v>
      </c>
      <c r="C167" s="83" t="s">
        <v>178</v>
      </c>
      <c r="D167" s="83" t="s">
        <v>188</v>
      </c>
      <c r="E167" s="83" t="s">
        <v>198</v>
      </c>
      <c r="F167" s="83" t="s">
        <v>208</v>
      </c>
      <c r="G167" s="83" t="s">
        <v>218</v>
      </c>
      <c r="H167" s="83" t="s">
        <v>316</v>
      </c>
      <c r="I167" s="83" t="s">
        <v>317</v>
      </c>
      <c r="J167" s="83" t="s">
        <v>318</v>
      </c>
      <c r="K167" s="83" t="s">
        <v>319</v>
      </c>
      <c r="L167" s="80"/>
      <c r="M167" s="80"/>
      <c r="N167" s="84" t="s">
        <v>169</v>
      </c>
      <c r="O167" s="84" t="s">
        <v>179</v>
      </c>
      <c r="P167" s="84" t="s">
        <v>189</v>
      </c>
      <c r="Q167" s="84" t="s">
        <v>199</v>
      </c>
      <c r="R167" s="84" t="s">
        <v>209</v>
      </c>
      <c r="S167" s="84" t="s">
        <v>219</v>
      </c>
      <c r="T167" s="84" t="s">
        <v>320</v>
      </c>
      <c r="U167" s="84" t="s">
        <v>321</v>
      </c>
      <c r="V167" s="84" t="s">
        <v>322</v>
      </c>
      <c r="W167" s="85" t="s">
        <v>327</v>
      </c>
      <c r="X167" s="80"/>
      <c r="Y167" s="80"/>
      <c r="Z167" s="80"/>
    </row>
    <row r="168" spans="1:26" x14ac:dyDescent="0.25">
      <c r="A168" s="6">
        <v>1</v>
      </c>
      <c r="B168" s="89">
        <f>B154+B161</f>
        <v>0</v>
      </c>
      <c r="C168" s="89">
        <f t="shared" ref="C168:K168" si="170">C154+C161</f>
        <v>2</v>
      </c>
      <c r="D168" s="89">
        <f t="shared" si="170"/>
        <v>0</v>
      </c>
      <c r="E168" s="89">
        <f t="shared" si="170"/>
        <v>2</v>
      </c>
      <c r="F168" s="89">
        <f t="shared" si="170"/>
        <v>-2</v>
      </c>
      <c r="G168" s="89">
        <f t="shared" si="170"/>
        <v>2</v>
      </c>
      <c r="H168" s="89">
        <f t="shared" si="170"/>
        <v>1</v>
      </c>
      <c r="I168" s="89">
        <f t="shared" si="170"/>
        <v>1</v>
      </c>
      <c r="J168" s="89">
        <f t="shared" si="170"/>
        <v>1</v>
      </c>
      <c r="K168" s="89">
        <f t="shared" si="170"/>
        <v>0</v>
      </c>
      <c r="L168" s="88"/>
      <c r="M168" s="88"/>
      <c r="N168" s="90">
        <f t="shared" ref="N168:W168" si="171">N154+N161</f>
        <v>0</v>
      </c>
      <c r="O168" s="90">
        <f t="shared" si="171"/>
        <v>1</v>
      </c>
      <c r="P168" s="90">
        <f t="shared" si="171"/>
        <v>0</v>
      </c>
      <c r="Q168" s="90">
        <f t="shared" si="171"/>
        <v>1</v>
      </c>
      <c r="R168" s="90">
        <f t="shared" si="171"/>
        <v>-1</v>
      </c>
      <c r="S168" s="90">
        <f t="shared" si="171"/>
        <v>-1</v>
      </c>
      <c r="T168" s="90">
        <f t="shared" si="171"/>
        <v>-2</v>
      </c>
      <c r="U168" s="90">
        <f t="shared" si="171"/>
        <v>3</v>
      </c>
      <c r="V168" s="90">
        <f t="shared" si="171"/>
        <v>-2</v>
      </c>
      <c r="W168" s="90">
        <f t="shared" si="171"/>
        <v>0</v>
      </c>
      <c r="X168" s="80"/>
      <c r="Y168" s="80"/>
      <c r="Z168" s="80"/>
    </row>
    <row r="169" spans="1:26" x14ac:dyDescent="0.25">
      <c r="A169" s="6">
        <v>2</v>
      </c>
      <c r="B169" s="89">
        <f t="shared" ref="B169:K169" si="172">B155+B162</f>
        <v>0</v>
      </c>
      <c r="C169" s="89">
        <f t="shared" si="172"/>
        <v>2</v>
      </c>
      <c r="D169" s="89">
        <f t="shared" si="172"/>
        <v>0</v>
      </c>
      <c r="E169" s="89">
        <f t="shared" si="172"/>
        <v>2</v>
      </c>
      <c r="F169" s="89">
        <f t="shared" si="172"/>
        <v>-2</v>
      </c>
      <c r="G169" s="89">
        <f t="shared" si="172"/>
        <v>2</v>
      </c>
      <c r="H169" s="89">
        <f t="shared" si="172"/>
        <v>1</v>
      </c>
      <c r="I169" s="89">
        <f t="shared" si="172"/>
        <v>1</v>
      </c>
      <c r="J169" s="89">
        <f t="shared" si="172"/>
        <v>1</v>
      </c>
      <c r="K169" s="89">
        <f t="shared" si="172"/>
        <v>0</v>
      </c>
      <c r="L169" s="88"/>
      <c r="M169" s="88"/>
      <c r="N169" s="89">
        <f t="shared" ref="N169:W169" si="173">N155+N162</f>
        <v>0</v>
      </c>
      <c r="O169" s="89">
        <f t="shared" si="173"/>
        <v>1</v>
      </c>
      <c r="P169" s="89">
        <f t="shared" si="173"/>
        <v>0</v>
      </c>
      <c r="Q169" s="89">
        <f t="shared" si="173"/>
        <v>1</v>
      </c>
      <c r="R169" s="89">
        <f t="shared" si="173"/>
        <v>-1</v>
      </c>
      <c r="S169" s="89">
        <f t="shared" si="173"/>
        <v>-1</v>
      </c>
      <c r="T169" s="89">
        <f t="shared" si="173"/>
        <v>-2</v>
      </c>
      <c r="U169" s="89">
        <f t="shared" si="173"/>
        <v>3</v>
      </c>
      <c r="V169" s="89">
        <f t="shared" si="173"/>
        <v>-2</v>
      </c>
      <c r="W169" s="89">
        <f t="shared" si="173"/>
        <v>0</v>
      </c>
      <c r="X169" s="80"/>
      <c r="Y169" s="80"/>
      <c r="Z169" s="80"/>
    </row>
    <row r="170" spans="1:26" s="166" customFormat="1" x14ac:dyDescent="0.25">
      <c r="A170" s="165">
        <v>3</v>
      </c>
      <c r="B170" s="89">
        <f>B156+B163</f>
        <v>0</v>
      </c>
      <c r="C170" s="89">
        <f t="shared" ref="C170:K170" si="174">C156+C163</f>
        <v>2</v>
      </c>
      <c r="D170" s="89">
        <f t="shared" si="174"/>
        <v>0</v>
      </c>
      <c r="E170" s="89">
        <f t="shared" si="174"/>
        <v>2</v>
      </c>
      <c r="F170" s="89">
        <f t="shared" si="174"/>
        <v>-2</v>
      </c>
      <c r="G170" s="89">
        <f t="shared" si="174"/>
        <v>2</v>
      </c>
      <c r="H170" s="89">
        <f t="shared" si="174"/>
        <v>1</v>
      </c>
      <c r="I170" s="89">
        <f t="shared" si="174"/>
        <v>1</v>
      </c>
      <c r="J170" s="89">
        <f t="shared" si="174"/>
        <v>1</v>
      </c>
      <c r="K170" s="89">
        <f t="shared" si="174"/>
        <v>0</v>
      </c>
      <c r="L170" s="94"/>
      <c r="M170" s="94"/>
      <c r="N170" s="90">
        <f>N156+N163</f>
        <v>0</v>
      </c>
      <c r="O170" s="90">
        <f t="shared" ref="O170:W170" si="175">O156+O163</f>
        <v>1</v>
      </c>
      <c r="P170" s="90">
        <f t="shared" si="175"/>
        <v>0</v>
      </c>
      <c r="Q170" s="90">
        <f t="shared" si="175"/>
        <v>1</v>
      </c>
      <c r="R170" s="90">
        <f t="shared" si="175"/>
        <v>-1</v>
      </c>
      <c r="S170" s="90">
        <f t="shared" si="175"/>
        <v>-1</v>
      </c>
      <c r="T170" s="90">
        <f t="shared" si="175"/>
        <v>-2</v>
      </c>
      <c r="U170" s="90">
        <f t="shared" si="175"/>
        <v>3</v>
      </c>
      <c r="V170" s="90">
        <f t="shared" si="175"/>
        <v>-2</v>
      </c>
      <c r="W170" s="90">
        <f t="shared" si="175"/>
        <v>0</v>
      </c>
      <c r="X170" s="94"/>
      <c r="Y170" s="94"/>
      <c r="Z170" s="94"/>
    </row>
    <row r="171" spans="1:26" s="166" customFormat="1" x14ac:dyDescent="0.25">
      <c r="A171" s="165">
        <v>4</v>
      </c>
      <c r="B171" s="168">
        <f>B157+B164</f>
        <v>0</v>
      </c>
      <c r="C171" s="168">
        <f t="shared" ref="C171:K171" si="176">C157+C164</f>
        <v>2</v>
      </c>
      <c r="D171" s="168">
        <f t="shared" si="176"/>
        <v>0</v>
      </c>
      <c r="E171" s="168">
        <f t="shared" si="176"/>
        <v>2</v>
      </c>
      <c r="F171" s="168">
        <f t="shared" si="176"/>
        <v>-2</v>
      </c>
      <c r="G171" s="168">
        <f t="shared" si="176"/>
        <v>2</v>
      </c>
      <c r="H171" s="168">
        <f t="shared" si="176"/>
        <v>1</v>
      </c>
      <c r="I171" s="168">
        <f t="shared" si="176"/>
        <v>1</v>
      </c>
      <c r="J171" s="168">
        <f t="shared" si="176"/>
        <v>1</v>
      </c>
      <c r="K171" s="168">
        <f t="shared" si="176"/>
        <v>0</v>
      </c>
      <c r="L171" s="169"/>
      <c r="M171" s="169"/>
      <c r="N171" s="170">
        <f>N157+N164</f>
        <v>0</v>
      </c>
      <c r="O171" s="170">
        <f t="shared" ref="O171:W171" si="177">O157+O164</f>
        <v>1</v>
      </c>
      <c r="P171" s="170">
        <f t="shared" si="177"/>
        <v>0</v>
      </c>
      <c r="Q171" s="170">
        <f t="shared" si="177"/>
        <v>1</v>
      </c>
      <c r="R171" s="170">
        <f t="shared" si="177"/>
        <v>-1</v>
      </c>
      <c r="S171" s="170">
        <f t="shared" si="177"/>
        <v>-1</v>
      </c>
      <c r="T171" s="170">
        <f t="shared" si="177"/>
        <v>-2</v>
      </c>
      <c r="U171" s="170">
        <f t="shared" si="177"/>
        <v>3</v>
      </c>
      <c r="V171" s="170">
        <f t="shared" si="177"/>
        <v>-2</v>
      </c>
      <c r="W171" s="170">
        <f t="shared" si="177"/>
        <v>0</v>
      </c>
      <c r="X171" s="94"/>
      <c r="Y171" s="94"/>
      <c r="Z171" s="94"/>
    </row>
    <row r="173" spans="1:26" x14ac:dyDescent="0.25">
      <c r="A173" s="93" t="s">
        <v>472</v>
      </c>
    </row>
    <row r="175" spans="1:26" x14ac:dyDescent="0.25">
      <c r="A175" s="93"/>
    </row>
    <row r="176" spans="1:26" x14ac:dyDescent="0.25">
      <c r="A176" s="93"/>
    </row>
    <row r="178" spans="1:56" x14ac:dyDescent="0.25">
      <c r="A178" s="93" t="s">
        <v>357</v>
      </c>
    </row>
    <row r="180" spans="1:56" x14ac:dyDescent="0.25">
      <c r="A180" s="63" t="s">
        <v>265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</row>
    <row r="181" spans="1:56" x14ac:dyDescent="0.25">
      <c r="A181" s="173" t="s">
        <v>1</v>
      </c>
      <c r="B181" s="175" t="s">
        <v>25</v>
      </c>
      <c r="C181" s="176"/>
      <c r="D181" s="176"/>
      <c r="E181" s="176"/>
      <c r="F181" s="176"/>
      <c r="G181" s="176"/>
      <c r="H181" s="176"/>
      <c r="I181" s="176"/>
      <c r="J181" s="176"/>
      <c r="K181" s="177"/>
      <c r="L181" s="190" t="s">
        <v>313</v>
      </c>
      <c r="M181" s="192" t="s">
        <v>314</v>
      </c>
      <c r="BC181" s="172"/>
      <c r="BD181" s="6"/>
    </row>
    <row r="182" spans="1:56" x14ac:dyDescent="0.25">
      <c r="A182" s="174"/>
      <c r="B182" s="18" t="s">
        <v>2</v>
      </c>
      <c r="C182" s="18" t="s">
        <v>3</v>
      </c>
      <c r="D182" s="18" t="s">
        <v>59</v>
      </c>
      <c r="E182" s="18" t="s">
        <v>78</v>
      </c>
      <c r="F182" s="18" t="s">
        <v>79</v>
      </c>
      <c r="G182" s="18" t="s">
        <v>80</v>
      </c>
      <c r="H182" s="18" t="s">
        <v>81</v>
      </c>
      <c r="I182" s="18" t="s">
        <v>82</v>
      </c>
      <c r="J182" s="18" t="s">
        <v>83</v>
      </c>
      <c r="K182" s="18" t="s">
        <v>14</v>
      </c>
      <c r="L182" s="191"/>
      <c r="M182" s="193"/>
      <c r="N182" s="102" t="s">
        <v>358</v>
      </c>
      <c r="O182" s="104" t="s">
        <v>359</v>
      </c>
      <c r="P182" s="102" t="s">
        <v>360</v>
      </c>
      <c r="Q182" s="103" t="s">
        <v>361</v>
      </c>
      <c r="BC182" s="172"/>
    </row>
    <row r="183" spans="1:56" x14ac:dyDescent="0.25">
      <c r="A183" s="1">
        <v>1</v>
      </c>
      <c r="B183" s="1">
        <v>1</v>
      </c>
      <c r="C183" s="1">
        <v>0</v>
      </c>
      <c r="D183" s="1">
        <v>1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1</v>
      </c>
      <c r="K183" s="1">
        <v>1</v>
      </c>
      <c r="L183" s="65">
        <v>0</v>
      </c>
      <c r="M183" s="45">
        <v>0</v>
      </c>
      <c r="N183" s="76">
        <f>K171+(B183*$B$171)+(C183*$C$171)+(D183*$D$171)+(E183*$E$171)+(F183*$F$171)+(G183*$G$171)+(H183*$H$171)+(I183*$I$171)+(J183*$J$171)</f>
        <v>0</v>
      </c>
      <c r="O183" s="77">
        <f>IF(N183&gt;=$D$8,1,0)</f>
        <v>0</v>
      </c>
      <c r="P183" s="76">
        <f>W171+(B183*$N$171)+(C183*$O$171)+(D183*$P$171)+(E183*$Q$171)+(F183*$R$171)+(G183*$S$171)+(H183*$T$171)+(I183*$U$171)+(J183*$V$171)</f>
        <v>-5</v>
      </c>
      <c r="Q183" s="78">
        <f>IF(P183&gt;=$D$8,1,0)</f>
        <v>0</v>
      </c>
      <c r="R183" t="s">
        <v>154</v>
      </c>
      <c r="BC183" s="6"/>
    </row>
    <row r="184" spans="1:56" x14ac:dyDescent="0.25">
      <c r="A184" s="1">
        <v>2</v>
      </c>
      <c r="B184" s="1">
        <v>1</v>
      </c>
      <c r="C184" s="1">
        <v>1</v>
      </c>
      <c r="D184" s="1">
        <v>1</v>
      </c>
      <c r="E184" s="1">
        <v>1</v>
      </c>
      <c r="F184" s="1">
        <v>0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65">
        <v>1</v>
      </c>
      <c r="M184" s="45">
        <v>0</v>
      </c>
      <c r="N184" s="76">
        <f t="shared" ref="N184:N186" si="178">K172+(B184*$B$171)+(C184*$C$171)+(D184*$D$171)+(E184*$E$171)+(F184*$F$171)+(G184*$G$171)+(H184*$H$171)+(I184*$I$171)+(J184*$J$171)</f>
        <v>9</v>
      </c>
      <c r="O184" s="77">
        <f t="shared" ref="O184:O186" si="179">IF(N184&gt;=$D$8,1,0)</f>
        <v>1</v>
      </c>
      <c r="P184" s="76">
        <f t="shared" ref="P184:P186" si="180">W172+(B184*$N$171)+(C184*$O$171)+(D184*$P$171)+(E184*$Q$171)+(F184*$R$171)+(G184*$S$171)+(H184*$T$171)+(I184*$U$171)+(J184*$V$171)</f>
        <v>0</v>
      </c>
      <c r="Q184" s="78">
        <f t="shared" ref="Q184:Q186" si="181">IF(P184&gt;=$D$8,1,0)</f>
        <v>0</v>
      </c>
      <c r="R184" t="s">
        <v>155</v>
      </c>
      <c r="BC184" s="6"/>
    </row>
    <row r="185" spans="1:56" x14ac:dyDescent="0.25">
      <c r="A185" s="1">
        <v>3</v>
      </c>
      <c r="B185" s="1">
        <v>1</v>
      </c>
      <c r="C185" s="1">
        <v>0</v>
      </c>
      <c r="D185" s="1">
        <v>1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65">
        <v>0</v>
      </c>
      <c r="M185" s="45">
        <v>1</v>
      </c>
      <c r="N185" s="76">
        <f t="shared" si="178"/>
        <v>-1</v>
      </c>
      <c r="O185" s="77">
        <f t="shared" si="179"/>
        <v>0</v>
      </c>
      <c r="P185" s="76">
        <f t="shared" si="180"/>
        <v>2</v>
      </c>
      <c r="Q185" s="78">
        <f t="shared" si="181"/>
        <v>1</v>
      </c>
      <c r="R185" t="s">
        <v>19</v>
      </c>
      <c r="BC185" s="6"/>
    </row>
    <row r="186" spans="1:56" x14ac:dyDescent="0.25">
      <c r="A186" s="1">
        <v>4</v>
      </c>
      <c r="B186" s="1">
        <v>1</v>
      </c>
      <c r="C186" s="1">
        <v>1</v>
      </c>
      <c r="D186" s="1">
        <v>1</v>
      </c>
      <c r="E186" s="1">
        <v>1</v>
      </c>
      <c r="F186" s="1">
        <v>0</v>
      </c>
      <c r="G186" s="1">
        <v>0</v>
      </c>
      <c r="H186" s="1">
        <v>1</v>
      </c>
      <c r="I186" s="1">
        <v>1</v>
      </c>
      <c r="J186" s="1">
        <v>1</v>
      </c>
      <c r="K186" s="1">
        <v>1</v>
      </c>
      <c r="L186" s="65">
        <v>1</v>
      </c>
      <c r="M186" s="45">
        <v>1</v>
      </c>
      <c r="N186" s="76">
        <f t="shared" si="178"/>
        <v>7</v>
      </c>
      <c r="O186" s="77">
        <f t="shared" si="179"/>
        <v>1</v>
      </c>
      <c r="P186" s="76">
        <f t="shared" si="180"/>
        <v>1</v>
      </c>
      <c r="Q186" s="78">
        <f t="shared" si="181"/>
        <v>1</v>
      </c>
      <c r="R186" t="s">
        <v>463</v>
      </c>
      <c r="BC186" s="6"/>
    </row>
    <row r="188" spans="1:56" x14ac:dyDescent="0.25">
      <c r="L188" t="s">
        <v>362</v>
      </c>
    </row>
    <row r="189" spans="1:56" x14ac:dyDescent="0.25">
      <c r="L189" t="s">
        <v>363</v>
      </c>
    </row>
    <row r="190" spans="1:56" x14ac:dyDescent="0.25">
      <c r="L190" t="s">
        <v>364</v>
      </c>
    </row>
    <row r="192" spans="1:56" x14ac:dyDescent="0.25">
      <c r="A192" s="63" t="s">
        <v>365</v>
      </c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</row>
    <row r="193" spans="1:56" x14ac:dyDescent="0.25">
      <c r="A193" s="173" t="s">
        <v>1</v>
      </c>
      <c r="B193" s="175" t="s">
        <v>25</v>
      </c>
      <c r="C193" s="176"/>
      <c r="D193" s="176"/>
      <c r="E193" s="176"/>
      <c r="F193" s="176"/>
      <c r="G193" s="176"/>
      <c r="H193" s="176"/>
      <c r="I193" s="176"/>
      <c r="J193" s="176"/>
      <c r="K193" s="177"/>
      <c r="L193" s="190" t="s">
        <v>313</v>
      </c>
      <c r="M193" s="192" t="s">
        <v>314</v>
      </c>
      <c r="T193" s="57">
        <v>1</v>
      </c>
      <c r="U193" s="6">
        <v>0</v>
      </c>
      <c r="V193" s="57">
        <v>1</v>
      </c>
      <c r="BC193" s="172"/>
      <c r="BD193" s="6"/>
    </row>
    <row r="194" spans="1:56" x14ac:dyDescent="0.25">
      <c r="A194" s="174"/>
      <c r="B194" s="18" t="s">
        <v>2</v>
      </c>
      <c r="C194" s="18" t="s">
        <v>3</v>
      </c>
      <c r="D194" s="18" t="s">
        <v>59</v>
      </c>
      <c r="E194" s="18" t="s">
        <v>78</v>
      </c>
      <c r="F194" s="18" t="s">
        <v>79</v>
      </c>
      <c r="G194" s="18" t="s">
        <v>80</v>
      </c>
      <c r="H194" s="18" t="s">
        <v>81</v>
      </c>
      <c r="I194" s="18" t="s">
        <v>82</v>
      </c>
      <c r="J194" s="18" t="s">
        <v>83</v>
      </c>
      <c r="K194" s="18" t="s">
        <v>14</v>
      </c>
      <c r="L194" s="191"/>
      <c r="M194" s="193"/>
      <c r="N194" s="102" t="s">
        <v>358</v>
      </c>
      <c r="O194" s="104" t="s">
        <v>359</v>
      </c>
      <c r="P194" s="102" t="s">
        <v>360</v>
      </c>
      <c r="Q194" s="103" t="s">
        <v>361</v>
      </c>
      <c r="T194" s="57">
        <v>1</v>
      </c>
      <c r="U194" s="57">
        <v>1</v>
      </c>
      <c r="V194" s="6">
        <v>0</v>
      </c>
      <c r="BC194" s="172"/>
    </row>
    <row r="195" spans="1:56" x14ac:dyDescent="0.25">
      <c r="A195" s="1">
        <v>1</v>
      </c>
      <c r="B195" s="1">
        <v>1</v>
      </c>
      <c r="C195" s="1">
        <v>0</v>
      </c>
      <c r="D195" s="1">
        <v>1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1</v>
      </c>
      <c r="L195" s="65">
        <v>0</v>
      </c>
      <c r="M195" s="45">
        <v>1</v>
      </c>
      <c r="N195" s="76">
        <f>K171+(B195*$B$171)+(C195*$C$171)+(D195*$D$171)+(E195*$E$171)+(F195*$F$171)+(G195*$G$171)+(H195*$H$171)+(I195*$I$171)+(J195*$J$171)</f>
        <v>1</v>
      </c>
      <c r="O195" s="77">
        <f>IF(N195&gt;=$D$8,1,0)</f>
        <v>1</v>
      </c>
      <c r="P195" s="76">
        <f>W171+(B195*$N$171)+(C195*$O$171)+(D195*$P$171)+(E195*$Q$171)+(F195*$R$171)+(G195*$S$171)+(H195*$T$171)+(I195*$U$171)+(J195*$V$171)</f>
        <v>3</v>
      </c>
      <c r="Q195" s="78">
        <f>IF(P195&gt;=$D$8,1,0)</f>
        <v>1</v>
      </c>
      <c r="T195" s="6">
        <v>0</v>
      </c>
      <c r="U195" s="57">
        <v>1</v>
      </c>
      <c r="V195" s="6">
        <v>0</v>
      </c>
      <c r="BC195" s="6"/>
    </row>
    <row r="196" spans="1:56" x14ac:dyDescent="0.25">
      <c r="O196">
        <v>1</v>
      </c>
      <c r="Q196">
        <v>1</v>
      </c>
      <c r="R196" t="s">
        <v>19</v>
      </c>
    </row>
  </sheetData>
  <mergeCells count="53">
    <mergeCell ref="BC45:BC46"/>
    <mergeCell ref="B53:K53"/>
    <mergeCell ref="B60:E60"/>
    <mergeCell ref="B67:E67"/>
    <mergeCell ref="A144:A145"/>
    <mergeCell ref="B144:K144"/>
    <mergeCell ref="A45:A46"/>
    <mergeCell ref="B45:K45"/>
    <mergeCell ref="L45:L46"/>
    <mergeCell ref="M45:M46"/>
    <mergeCell ref="B119:K119"/>
    <mergeCell ref="B126:E126"/>
    <mergeCell ref="B133:E133"/>
    <mergeCell ref="A111:A112"/>
    <mergeCell ref="B111:K111"/>
    <mergeCell ref="L111:L112"/>
    <mergeCell ref="L144:L145"/>
    <mergeCell ref="M144:M145"/>
    <mergeCell ref="BC144:BC145"/>
    <mergeCell ref="B152:K152"/>
    <mergeCell ref="B159:E159"/>
    <mergeCell ref="M111:M112"/>
    <mergeCell ref="BC111:BC112"/>
    <mergeCell ref="A78:A79"/>
    <mergeCell ref="B78:K78"/>
    <mergeCell ref="B86:K86"/>
    <mergeCell ref="B93:E93"/>
    <mergeCell ref="B100:E100"/>
    <mergeCell ref="L78:L79"/>
    <mergeCell ref="M78:M79"/>
    <mergeCell ref="BC78:BC79"/>
    <mergeCell ref="O7:O8"/>
    <mergeCell ref="AA7:AA8"/>
    <mergeCell ref="BH7:BH9"/>
    <mergeCell ref="A12:A13"/>
    <mergeCell ref="B12:K12"/>
    <mergeCell ref="L12:L13"/>
    <mergeCell ref="M12:M13"/>
    <mergeCell ref="BC12:BC13"/>
    <mergeCell ref="B20:K20"/>
    <mergeCell ref="B27:E27"/>
    <mergeCell ref="B34:E34"/>
    <mergeCell ref="A181:A182"/>
    <mergeCell ref="B181:K181"/>
    <mergeCell ref="B166:E166"/>
    <mergeCell ref="L181:L182"/>
    <mergeCell ref="M181:M182"/>
    <mergeCell ref="BC181:BC182"/>
    <mergeCell ref="A193:A194"/>
    <mergeCell ref="B193:K193"/>
    <mergeCell ref="L193:L194"/>
    <mergeCell ref="M193:M194"/>
    <mergeCell ref="BC193:BC19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5989-22E6-4160-9498-DA0065CB44E7}">
  <dimension ref="A1:BL196"/>
  <sheetViews>
    <sheetView workbookViewId="0">
      <selection activeCell="M2" sqref="M2"/>
    </sheetView>
  </sheetViews>
  <sheetFormatPr defaultRowHeight="15" x14ac:dyDescent="0.25"/>
  <cols>
    <col min="1" max="1" width="5.85546875" style="6" customWidth="1"/>
    <col min="2" max="11" width="5.140625" customWidth="1"/>
    <col min="12" max="13" width="5.85546875" customWidth="1"/>
    <col min="14" max="25" width="7" customWidth="1"/>
    <col min="26" max="26" width="20.5703125" bestFit="1" customWidth="1"/>
    <col min="54" max="54" width="20.5703125" bestFit="1" customWidth="1"/>
  </cols>
  <sheetData>
    <row r="1" spans="1:62" ht="18.75" x14ac:dyDescent="0.3">
      <c r="A1" s="87" t="s">
        <v>464</v>
      </c>
    </row>
    <row r="3" spans="1:62" x14ac:dyDescent="0.25">
      <c r="A3" s="86" t="s">
        <v>355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62" x14ac:dyDescent="0.25">
      <c r="A4" s="6" t="s">
        <v>6</v>
      </c>
      <c r="B4" t="s">
        <v>329</v>
      </c>
      <c r="D4">
        <v>0</v>
      </c>
      <c r="G4" s="57">
        <v>1</v>
      </c>
      <c r="H4" s="6">
        <v>0</v>
      </c>
      <c r="I4" s="57">
        <v>1</v>
      </c>
      <c r="J4" s="6"/>
      <c r="K4" s="57">
        <v>1</v>
      </c>
      <c r="L4" s="57">
        <v>1</v>
      </c>
      <c r="M4" s="57">
        <v>1</v>
      </c>
      <c r="N4" s="6"/>
      <c r="O4" s="57">
        <v>1</v>
      </c>
      <c r="P4" s="6">
        <v>0</v>
      </c>
      <c r="Q4" s="57">
        <v>1</v>
      </c>
      <c r="R4" s="2"/>
      <c r="S4" s="57">
        <v>1</v>
      </c>
      <c r="T4" s="57">
        <v>1</v>
      </c>
      <c r="U4" s="57">
        <v>1</v>
      </c>
      <c r="V4" s="2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62" x14ac:dyDescent="0.25">
      <c r="B5" t="s">
        <v>330</v>
      </c>
      <c r="D5">
        <v>0</v>
      </c>
      <c r="G5" s="6">
        <v>0</v>
      </c>
      <c r="H5" s="57">
        <v>1</v>
      </c>
      <c r="I5" s="6">
        <v>0</v>
      </c>
      <c r="J5" s="6"/>
      <c r="K5" s="57">
        <v>1</v>
      </c>
      <c r="L5" s="6">
        <v>0</v>
      </c>
      <c r="M5" s="57">
        <v>1</v>
      </c>
      <c r="N5" s="6"/>
      <c r="O5" s="6">
        <v>0</v>
      </c>
      <c r="P5" s="57">
        <v>1</v>
      </c>
      <c r="Q5" s="6">
        <v>0</v>
      </c>
      <c r="R5" s="2"/>
      <c r="S5" s="57">
        <v>1</v>
      </c>
      <c r="T5" s="6">
        <v>0</v>
      </c>
      <c r="U5" s="6">
        <v>0</v>
      </c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BC5" s="2"/>
      <c r="BH5" s="2"/>
      <c r="BI5" s="2"/>
    </row>
    <row r="6" spans="1:62" x14ac:dyDescent="0.25">
      <c r="B6" t="s">
        <v>332</v>
      </c>
      <c r="D6">
        <v>0</v>
      </c>
      <c r="G6" s="57">
        <v>1</v>
      </c>
      <c r="H6" s="6">
        <v>0</v>
      </c>
      <c r="I6" s="57">
        <v>1</v>
      </c>
      <c r="J6" s="6"/>
      <c r="K6" s="57">
        <v>1</v>
      </c>
      <c r="L6" s="57">
        <v>1</v>
      </c>
      <c r="M6" s="57">
        <v>1</v>
      </c>
      <c r="N6" s="6"/>
      <c r="O6" s="6">
        <v>0</v>
      </c>
      <c r="P6" s="57">
        <v>1</v>
      </c>
      <c r="Q6" s="6">
        <v>0</v>
      </c>
      <c r="R6" s="2"/>
      <c r="S6" s="57">
        <v>1</v>
      </c>
      <c r="T6" s="57">
        <v>1</v>
      </c>
      <c r="U6" s="57">
        <v>1</v>
      </c>
      <c r="V6" s="2"/>
      <c r="W6" s="6"/>
      <c r="AA6" s="2"/>
      <c r="AB6" s="2" t="s">
        <v>465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BC6" s="2"/>
      <c r="BH6" s="2"/>
      <c r="BI6" s="2"/>
    </row>
    <row r="7" spans="1:62" x14ac:dyDescent="0.25">
      <c r="B7" t="s">
        <v>331</v>
      </c>
      <c r="D7">
        <v>0</v>
      </c>
      <c r="G7" s="6"/>
      <c r="H7" s="6"/>
      <c r="I7" s="6"/>
      <c r="L7" s="2"/>
      <c r="M7" s="2"/>
      <c r="O7" s="172"/>
      <c r="P7" s="6"/>
      <c r="Q7" s="6"/>
      <c r="R7" s="6"/>
      <c r="S7" s="6"/>
      <c r="T7" s="6"/>
      <c r="U7" s="6"/>
      <c r="V7" s="6"/>
      <c r="W7" s="6"/>
      <c r="AA7" s="172"/>
      <c r="AB7" s="6" t="s">
        <v>466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BC7" s="31"/>
      <c r="BD7" s="6"/>
      <c r="BH7" s="172"/>
      <c r="BI7" s="16"/>
    </row>
    <row r="8" spans="1:62" x14ac:dyDescent="0.25">
      <c r="B8" t="s">
        <v>245</v>
      </c>
      <c r="D8" s="4">
        <v>0.1</v>
      </c>
      <c r="E8" s="4">
        <v>0</v>
      </c>
      <c r="F8" s="4"/>
      <c r="G8" s="6"/>
      <c r="H8" s="6"/>
      <c r="I8" s="6"/>
      <c r="J8" s="4"/>
      <c r="L8" s="4"/>
      <c r="M8" s="4"/>
      <c r="O8" s="172"/>
      <c r="P8" s="6"/>
      <c r="Q8" s="6"/>
      <c r="R8" s="6"/>
      <c r="S8" s="6"/>
      <c r="T8" s="6"/>
      <c r="U8" s="6"/>
      <c r="V8" s="6"/>
      <c r="W8" s="6"/>
      <c r="AA8" s="172"/>
      <c r="AB8" s="52" t="s">
        <v>468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BC8" s="31"/>
      <c r="BD8" s="6"/>
      <c r="BH8" s="172"/>
      <c r="BI8" s="16"/>
    </row>
    <row r="9" spans="1:62" x14ac:dyDescent="0.25">
      <c r="B9" t="s">
        <v>246</v>
      </c>
      <c r="D9" s="4">
        <v>1</v>
      </c>
      <c r="E9" s="4"/>
      <c r="F9" s="4"/>
      <c r="G9" s="6"/>
      <c r="H9" s="6"/>
      <c r="I9" s="6"/>
      <c r="J9" s="4"/>
      <c r="L9" s="4"/>
      <c r="M9" s="4"/>
      <c r="O9" s="31"/>
      <c r="P9" s="31"/>
      <c r="Q9" s="31"/>
      <c r="R9" s="31"/>
      <c r="S9" s="31"/>
      <c r="T9" s="31"/>
      <c r="U9" s="31"/>
      <c r="V9" s="31"/>
      <c r="W9" s="6"/>
      <c r="AA9" s="31"/>
      <c r="AB9" s="167" t="s">
        <v>469</v>
      </c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BC9" s="31"/>
      <c r="BD9" s="6"/>
      <c r="BE9" s="6"/>
      <c r="BH9" s="172"/>
      <c r="BI9" s="16"/>
    </row>
    <row r="10" spans="1:62" x14ac:dyDescent="0.25">
      <c r="A10" s="21" t="s">
        <v>259</v>
      </c>
      <c r="K10" s="4"/>
      <c r="L10" s="4"/>
      <c r="M10" s="4"/>
      <c r="O10" s="31"/>
      <c r="P10" s="31"/>
      <c r="Q10" s="31"/>
      <c r="R10" s="31"/>
      <c r="S10" s="31"/>
      <c r="T10" s="31"/>
      <c r="U10" s="31"/>
      <c r="V10" s="31"/>
      <c r="W10" s="6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BC10" s="31"/>
      <c r="BD10" s="6"/>
      <c r="BE10" s="6"/>
      <c r="BH10" s="31"/>
      <c r="BI10" s="31"/>
      <c r="BJ10" s="16"/>
    </row>
    <row r="11" spans="1:62" x14ac:dyDescent="0.25">
      <c r="A11" s="101" t="s">
        <v>22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BE11" s="62"/>
    </row>
    <row r="12" spans="1:62" x14ac:dyDescent="0.25">
      <c r="A12" s="173" t="s">
        <v>1</v>
      </c>
      <c r="B12" s="175" t="s">
        <v>25</v>
      </c>
      <c r="C12" s="176"/>
      <c r="D12" s="176"/>
      <c r="E12" s="176"/>
      <c r="F12" s="176"/>
      <c r="G12" s="176"/>
      <c r="H12" s="176"/>
      <c r="I12" s="176"/>
      <c r="J12" s="176"/>
      <c r="K12" s="177"/>
      <c r="L12" s="190" t="s">
        <v>313</v>
      </c>
      <c r="M12" s="192" t="s">
        <v>314</v>
      </c>
      <c r="BC12" s="172"/>
      <c r="BD12" s="6"/>
    </row>
    <row r="13" spans="1:62" x14ac:dyDescent="0.25">
      <c r="A13" s="174"/>
      <c r="B13" s="18" t="s">
        <v>2</v>
      </c>
      <c r="C13" s="18" t="s">
        <v>3</v>
      </c>
      <c r="D13" s="18" t="s">
        <v>59</v>
      </c>
      <c r="E13" s="18" t="s">
        <v>78</v>
      </c>
      <c r="F13" s="18" t="s">
        <v>79</v>
      </c>
      <c r="G13" s="18" t="s">
        <v>80</v>
      </c>
      <c r="H13" s="18" t="s">
        <v>81</v>
      </c>
      <c r="I13" s="18" t="s">
        <v>82</v>
      </c>
      <c r="J13" s="18" t="s">
        <v>83</v>
      </c>
      <c r="K13" s="18" t="s">
        <v>14</v>
      </c>
      <c r="L13" s="191"/>
      <c r="M13" s="193"/>
      <c r="BC13" s="172"/>
    </row>
    <row r="14" spans="1:62" x14ac:dyDescent="0.25">
      <c r="A14" s="1">
        <v>1</v>
      </c>
      <c r="B14" s="1">
        <v>1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1</v>
      </c>
      <c r="L14" s="65">
        <v>0</v>
      </c>
      <c r="M14" s="45">
        <v>0</v>
      </c>
      <c r="N14" s="6" t="s">
        <v>154</v>
      </c>
      <c r="BC14" s="6"/>
    </row>
    <row r="15" spans="1:62" x14ac:dyDescent="0.25">
      <c r="A15" s="1">
        <v>2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65">
        <v>0</v>
      </c>
      <c r="M15" s="45">
        <v>1</v>
      </c>
      <c r="N15" s="6" t="s">
        <v>155</v>
      </c>
      <c r="BC15" s="6"/>
    </row>
    <row r="16" spans="1:62" x14ac:dyDescent="0.25">
      <c r="A16" s="1">
        <v>3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65">
        <v>1</v>
      </c>
      <c r="M16" s="45">
        <v>0</v>
      </c>
      <c r="N16" s="6" t="s">
        <v>19</v>
      </c>
      <c r="BC16" s="6"/>
    </row>
    <row r="17" spans="1:64" x14ac:dyDescent="0.25">
      <c r="A17" s="1">
        <v>4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65">
        <v>1</v>
      </c>
      <c r="M17" s="45">
        <v>1</v>
      </c>
      <c r="N17" s="6" t="s">
        <v>463</v>
      </c>
      <c r="BC17" s="6"/>
    </row>
    <row r="18" spans="1:64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71"/>
      <c r="Y18" s="71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71"/>
      <c r="BA18" s="71"/>
      <c r="BB18" s="71"/>
      <c r="BC18" s="6"/>
    </row>
    <row r="19" spans="1:64" x14ac:dyDescent="0.25"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71"/>
      <c r="BA19" s="71"/>
      <c r="BB19" s="71"/>
      <c r="BC19" s="71"/>
      <c r="BD19" s="71"/>
      <c r="BE19" s="71"/>
      <c r="BF19" s="71"/>
      <c r="BG19" s="53"/>
      <c r="BH19" s="53"/>
      <c r="BI19" s="53"/>
      <c r="BJ19" s="53"/>
      <c r="BK19" s="6"/>
      <c r="BL19" s="6"/>
    </row>
    <row r="20" spans="1:64" x14ac:dyDescent="0.25">
      <c r="B20" s="180" t="s">
        <v>20</v>
      </c>
      <c r="C20" s="181"/>
      <c r="D20" s="181"/>
      <c r="E20" s="181"/>
      <c r="F20" s="181"/>
      <c r="G20" s="181"/>
      <c r="H20" s="181"/>
      <c r="I20" s="181"/>
      <c r="J20" s="181"/>
      <c r="K20" s="182"/>
      <c r="L20" s="60"/>
      <c r="M20" s="60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60"/>
      <c r="Y20" s="60"/>
      <c r="Z20" s="55" t="s">
        <v>257</v>
      </c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71"/>
      <c r="BA20" s="71"/>
      <c r="BB20" s="71"/>
      <c r="BC20" s="71"/>
      <c r="BD20" s="71"/>
      <c r="BE20" s="71"/>
      <c r="BF20" s="71"/>
      <c r="BG20" s="53"/>
      <c r="BH20" s="53"/>
      <c r="BI20" s="53"/>
      <c r="BJ20" s="53"/>
      <c r="BK20" s="6"/>
      <c r="BL20" s="6"/>
    </row>
    <row r="21" spans="1:64" x14ac:dyDescent="0.25">
      <c r="B21" s="72" t="s">
        <v>168</v>
      </c>
      <c r="C21" s="72" t="s">
        <v>178</v>
      </c>
      <c r="D21" s="72" t="s">
        <v>188</v>
      </c>
      <c r="E21" s="72" t="s">
        <v>198</v>
      </c>
      <c r="F21" s="72" t="s">
        <v>208</v>
      </c>
      <c r="G21" s="72" t="s">
        <v>218</v>
      </c>
      <c r="H21" s="72" t="s">
        <v>316</v>
      </c>
      <c r="I21" s="72" t="s">
        <v>317</v>
      </c>
      <c r="J21" s="72" t="s">
        <v>318</v>
      </c>
      <c r="K21" s="72" t="s">
        <v>319</v>
      </c>
      <c r="L21" s="66" t="s">
        <v>323</v>
      </c>
      <c r="M21" s="66" t="s">
        <v>324</v>
      </c>
      <c r="N21" s="74" t="s">
        <v>169</v>
      </c>
      <c r="O21" s="74" t="s">
        <v>179</v>
      </c>
      <c r="P21" s="74" t="s">
        <v>189</v>
      </c>
      <c r="Q21" s="74" t="s">
        <v>199</v>
      </c>
      <c r="R21" s="74" t="s">
        <v>209</v>
      </c>
      <c r="S21" s="74" t="s">
        <v>219</v>
      </c>
      <c r="T21" s="74" t="s">
        <v>320</v>
      </c>
      <c r="U21" s="74" t="s">
        <v>321</v>
      </c>
      <c r="V21" s="74" t="s">
        <v>322</v>
      </c>
      <c r="W21" s="75" t="s">
        <v>327</v>
      </c>
      <c r="X21" s="75" t="s">
        <v>325</v>
      </c>
      <c r="Y21" s="75" t="s">
        <v>326</v>
      </c>
      <c r="Z21" s="56" t="s">
        <v>328</v>
      </c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71"/>
      <c r="BA21" s="71"/>
      <c r="BB21" s="71"/>
      <c r="BC21" s="71"/>
      <c r="BD21" s="71"/>
      <c r="BE21" s="71"/>
      <c r="BF21" s="71"/>
      <c r="BG21" s="53"/>
      <c r="BH21" s="53"/>
      <c r="BI21" s="53"/>
      <c r="BJ21" s="53"/>
      <c r="BK21" s="6"/>
      <c r="BL21" s="6"/>
    </row>
    <row r="22" spans="1:64" x14ac:dyDescent="0.25">
      <c r="A22" s="6">
        <v>1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5">
        <v>0</v>
      </c>
      <c r="L22" s="89">
        <f>K22+(B14*B22)+(C14*C22)+(D14*D22)+(E14*E22)+(F14*F22)+(G14*G22)+(H14*H22)+(I14*I22)+(J14*J22)</f>
        <v>0</v>
      </c>
      <c r="M22" s="91">
        <f>IF(L22&gt;=$D$8,1,0)</f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W22" s="105">
        <v>0</v>
      </c>
      <c r="X22" s="89">
        <f>W22+(B14*N22)+(C14*O22)+(D14*P22)+(E14*Q22)+(F14*R22)+(G14*S22)+(H14*T22)+(I14*U22)+(J14*V22)</f>
        <v>0</v>
      </c>
      <c r="Y22" s="92">
        <f>IF(X22&gt;=$D$8,1,0)</f>
        <v>0</v>
      </c>
      <c r="Z22" s="89" t="str">
        <f>IF(AND(L14=M22,M14=Y22),"wbaru=wlama","perbaiki bobot dan bias")</f>
        <v>wbaru=wlama</v>
      </c>
    </row>
    <row r="23" spans="1:64" x14ac:dyDescent="0.25">
      <c r="A23" s="6">
        <v>2</v>
      </c>
      <c r="B23" s="90">
        <f>B36</f>
        <v>0</v>
      </c>
      <c r="C23" s="90">
        <f>C36</f>
        <v>0</v>
      </c>
      <c r="D23" s="90">
        <f t="shared" ref="D23:K23" si="0">D36</f>
        <v>0</v>
      </c>
      <c r="E23" s="90">
        <f t="shared" si="0"/>
        <v>0</v>
      </c>
      <c r="F23" s="90">
        <f>F36</f>
        <v>0</v>
      </c>
      <c r="G23" s="90">
        <f t="shared" si="0"/>
        <v>0</v>
      </c>
      <c r="H23" s="90">
        <f t="shared" si="0"/>
        <v>0</v>
      </c>
      <c r="I23" s="90">
        <f t="shared" si="0"/>
        <v>0</v>
      </c>
      <c r="J23" s="90">
        <f t="shared" si="0"/>
        <v>0</v>
      </c>
      <c r="K23" s="90">
        <f t="shared" si="0"/>
        <v>0</v>
      </c>
      <c r="L23" s="89">
        <f t="shared" ref="L23:L25" si="1">K23+(B15*B23)+(C15*C23)+(D15*D23)+(E15*E23)+(F15*F23)+(G15*G23)+(H15*H23)+(I15*I23)+(J15*J23)</f>
        <v>0</v>
      </c>
      <c r="M23" s="91">
        <f t="shared" ref="M23:M25" si="2">IF(L23&gt;=$D$8,1,0)</f>
        <v>0</v>
      </c>
      <c r="N23" s="90">
        <f>N36</f>
        <v>0</v>
      </c>
      <c r="O23" s="90">
        <f>O36</f>
        <v>0</v>
      </c>
      <c r="P23" s="90">
        <f t="shared" ref="P23:W23" si="3">P36</f>
        <v>0</v>
      </c>
      <c r="Q23" s="90">
        <f t="shared" si="3"/>
        <v>0</v>
      </c>
      <c r="R23" s="90">
        <f t="shared" si="3"/>
        <v>0</v>
      </c>
      <c r="S23" s="90">
        <f t="shared" si="3"/>
        <v>0</v>
      </c>
      <c r="T23" s="90">
        <f t="shared" si="3"/>
        <v>0</v>
      </c>
      <c r="U23" s="90">
        <f t="shared" si="3"/>
        <v>0</v>
      </c>
      <c r="V23" s="90">
        <f t="shared" si="3"/>
        <v>0</v>
      </c>
      <c r="W23" s="90">
        <f t="shared" si="3"/>
        <v>0</v>
      </c>
      <c r="X23" s="89">
        <f t="shared" ref="X23:X25" si="4">W23+(B15*N23)+(C15*O23)+(D15*P23)+(E15*Q23)+(F15*R23)+(G15*S23)+(H15*T23)+(I15*U23)+(J15*V23)</f>
        <v>0</v>
      </c>
      <c r="Y23" s="92">
        <f t="shared" ref="Y23:Y25" si="5">IF(X23&gt;=$D$8,1,0)</f>
        <v>0</v>
      </c>
      <c r="Z23" s="89" t="str">
        <f t="shared" ref="Z23:Z25" si="6">IF(AND(L15=M23,M15=Y23),"wbaru=wlama","perbaiki bobot dan bias")</f>
        <v>perbaiki bobot dan bias</v>
      </c>
    </row>
    <row r="24" spans="1:64" x14ac:dyDescent="0.25">
      <c r="A24" s="6">
        <v>3</v>
      </c>
      <c r="B24" s="90">
        <f>B37</f>
        <v>0</v>
      </c>
      <c r="C24" s="90">
        <f t="shared" ref="C24:K25" si="7">C37</f>
        <v>0</v>
      </c>
      <c r="D24" s="90">
        <f t="shared" si="7"/>
        <v>0</v>
      </c>
      <c r="E24" s="90">
        <f t="shared" si="7"/>
        <v>0</v>
      </c>
      <c r="F24" s="90">
        <f t="shared" si="7"/>
        <v>0</v>
      </c>
      <c r="G24" s="90">
        <f t="shared" si="7"/>
        <v>0</v>
      </c>
      <c r="H24" s="90">
        <f t="shared" si="7"/>
        <v>0</v>
      </c>
      <c r="I24" s="90">
        <f t="shared" si="7"/>
        <v>0</v>
      </c>
      <c r="J24" s="90">
        <f t="shared" si="7"/>
        <v>0</v>
      </c>
      <c r="K24" s="90">
        <f t="shared" si="7"/>
        <v>0</v>
      </c>
      <c r="L24" s="89">
        <f t="shared" si="1"/>
        <v>0</v>
      </c>
      <c r="M24" s="91">
        <f t="shared" si="2"/>
        <v>0</v>
      </c>
      <c r="N24" s="90">
        <f>N37</f>
        <v>1</v>
      </c>
      <c r="O24" s="90">
        <f t="shared" ref="O24:W25" si="8">O37</f>
        <v>1</v>
      </c>
      <c r="P24" s="90">
        <f t="shared" si="8"/>
        <v>1</v>
      </c>
      <c r="Q24" s="90">
        <f t="shared" si="8"/>
        <v>1</v>
      </c>
      <c r="R24" s="90">
        <f t="shared" si="8"/>
        <v>0</v>
      </c>
      <c r="S24" s="90">
        <f t="shared" si="8"/>
        <v>1</v>
      </c>
      <c r="T24" s="90">
        <f t="shared" si="8"/>
        <v>1</v>
      </c>
      <c r="U24" s="90">
        <f t="shared" si="8"/>
        <v>1</v>
      </c>
      <c r="V24" s="90">
        <f t="shared" si="8"/>
        <v>1</v>
      </c>
      <c r="W24" s="90">
        <f t="shared" si="8"/>
        <v>1</v>
      </c>
      <c r="X24" s="89">
        <f t="shared" si="4"/>
        <v>4</v>
      </c>
      <c r="Y24" s="92">
        <f t="shared" si="5"/>
        <v>1</v>
      </c>
      <c r="Z24" s="89" t="str">
        <f t="shared" si="6"/>
        <v>perbaiki bobot dan bias</v>
      </c>
    </row>
    <row r="25" spans="1:64" x14ac:dyDescent="0.25">
      <c r="A25" s="6">
        <v>4</v>
      </c>
      <c r="B25" s="90">
        <f>B38</f>
        <v>1</v>
      </c>
      <c r="C25" s="90">
        <f>C38</f>
        <v>0</v>
      </c>
      <c r="D25" s="90">
        <f t="shared" si="7"/>
        <v>1</v>
      </c>
      <c r="E25" s="90">
        <f t="shared" si="7"/>
        <v>0</v>
      </c>
      <c r="F25" s="90">
        <f t="shared" si="7"/>
        <v>1</v>
      </c>
      <c r="G25" s="90">
        <f t="shared" si="7"/>
        <v>0</v>
      </c>
      <c r="H25" s="90">
        <f t="shared" si="7"/>
        <v>0</v>
      </c>
      <c r="I25" s="90">
        <f t="shared" si="7"/>
        <v>1</v>
      </c>
      <c r="J25" s="90">
        <f t="shared" si="7"/>
        <v>0</v>
      </c>
      <c r="K25" s="90">
        <f>K38</f>
        <v>1</v>
      </c>
      <c r="L25" s="89">
        <f t="shared" si="1"/>
        <v>4</v>
      </c>
      <c r="M25" s="91">
        <f t="shared" si="2"/>
        <v>1</v>
      </c>
      <c r="N25" s="90">
        <f>N38</f>
        <v>0</v>
      </c>
      <c r="O25" s="90">
        <f t="shared" si="8"/>
        <v>1</v>
      </c>
      <c r="P25" s="90">
        <f t="shared" si="8"/>
        <v>0</v>
      </c>
      <c r="Q25" s="90">
        <f t="shared" si="8"/>
        <v>1</v>
      </c>
      <c r="R25" s="90">
        <f t="shared" si="8"/>
        <v>-1</v>
      </c>
      <c r="S25" s="90">
        <f t="shared" si="8"/>
        <v>1</v>
      </c>
      <c r="T25" s="90">
        <f t="shared" si="8"/>
        <v>1</v>
      </c>
      <c r="U25" s="90">
        <f t="shared" si="8"/>
        <v>0</v>
      </c>
      <c r="V25" s="90">
        <f t="shared" si="8"/>
        <v>1</v>
      </c>
      <c r="W25" s="90">
        <f t="shared" si="8"/>
        <v>0</v>
      </c>
      <c r="X25" s="89">
        <f t="shared" si="4"/>
        <v>4</v>
      </c>
      <c r="Y25" s="92">
        <f t="shared" si="5"/>
        <v>1</v>
      </c>
      <c r="Z25" s="89" t="str">
        <f t="shared" si="6"/>
        <v>wbaru=wlama</v>
      </c>
    </row>
    <row r="26" spans="1:64" x14ac:dyDescent="0.2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6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16"/>
    </row>
    <row r="27" spans="1:64" x14ac:dyDescent="0.25">
      <c r="B27" s="194" t="s">
        <v>256</v>
      </c>
      <c r="C27" s="195"/>
      <c r="D27" s="195"/>
      <c r="E27" s="196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64" x14ac:dyDescent="0.25">
      <c r="B28" s="81" t="s">
        <v>333</v>
      </c>
      <c r="C28" s="81" t="s">
        <v>334</v>
      </c>
      <c r="D28" s="81" t="s">
        <v>335</v>
      </c>
      <c r="E28" s="81" t="s">
        <v>336</v>
      </c>
      <c r="F28" s="81" t="s">
        <v>337</v>
      </c>
      <c r="G28" s="81" t="s">
        <v>338</v>
      </c>
      <c r="H28" s="81" t="s">
        <v>339</v>
      </c>
      <c r="I28" s="81" t="s">
        <v>340</v>
      </c>
      <c r="J28" s="81" t="s">
        <v>341</v>
      </c>
      <c r="K28" s="81" t="s">
        <v>342</v>
      </c>
      <c r="L28" s="80"/>
      <c r="M28" s="80"/>
      <c r="N28" s="82" t="s">
        <v>344</v>
      </c>
      <c r="O28" s="82" t="s">
        <v>345</v>
      </c>
      <c r="P28" s="82" t="s">
        <v>346</v>
      </c>
      <c r="Q28" s="82" t="s">
        <v>347</v>
      </c>
      <c r="R28" s="82" t="s">
        <v>348</v>
      </c>
      <c r="S28" s="82" t="s">
        <v>349</v>
      </c>
      <c r="T28" s="82" t="s">
        <v>350</v>
      </c>
      <c r="U28" s="82" t="s">
        <v>351</v>
      </c>
      <c r="V28" s="82" t="s">
        <v>352</v>
      </c>
      <c r="W28" s="82" t="s">
        <v>343</v>
      </c>
      <c r="X28" s="80"/>
      <c r="Y28" s="80"/>
      <c r="Z28" s="80"/>
    </row>
    <row r="29" spans="1:64" x14ac:dyDescent="0.25">
      <c r="A29" s="6">
        <v>1</v>
      </c>
      <c r="B29" s="89">
        <f>($L14-$M22)*B14*$D$9</f>
        <v>0</v>
      </c>
      <c r="C29" s="89">
        <f>($L14-$M22)*C14*$D$9</f>
        <v>0</v>
      </c>
      <c r="D29" s="89">
        <f t="shared" ref="D29:K29" si="9">($L14-$M22)*D14*$D$9</f>
        <v>0</v>
      </c>
      <c r="E29" s="89">
        <f t="shared" si="9"/>
        <v>0</v>
      </c>
      <c r="F29" s="89">
        <f t="shared" si="9"/>
        <v>0</v>
      </c>
      <c r="G29" s="89">
        <f t="shared" si="9"/>
        <v>0</v>
      </c>
      <c r="H29" s="89">
        <f t="shared" si="9"/>
        <v>0</v>
      </c>
      <c r="I29" s="89">
        <f t="shared" si="9"/>
        <v>0</v>
      </c>
      <c r="J29" s="89">
        <f t="shared" si="9"/>
        <v>0</v>
      </c>
      <c r="K29" s="89">
        <f t="shared" si="9"/>
        <v>0</v>
      </c>
      <c r="L29" s="88"/>
      <c r="M29" s="88"/>
      <c r="N29" s="89">
        <f>($M14-$Y22)*B14*$D$9</f>
        <v>0</v>
      </c>
      <c r="O29" s="89">
        <f t="shared" ref="O29:W29" si="10">($M14-$Y22)*C14*$D$9</f>
        <v>0</v>
      </c>
      <c r="P29" s="89">
        <f t="shared" si="10"/>
        <v>0</v>
      </c>
      <c r="Q29" s="89">
        <f t="shared" si="10"/>
        <v>0</v>
      </c>
      <c r="R29" s="89">
        <f t="shared" si="10"/>
        <v>0</v>
      </c>
      <c r="S29" s="89">
        <f t="shared" si="10"/>
        <v>0</v>
      </c>
      <c r="T29" s="89">
        <f t="shared" si="10"/>
        <v>0</v>
      </c>
      <c r="U29" s="89">
        <f t="shared" si="10"/>
        <v>0</v>
      </c>
      <c r="V29" s="89">
        <f t="shared" si="10"/>
        <v>0</v>
      </c>
      <c r="W29" s="89">
        <f t="shared" si="10"/>
        <v>0</v>
      </c>
      <c r="X29" s="80"/>
      <c r="Y29" s="80"/>
      <c r="Z29" s="80"/>
    </row>
    <row r="30" spans="1:64" x14ac:dyDescent="0.25">
      <c r="A30" s="6">
        <v>2</v>
      </c>
      <c r="B30" s="89">
        <f t="shared" ref="B30:K30" si="11">($L15-$M23)*B15*$D$9</f>
        <v>0</v>
      </c>
      <c r="C30" s="89">
        <f t="shared" si="11"/>
        <v>0</v>
      </c>
      <c r="D30" s="89">
        <f t="shared" si="11"/>
        <v>0</v>
      </c>
      <c r="E30" s="89">
        <f t="shared" si="11"/>
        <v>0</v>
      </c>
      <c r="F30" s="89">
        <f t="shared" si="11"/>
        <v>0</v>
      </c>
      <c r="G30" s="89">
        <f t="shared" si="11"/>
        <v>0</v>
      </c>
      <c r="H30" s="89">
        <f t="shared" si="11"/>
        <v>0</v>
      </c>
      <c r="I30" s="89">
        <f t="shared" si="11"/>
        <v>0</v>
      </c>
      <c r="J30" s="89">
        <f t="shared" si="11"/>
        <v>0</v>
      </c>
      <c r="K30" s="89">
        <f t="shared" si="11"/>
        <v>0</v>
      </c>
      <c r="L30" s="88"/>
      <c r="M30" s="88"/>
      <c r="N30" s="89">
        <f t="shared" ref="N30:N32" si="12">($M15-$Y23)*B15*$D$9</f>
        <v>1</v>
      </c>
      <c r="O30" s="89">
        <f t="shared" ref="O30:O32" si="13">($M15-$Y23)*C15*$D$9</f>
        <v>1</v>
      </c>
      <c r="P30" s="89">
        <f t="shared" ref="P30:P32" si="14">($M15-$Y23)*D15*$D$9</f>
        <v>1</v>
      </c>
      <c r="Q30" s="89">
        <f t="shared" ref="Q30:Q32" si="15">($M15-$Y23)*E15*$D$9</f>
        <v>1</v>
      </c>
      <c r="R30" s="89">
        <f t="shared" ref="R30:R32" si="16">($M15-$Y23)*F15*$D$9</f>
        <v>0</v>
      </c>
      <c r="S30" s="89">
        <f t="shared" ref="S30:S32" si="17">($M15-$Y23)*G15*$D$9</f>
        <v>1</v>
      </c>
      <c r="T30" s="89">
        <f t="shared" ref="T30:T32" si="18">($M15-$Y23)*H15*$D$9</f>
        <v>1</v>
      </c>
      <c r="U30" s="89">
        <f t="shared" ref="U30:U32" si="19">($M15-$Y23)*I15*$D$9</f>
        <v>1</v>
      </c>
      <c r="V30" s="89">
        <f t="shared" ref="V30:V32" si="20">($M15-$Y23)*J15*$D$9</f>
        <v>1</v>
      </c>
      <c r="W30" s="89">
        <f t="shared" ref="W30:W32" si="21">($M15-$Y23)*K15*$D$9</f>
        <v>1</v>
      </c>
      <c r="X30" s="80"/>
      <c r="Y30" s="80"/>
      <c r="Z30" s="80"/>
    </row>
    <row r="31" spans="1:64" x14ac:dyDescent="0.25">
      <c r="A31" s="6">
        <v>3</v>
      </c>
      <c r="B31" s="89">
        <f t="shared" ref="B31:K31" si="22">($L16-$M24)*B16*$D$9</f>
        <v>1</v>
      </c>
      <c r="C31" s="89">
        <f t="shared" si="22"/>
        <v>0</v>
      </c>
      <c r="D31" s="89">
        <f t="shared" si="22"/>
        <v>1</v>
      </c>
      <c r="E31" s="89">
        <f t="shared" si="22"/>
        <v>0</v>
      </c>
      <c r="F31" s="89">
        <f t="shared" si="22"/>
        <v>1</v>
      </c>
      <c r="G31" s="89">
        <f t="shared" si="22"/>
        <v>0</v>
      </c>
      <c r="H31" s="89">
        <f t="shared" si="22"/>
        <v>0</v>
      </c>
      <c r="I31" s="89">
        <f t="shared" si="22"/>
        <v>1</v>
      </c>
      <c r="J31" s="89">
        <f t="shared" si="22"/>
        <v>0</v>
      </c>
      <c r="K31" s="89">
        <f t="shared" si="22"/>
        <v>1</v>
      </c>
      <c r="L31" s="88"/>
      <c r="M31" s="88"/>
      <c r="N31" s="89">
        <f t="shared" si="12"/>
        <v>-1</v>
      </c>
      <c r="O31" s="89">
        <f t="shared" si="13"/>
        <v>0</v>
      </c>
      <c r="P31" s="89">
        <f t="shared" si="14"/>
        <v>-1</v>
      </c>
      <c r="Q31" s="89">
        <f t="shared" si="15"/>
        <v>0</v>
      </c>
      <c r="R31" s="89">
        <f t="shared" si="16"/>
        <v>-1</v>
      </c>
      <c r="S31" s="89">
        <f t="shared" si="17"/>
        <v>0</v>
      </c>
      <c r="T31" s="89">
        <f t="shared" si="18"/>
        <v>0</v>
      </c>
      <c r="U31" s="89">
        <f t="shared" si="19"/>
        <v>-1</v>
      </c>
      <c r="V31" s="89">
        <f t="shared" si="20"/>
        <v>0</v>
      </c>
      <c r="W31" s="89">
        <f t="shared" si="21"/>
        <v>-1</v>
      </c>
      <c r="X31" s="80"/>
      <c r="Y31" s="80"/>
      <c r="Z31" s="80"/>
    </row>
    <row r="32" spans="1:64" x14ac:dyDescent="0.25">
      <c r="A32" s="6">
        <v>4</v>
      </c>
      <c r="B32" s="89">
        <f t="shared" ref="B32:K32" si="23">($L17-$M25)*B17*$D$9</f>
        <v>0</v>
      </c>
      <c r="C32" s="89">
        <f t="shared" si="23"/>
        <v>0</v>
      </c>
      <c r="D32" s="89">
        <f t="shared" si="23"/>
        <v>0</v>
      </c>
      <c r="E32" s="89">
        <f t="shared" si="23"/>
        <v>0</v>
      </c>
      <c r="F32" s="89">
        <f t="shared" si="23"/>
        <v>0</v>
      </c>
      <c r="G32" s="89">
        <f t="shared" si="23"/>
        <v>0</v>
      </c>
      <c r="H32" s="89">
        <f t="shared" si="23"/>
        <v>0</v>
      </c>
      <c r="I32" s="89">
        <f t="shared" si="23"/>
        <v>0</v>
      </c>
      <c r="J32" s="89">
        <f t="shared" si="23"/>
        <v>0</v>
      </c>
      <c r="K32" s="89">
        <f t="shared" si="23"/>
        <v>0</v>
      </c>
      <c r="L32" s="88"/>
      <c r="M32" s="88"/>
      <c r="N32" s="89">
        <f t="shared" si="12"/>
        <v>0</v>
      </c>
      <c r="O32" s="89">
        <f t="shared" si="13"/>
        <v>0</v>
      </c>
      <c r="P32" s="89">
        <f t="shared" si="14"/>
        <v>0</v>
      </c>
      <c r="Q32" s="89">
        <f t="shared" si="15"/>
        <v>0</v>
      </c>
      <c r="R32" s="89">
        <f t="shared" si="16"/>
        <v>0</v>
      </c>
      <c r="S32" s="89">
        <f t="shared" si="17"/>
        <v>0</v>
      </c>
      <c r="T32" s="89">
        <f t="shared" si="18"/>
        <v>0</v>
      </c>
      <c r="U32" s="89">
        <f t="shared" si="19"/>
        <v>0</v>
      </c>
      <c r="V32" s="89">
        <f t="shared" si="20"/>
        <v>0</v>
      </c>
      <c r="W32" s="89">
        <f t="shared" si="21"/>
        <v>0</v>
      </c>
      <c r="X32" s="80"/>
      <c r="Y32" s="80"/>
      <c r="Z32" s="80"/>
    </row>
    <row r="33" spans="1:62" x14ac:dyDescent="0.2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62" x14ac:dyDescent="0.25">
      <c r="B34" s="194" t="s">
        <v>353</v>
      </c>
      <c r="C34" s="195"/>
      <c r="D34" s="195"/>
      <c r="E34" s="196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62" x14ac:dyDescent="0.25">
      <c r="B35" s="83" t="s">
        <v>168</v>
      </c>
      <c r="C35" s="83" t="s">
        <v>178</v>
      </c>
      <c r="D35" s="83" t="s">
        <v>188</v>
      </c>
      <c r="E35" s="83" t="s">
        <v>198</v>
      </c>
      <c r="F35" s="83" t="s">
        <v>208</v>
      </c>
      <c r="G35" s="83" t="s">
        <v>218</v>
      </c>
      <c r="H35" s="83" t="s">
        <v>316</v>
      </c>
      <c r="I35" s="83" t="s">
        <v>317</v>
      </c>
      <c r="J35" s="83" t="s">
        <v>318</v>
      </c>
      <c r="K35" s="83" t="s">
        <v>319</v>
      </c>
      <c r="L35" s="80"/>
      <c r="M35" s="80"/>
      <c r="N35" s="84" t="s">
        <v>169</v>
      </c>
      <c r="O35" s="84" t="s">
        <v>179</v>
      </c>
      <c r="P35" s="84" t="s">
        <v>189</v>
      </c>
      <c r="Q35" s="84" t="s">
        <v>199</v>
      </c>
      <c r="R35" s="84" t="s">
        <v>209</v>
      </c>
      <c r="S35" s="84" t="s">
        <v>219</v>
      </c>
      <c r="T35" s="84" t="s">
        <v>320</v>
      </c>
      <c r="U35" s="84" t="s">
        <v>321</v>
      </c>
      <c r="V35" s="84" t="s">
        <v>322</v>
      </c>
      <c r="W35" s="85" t="s">
        <v>327</v>
      </c>
      <c r="X35" s="80"/>
      <c r="Y35" s="80"/>
      <c r="Z35" s="80"/>
    </row>
    <row r="36" spans="1:62" x14ac:dyDescent="0.25">
      <c r="A36" s="6">
        <v>1</v>
      </c>
      <c r="B36" s="89">
        <f>B22+B29</f>
        <v>0</v>
      </c>
      <c r="C36" s="89">
        <f t="shared" ref="C36:K36" si="24">C22+C29</f>
        <v>0</v>
      </c>
      <c r="D36" s="89">
        <f t="shared" si="24"/>
        <v>0</v>
      </c>
      <c r="E36" s="89">
        <f t="shared" si="24"/>
        <v>0</v>
      </c>
      <c r="F36" s="89">
        <f t="shared" si="24"/>
        <v>0</v>
      </c>
      <c r="G36" s="89">
        <f t="shared" si="24"/>
        <v>0</v>
      </c>
      <c r="H36" s="89">
        <f t="shared" si="24"/>
        <v>0</v>
      </c>
      <c r="I36" s="89">
        <f t="shared" si="24"/>
        <v>0</v>
      </c>
      <c r="J36" s="89">
        <f t="shared" si="24"/>
        <v>0</v>
      </c>
      <c r="K36" s="89">
        <f t="shared" si="24"/>
        <v>0</v>
      </c>
      <c r="L36" s="88"/>
      <c r="M36" s="88"/>
      <c r="N36" s="90">
        <f t="shared" ref="N36:W39" si="25">N22+N29</f>
        <v>0</v>
      </c>
      <c r="O36" s="90">
        <f t="shared" si="25"/>
        <v>0</v>
      </c>
      <c r="P36" s="90">
        <f t="shared" si="25"/>
        <v>0</v>
      </c>
      <c r="Q36" s="90">
        <f t="shared" si="25"/>
        <v>0</v>
      </c>
      <c r="R36" s="90">
        <f t="shared" si="25"/>
        <v>0</v>
      </c>
      <c r="S36" s="90">
        <f t="shared" si="25"/>
        <v>0</v>
      </c>
      <c r="T36" s="90">
        <f t="shared" si="25"/>
        <v>0</v>
      </c>
      <c r="U36" s="90">
        <f t="shared" si="25"/>
        <v>0</v>
      </c>
      <c r="V36" s="90">
        <f t="shared" si="25"/>
        <v>0</v>
      </c>
      <c r="W36" s="90">
        <f t="shared" si="25"/>
        <v>0</v>
      </c>
      <c r="X36" s="80"/>
      <c r="Y36" s="80"/>
      <c r="Z36" s="80"/>
    </row>
    <row r="37" spans="1:62" x14ac:dyDescent="0.25">
      <c r="A37" s="6">
        <v>2</v>
      </c>
      <c r="B37" s="89">
        <f t="shared" ref="B37:K39" si="26">B23+B30</f>
        <v>0</v>
      </c>
      <c r="C37" s="89">
        <f t="shared" si="26"/>
        <v>0</v>
      </c>
      <c r="D37" s="89">
        <f t="shared" si="26"/>
        <v>0</v>
      </c>
      <c r="E37" s="89">
        <f t="shared" si="26"/>
        <v>0</v>
      </c>
      <c r="F37" s="89">
        <f t="shared" si="26"/>
        <v>0</v>
      </c>
      <c r="G37" s="89">
        <f t="shared" si="26"/>
        <v>0</v>
      </c>
      <c r="H37" s="89">
        <f t="shared" si="26"/>
        <v>0</v>
      </c>
      <c r="I37" s="89">
        <f t="shared" si="26"/>
        <v>0</v>
      </c>
      <c r="J37" s="89">
        <f t="shared" si="26"/>
        <v>0</v>
      </c>
      <c r="K37" s="89">
        <f t="shared" si="26"/>
        <v>0</v>
      </c>
      <c r="L37" s="88"/>
      <c r="M37" s="88"/>
      <c r="N37" s="89">
        <f t="shared" si="25"/>
        <v>1</v>
      </c>
      <c r="O37" s="89">
        <f t="shared" si="25"/>
        <v>1</v>
      </c>
      <c r="P37" s="89">
        <f t="shared" si="25"/>
        <v>1</v>
      </c>
      <c r="Q37" s="89">
        <f t="shared" si="25"/>
        <v>1</v>
      </c>
      <c r="R37" s="89">
        <f t="shared" si="25"/>
        <v>0</v>
      </c>
      <c r="S37" s="89">
        <f t="shared" si="25"/>
        <v>1</v>
      </c>
      <c r="T37" s="89">
        <f t="shared" si="25"/>
        <v>1</v>
      </c>
      <c r="U37" s="89">
        <f t="shared" si="25"/>
        <v>1</v>
      </c>
      <c r="V37" s="89">
        <f t="shared" si="25"/>
        <v>1</v>
      </c>
      <c r="W37" s="89">
        <f t="shared" si="25"/>
        <v>1</v>
      </c>
      <c r="X37" s="80"/>
      <c r="Y37" s="80"/>
      <c r="Z37" s="80"/>
    </row>
    <row r="38" spans="1:62" s="166" customFormat="1" x14ac:dyDescent="0.25">
      <c r="A38" s="165">
        <v>3</v>
      </c>
      <c r="B38" s="89">
        <f>B24+B31</f>
        <v>1</v>
      </c>
      <c r="C38" s="89">
        <f t="shared" si="26"/>
        <v>0</v>
      </c>
      <c r="D38" s="89">
        <f t="shared" si="26"/>
        <v>1</v>
      </c>
      <c r="E38" s="89">
        <f t="shared" si="26"/>
        <v>0</v>
      </c>
      <c r="F38" s="89">
        <f t="shared" si="26"/>
        <v>1</v>
      </c>
      <c r="G38" s="89">
        <f t="shared" si="26"/>
        <v>0</v>
      </c>
      <c r="H38" s="89">
        <f t="shared" si="26"/>
        <v>0</v>
      </c>
      <c r="I38" s="89">
        <f t="shared" si="26"/>
        <v>1</v>
      </c>
      <c r="J38" s="89">
        <f t="shared" si="26"/>
        <v>0</v>
      </c>
      <c r="K38" s="89">
        <f t="shared" si="26"/>
        <v>1</v>
      </c>
      <c r="L38" s="94"/>
      <c r="M38" s="94"/>
      <c r="N38" s="90">
        <f>N24+N31</f>
        <v>0</v>
      </c>
      <c r="O38" s="90">
        <f t="shared" si="25"/>
        <v>1</v>
      </c>
      <c r="P38" s="90">
        <f t="shared" si="25"/>
        <v>0</v>
      </c>
      <c r="Q38" s="90">
        <f t="shared" si="25"/>
        <v>1</v>
      </c>
      <c r="R38" s="90">
        <f t="shared" si="25"/>
        <v>-1</v>
      </c>
      <c r="S38" s="90">
        <f t="shared" si="25"/>
        <v>1</v>
      </c>
      <c r="T38" s="90">
        <f t="shared" si="25"/>
        <v>1</v>
      </c>
      <c r="U38" s="90">
        <f t="shared" si="25"/>
        <v>0</v>
      </c>
      <c r="V38" s="90">
        <f t="shared" si="25"/>
        <v>1</v>
      </c>
      <c r="W38" s="90">
        <f t="shared" si="25"/>
        <v>0</v>
      </c>
      <c r="X38" s="94"/>
      <c r="Y38" s="94"/>
      <c r="Z38" s="94"/>
    </row>
    <row r="39" spans="1:62" s="166" customFormat="1" x14ac:dyDescent="0.25">
      <c r="A39" s="165">
        <v>4</v>
      </c>
      <c r="B39" s="168">
        <f>B25+B32</f>
        <v>1</v>
      </c>
      <c r="C39" s="168">
        <f t="shared" si="26"/>
        <v>0</v>
      </c>
      <c r="D39" s="168">
        <f t="shared" si="26"/>
        <v>1</v>
      </c>
      <c r="E39" s="168">
        <f t="shared" si="26"/>
        <v>0</v>
      </c>
      <c r="F39" s="168">
        <f t="shared" si="26"/>
        <v>1</v>
      </c>
      <c r="G39" s="168">
        <f t="shared" si="26"/>
        <v>0</v>
      </c>
      <c r="H39" s="168">
        <f t="shared" si="26"/>
        <v>0</v>
      </c>
      <c r="I39" s="168">
        <f t="shared" si="26"/>
        <v>1</v>
      </c>
      <c r="J39" s="168">
        <f t="shared" si="26"/>
        <v>0</v>
      </c>
      <c r="K39" s="168">
        <f t="shared" si="26"/>
        <v>1</v>
      </c>
      <c r="L39" s="169"/>
      <c r="M39" s="169"/>
      <c r="N39" s="170">
        <f>N25+N32</f>
        <v>0</v>
      </c>
      <c r="O39" s="170">
        <f t="shared" si="25"/>
        <v>1</v>
      </c>
      <c r="P39" s="170">
        <f t="shared" si="25"/>
        <v>0</v>
      </c>
      <c r="Q39" s="170">
        <f t="shared" si="25"/>
        <v>1</v>
      </c>
      <c r="R39" s="170">
        <f t="shared" si="25"/>
        <v>-1</v>
      </c>
      <c r="S39" s="170">
        <f t="shared" si="25"/>
        <v>1</v>
      </c>
      <c r="T39" s="170">
        <f t="shared" si="25"/>
        <v>1</v>
      </c>
      <c r="U39" s="170">
        <f t="shared" si="25"/>
        <v>0</v>
      </c>
      <c r="V39" s="170">
        <f t="shared" si="25"/>
        <v>1</v>
      </c>
      <c r="W39" s="170">
        <f t="shared" si="25"/>
        <v>0</v>
      </c>
      <c r="X39" s="94"/>
      <c r="Y39" s="94"/>
      <c r="Z39" s="94"/>
    </row>
    <row r="41" spans="1:62" x14ac:dyDescent="0.25">
      <c r="A41" s="93" t="s">
        <v>356</v>
      </c>
    </row>
    <row r="43" spans="1:62" x14ac:dyDescent="0.25">
      <c r="A43" s="21" t="s">
        <v>263</v>
      </c>
      <c r="K43" s="4"/>
      <c r="L43" s="4"/>
      <c r="M43" s="4"/>
      <c r="O43" s="31"/>
      <c r="P43" s="31"/>
      <c r="Q43" s="31"/>
      <c r="R43" s="31"/>
      <c r="S43" s="31"/>
      <c r="T43" s="31"/>
      <c r="U43" s="31"/>
      <c r="V43" s="31"/>
      <c r="W43" s="6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BC43" s="31"/>
      <c r="BD43" s="6"/>
      <c r="BE43" s="6"/>
      <c r="BH43" s="31"/>
      <c r="BI43" s="31"/>
      <c r="BJ43" s="16"/>
    </row>
    <row r="44" spans="1:62" x14ac:dyDescent="0.25">
      <c r="A44" s="101" t="s">
        <v>22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BE44" s="62"/>
    </row>
    <row r="45" spans="1:62" x14ac:dyDescent="0.25">
      <c r="A45" s="173" t="s">
        <v>1</v>
      </c>
      <c r="B45" s="175" t="s">
        <v>25</v>
      </c>
      <c r="C45" s="176"/>
      <c r="D45" s="176"/>
      <c r="E45" s="176"/>
      <c r="F45" s="176"/>
      <c r="G45" s="176"/>
      <c r="H45" s="176"/>
      <c r="I45" s="176"/>
      <c r="J45" s="176"/>
      <c r="K45" s="177"/>
      <c r="L45" s="190" t="s">
        <v>313</v>
      </c>
      <c r="M45" s="192" t="s">
        <v>314</v>
      </c>
      <c r="BC45" s="172"/>
      <c r="BD45" s="6"/>
    </row>
    <row r="46" spans="1:62" x14ac:dyDescent="0.25">
      <c r="A46" s="174"/>
      <c r="B46" s="18" t="s">
        <v>2</v>
      </c>
      <c r="C46" s="18" t="s">
        <v>3</v>
      </c>
      <c r="D46" s="18" t="s">
        <v>59</v>
      </c>
      <c r="E46" s="18" t="s">
        <v>78</v>
      </c>
      <c r="F46" s="18" t="s">
        <v>79</v>
      </c>
      <c r="G46" s="18" t="s">
        <v>80</v>
      </c>
      <c r="H46" s="18" t="s">
        <v>81</v>
      </c>
      <c r="I46" s="18" t="s">
        <v>82</v>
      </c>
      <c r="J46" s="18" t="s">
        <v>83</v>
      </c>
      <c r="K46" s="18" t="s">
        <v>14</v>
      </c>
      <c r="L46" s="191"/>
      <c r="M46" s="193"/>
      <c r="BC46" s="172"/>
    </row>
    <row r="47" spans="1:62" x14ac:dyDescent="0.25">
      <c r="A47" s="1">
        <v>1</v>
      </c>
      <c r="B47" s="1">
        <v>1</v>
      </c>
      <c r="C47" s="1">
        <v>0</v>
      </c>
      <c r="D47" s="1">
        <v>1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1</v>
      </c>
      <c r="K47" s="1">
        <v>1</v>
      </c>
      <c r="L47" s="65">
        <v>0</v>
      </c>
      <c r="M47" s="45">
        <v>0</v>
      </c>
      <c r="N47" s="6" t="s">
        <v>154</v>
      </c>
      <c r="BC47" s="6"/>
    </row>
    <row r="48" spans="1:62" x14ac:dyDescent="0.25">
      <c r="A48" s="1">
        <v>2</v>
      </c>
      <c r="B48" s="1">
        <v>1</v>
      </c>
      <c r="C48" s="1">
        <v>1</v>
      </c>
      <c r="D48" s="1">
        <v>1</v>
      </c>
      <c r="E48" s="1">
        <v>1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65">
        <v>0</v>
      </c>
      <c r="M48" s="45">
        <v>1</v>
      </c>
      <c r="N48" s="6" t="s">
        <v>155</v>
      </c>
      <c r="BC48" s="6"/>
    </row>
    <row r="49" spans="1:64" x14ac:dyDescent="0.25">
      <c r="A49" s="1">
        <v>3</v>
      </c>
      <c r="B49" s="1">
        <v>1</v>
      </c>
      <c r="C49" s="1">
        <v>0</v>
      </c>
      <c r="D49" s="1">
        <v>1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1</v>
      </c>
      <c r="L49" s="65">
        <v>1</v>
      </c>
      <c r="M49" s="45">
        <v>0</v>
      </c>
      <c r="N49" s="6" t="s">
        <v>19</v>
      </c>
      <c r="BC49" s="6"/>
    </row>
    <row r="50" spans="1:64" x14ac:dyDescent="0.25">
      <c r="A50" s="1">
        <v>4</v>
      </c>
      <c r="B50" s="1">
        <v>1</v>
      </c>
      <c r="C50" s="1">
        <v>1</v>
      </c>
      <c r="D50" s="1">
        <v>1</v>
      </c>
      <c r="E50" s="1">
        <v>1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  <c r="K50" s="1">
        <v>1</v>
      </c>
      <c r="L50" s="65">
        <v>1</v>
      </c>
      <c r="M50" s="45">
        <v>1</v>
      </c>
      <c r="N50" s="6" t="s">
        <v>463</v>
      </c>
      <c r="BC50" s="6"/>
    </row>
    <row r="51" spans="1:64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71"/>
      <c r="Y51" s="71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71"/>
      <c r="BA51" s="71"/>
      <c r="BB51" s="71"/>
      <c r="BC51" s="6"/>
    </row>
    <row r="52" spans="1:64" x14ac:dyDescent="0.25"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71"/>
      <c r="BA52" s="71"/>
      <c r="BB52" s="71"/>
      <c r="BC52" s="71"/>
      <c r="BD52" s="71"/>
      <c r="BE52" s="71"/>
      <c r="BF52" s="71"/>
      <c r="BG52" s="53"/>
      <c r="BH52" s="53"/>
      <c r="BI52" s="53"/>
      <c r="BJ52" s="53"/>
      <c r="BK52" s="6"/>
      <c r="BL52" s="6"/>
    </row>
    <row r="53" spans="1:64" x14ac:dyDescent="0.25">
      <c r="B53" s="180" t="s">
        <v>20</v>
      </c>
      <c r="C53" s="181"/>
      <c r="D53" s="181"/>
      <c r="E53" s="181"/>
      <c r="F53" s="181"/>
      <c r="G53" s="181"/>
      <c r="H53" s="181"/>
      <c r="I53" s="181"/>
      <c r="J53" s="181"/>
      <c r="K53" s="182"/>
      <c r="L53" s="60"/>
      <c r="M53" s="60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60"/>
      <c r="Y53" s="60"/>
      <c r="Z53" s="55" t="s">
        <v>257</v>
      </c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71"/>
      <c r="BA53" s="71"/>
      <c r="BB53" s="71"/>
      <c r="BC53" s="71"/>
      <c r="BD53" s="71"/>
      <c r="BE53" s="71"/>
      <c r="BF53" s="71"/>
      <c r="BG53" s="53"/>
      <c r="BH53" s="53"/>
      <c r="BI53" s="53"/>
      <c r="BJ53" s="53"/>
      <c r="BK53" s="6"/>
      <c r="BL53" s="6"/>
    </row>
    <row r="54" spans="1:64" x14ac:dyDescent="0.25">
      <c r="B54" s="72" t="s">
        <v>168</v>
      </c>
      <c r="C54" s="72" t="s">
        <v>178</v>
      </c>
      <c r="D54" s="72" t="s">
        <v>188</v>
      </c>
      <c r="E54" s="72" t="s">
        <v>198</v>
      </c>
      <c r="F54" s="72" t="s">
        <v>208</v>
      </c>
      <c r="G54" s="72" t="s">
        <v>218</v>
      </c>
      <c r="H54" s="72" t="s">
        <v>316</v>
      </c>
      <c r="I54" s="72" t="s">
        <v>317</v>
      </c>
      <c r="J54" s="72" t="s">
        <v>318</v>
      </c>
      <c r="K54" s="72" t="s">
        <v>319</v>
      </c>
      <c r="L54" s="66" t="s">
        <v>323</v>
      </c>
      <c r="M54" s="66" t="s">
        <v>324</v>
      </c>
      <c r="N54" s="74" t="s">
        <v>169</v>
      </c>
      <c r="O54" s="74" t="s">
        <v>179</v>
      </c>
      <c r="P54" s="74" t="s">
        <v>189</v>
      </c>
      <c r="Q54" s="74" t="s">
        <v>199</v>
      </c>
      <c r="R54" s="74" t="s">
        <v>209</v>
      </c>
      <c r="S54" s="74" t="s">
        <v>219</v>
      </c>
      <c r="T54" s="74" t="s">
        <v>320</v>
      </c>
      <c r="U54" s="74" t="s">
        <v>321</v>
      </c>
      <c r="V54" s="74" t="s">
        <v>322</v>
      </c>
      <c r="W54" s="75" t="s">
        <v>327</v>
      </c>
      <c r="X54" s="75" t="s">
        <v>325</v>
      </c>
      <c r="Y54" s="75" t="s">
        <v>326</v>
      </c>
      <c r="Z54" s="56" t="s">
        <v>328</v>
      </c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71"/>
      <c r="BA54" s="71"/>
      <c r="BB54" s="71"/>
      <c r="BC54" s="71"/>
      <c r="BD54" s="71"/>
      <c r="BE54" s="71"/>
      <c r="BF54" s="71"/>
      <c r="BG54" s="53"/>
      <c r="BH54" s="53"/>
      <c r="BI54" s="53"/>
      <c r="BJ54" s="53"/>
      <c r="BK54" s="6"/>
      <c r="BL54" s="6"/>
    </row>
    <row r="55" spans="1:64" x14ac:dyDescent="0.25">
      <c r="A55" s="6">
        <v>1</v>
      </c>
      <c r="B55" s="89">
        <f>B39</f>
        <v>1</v>
      </c>
      <c r="C55" s="89">
        <f t="shared" ref="C55:K55" si="27">C39</f>
        <v>0</v>
      </c>
      <c r="D55" s="89">
        <f t="shared" si="27"/>
        <v>1</v>
      </c>
      <c r="E55" s="89">
        <f t="shared" si="27"/>
        <v>0</v>
      </c>
      <c r="F55" s="89">
        <f t="shared" si="27"/>
        <v>1</v>
      </c>
      <c r="G55" s="89">
        <f t="shared" si="27"/>
        <v>0</v>
      </c>
      <c r="H55" s="89">
        <f t="shared" si="27"/>
        <v>0</v>
      </c>
      <c r="I55" s="89">
        <f t="shared" si="27"/>
        <v>1</v>
      </c>
      <c r="J55" s="89">
        <f t="shared" si="27"/>
        <v>0</v>
      </c>
      <c r="K55" s="89">
        <f t="shared" si="27"/>
        <v>1</v>
      </c>
      <c r="L55" s="89">
        <f>K55+(B47*B55)+(C47*C55)+(D47*D55)+(E47*E55)+(F47*F55)+(G47*G55)+(H47*H55)+(I47*I55)+(J47*J55)</f>
        <v>4</v>
      </c>
      <c r="M55" s="91">
        <f>IF(L55&gt;=$D$8,1,0)</f>
        <v>1</v>
      </c>
      <c r="N55" s="89">
        <f>N39</f>
        <v>0</v>
      </c>
      <c r="O55" s="89">
        <f t="shared" ref="O55:W55" si="28">O39</f>
        <v>1</v>
      </c>
      <c r="P55" s="89">
        <f t="shared" si="28"/>
        <v>0</v>
      </c>
      <c r="Q55" s="89">
        <f t="shared" si="28"/>
        <v>1</v>
      </c>
      <c r="R55" s="89">
        <f t="shared" si="28"/>
        <v>-1</v>
      </c>
      <c r="S55" s="89">
        <f t="shared" si="28"/>
        <v>1</v>
      </c>
      <c r="T55" s="89">
        <f t="shared" si="28"/>
        <v>1</v>
      </c>
      <c r="U55" s="89">
        <f t="shared" si="28"/>
        <v>0</v>
      </c>
      <c r="V55" s="89">
        <f t="shared" si="28"/>
        <v>1</v>
      </c>
      <c r="W55" s="89">
        <f t="shared" si="28"/>
        <v>0</v>
      </c>
      <c r="X55" s="89">
        <f>W55+(B47*N55)+(C47*O55)+(D47*P55)+(E47*Q55)+(F47*R55)+(G47*S55)+(H47*T55)+(I47*U55)+(J47*V55)</f>
        <v>1</v>
      </c>
      <c r="Y55" s="92">
        <f>IF(X55&gt;=$D$8,1,0)</f>
        <v>1</v>
      </c>
      <c r="Z55" s="89" t="str">
        <f>IF(AND(L47=M55,M47=Y55),"wbaru=wlama","perbaiki bobot dan bias")</f>
        <v>perbaiki bobot dan bias</v>
      </c>
    </row>
    <row r="56" spans="1:64" x14ac:dyDescent="0.25">
      <c r="A56" s="6">
        <v>2</v>
      </c>
      <c r="B56" s="90">
        <f>B69</f>
        <v>0</v>
      </c>
      <c r="C56" s="90">
        <f>C69</f>
        <v>0</v>
      </c>
      <c r="D56" s="90">
        <f t="shared" ref="D56:E56" si="29">D69</f>
        <v>0</v>
      </c>
      <c r="E56" s="90">
        <f t="shared" si="29"/>
        <v>0</v>
      </c>
      <c r="F56" s="90">
        <f>F69</f>
        <v>0</v>
      </c>
      <c r="G56" s="90">
        <f t="shared" ref="G56:K56" si="30">G69</f>
        <v>0</v>
      </c>
      <c r="H56" s="90">
        <f t="shared" si="30"/>
        <v>-1</v>
      </c>
      <c r="I56" s="90">
        <f t="shared" si="30"/>
        <v>1</v>
      </c>
      <c r="J56" s="90">
        <f t="shared" si="30"/>
        <v>-1</v>
      </c>
      <c r="K56" s="90">
        <f t="shared" si="30"/>
        <v>0</v>
      </c>
      <c r="L56" s="89">
        <f t="shared" ref="L56:L58" si="31">K56+(B48*B56)+(C48*C56)+(D48*D56)+(E48*E56)+(F48*F56)+(G48*G56)+(H48*H56)+(I48*I56)+(J48*J56)</f>
        <v>-1</v>
      </c>
      <c r="M56" s="91">
        <f t="shared" ref="M56:M58" si="32">IF(L56&gt;=$D$8,1,0)</f>
        <v>0</v>
      </c>
      <c r="N56" s="90">
        <f>N69</f>
        <v>-1</v>
      </c>
      <c r="O56" s="90">
        <f>O69</f>
        <v>1</v>
      </c>
      <c r="P56" s="90">
        <f t="shared" ref="P56:W56" si="33">P69</f>
        <v>-1</v>
      </c>
      <c r="Q56" s="90">
        <f t="shared" si="33"/>
        <v>1</v>
      </c>
      <c r="R56" s="90">
        <f t="shared" si="33"/>
        <v>-2</v>
      </c>
      <c r="S56" s="90">
        <f t="shared" si="33"/>
        <v>1</v>
      </c>
      <c r="T56" s="90">
        <f t="shared" si="33"/>
        <v>0</v>
      </c>
      <c r="U56" s="90">
        <f t="shared" si="33"/>
        <v>0</v>
      </c>
      <c r="V56" s="90">
        <f t="shared" si="33"/>
        <v>0</v>
      </c>
      <c r="W56" s="90">
        <f t="shared" si="33"/>
        <v>-1</v>
      </c>
      <c r="X56" s="89">
        <f t="shared" ref="X56:X58" si="34">W56+(B48*N56)+(C48*O56)+(D48*P56)+(E48*Q56)+(F48*R56)+(G48*S56)+(H48*T56)+(I48*U56)+(J48*V56)</f>
        <v>0</v>
      </c>
      <c r="Y56" s="92">
        <f t="shared" ref="Y56:Y58" si="35">IF(X56&gt;=$D$8,1,0)</f>
        <v>0</v>
      </c>
      <c r="Z56" s="89" t="str">
        <f t="shared" ref="Z56:Z58" si="36">IF(AND(L48=M56,M48=Y56),"wbaru=wlama","perbaiki bobot dan bias")</f>
        <v>perbaiki bobot dan bias</v>
      </c>
    </row>
    <row r="57" spans="1:64" x14ac:dyDescent="0.25">
      <c r="A57" s="6">
        <v>3</v>
      </c>
      <c r="B57" s="90">
        <f>B70</f>
        <v>0</v>
      </c>
      <c r="C57" s="90">
        <f t="shared" ref="C57:K58" si="37">C70</f>
        <v>0</v>
      </c>
      <c r="D57" s="90">
        <f t="shared" si="37"/>
        <v>0</v>
      </c>
      <c r="E57" s="90">
        <f t="shared" si="37"/>
        <v>0</v>
      </c>
      <c r="F57" s="90">
        <f t="shared" si="37"/>
        <v>0</v>
      </c>
      <c r="G57" s="90">
        <f t="shared" si="37"/>
        <v>0</v>
      </c>
      <c r="H57" s="90">
        <f t="shared" si="37"/>
        <v>-1</v>
      </c>
      <c r="I57" s="90">
        <f t="shared" si="37"/>
        <v>1</v>
      </c>
      <c r="J57" s="90">
        <f t="shared" si="37"/>
        <v>-1</v>
      </c>
      <c r="K57" s="90">
        <f t="shared" si="37"/>
        <v>0</v>
      </c>
      <c r="L57" s="89">
        <f t="shared" si="31"/>
        <v>1</v>
      </c>
      <c r="M57" s="91">
        <f t="shared" si="32"/>
        <v>1</v>
      </c>
      <c r="N57" s="90">
        <f>N70</f>
        <v>0</v>
      </c>
      <c r="O57" s="90">
        <f t="shared" ref="O57:W58" si="38">O70</f>
        <v>2</v>
      </c>
      <c r="P57" s="90">
        <f t="shared" si="38"/>
        <v>0</v>
      </c>
      <c r="Q57" s="90">
        <f t="shared" si="38"/>
        <v>2</v>
      </c>
      <c r="R57" s="90">
        <f t="shared" si="38"/>
        <v>-2</v>
      </c>
      <c r="S57" s="90">
        <f t="shared" si="38"/>
        <v>2</v>
      </c>
      <c r="T57" s="90">
        <f t="shared" si="38"/>
        <v>1</v>
      </c>
      <c r="U57" s="90">
        <f t="shared" si="38"/>
        <v>1</v>
      </c>
      <c r="V57" s="90">
        <f t="shared" si="38"/>
        <v>1</v>
      </c>
      <c r="W57" s="90">
        <f t="shared" si="38"/>
        <v>0</v>
      </c>
      <c r="X57" s="89">
        <f t="shared" si="34"/>
        <v>-1</v>
      </c>
      <c r="Y57" s="92">
        <f t="shared" si="35"/>
        <v>0</v>
      </c>
      <c r="Z57" s="89" t="str">
        <f t="shared" si="36"/>
        <v>wbaru=wlama</v>
      </c>
    </row>
    <row r="58" spans="1:64" x14ac:dyDescent="0.25">
      <c r="A58" s="6">
        <v>4</v>
      </c>
      <c r="B58" s="90">
        <f>B71</f>
        <v>0</v>
      </c>
      <c r="C58" s="90">
        <f>C71</f>
        <v>0</v>
      </c>
      <c r="D58" s="90">
        <f t="shared" si="37"/>
        <v>0</v>
      </c>
      <c r="E58" s="90">
        <f t="shared" si="37"/>
        <v>0</v>
      </c>
      <c r="F58" s="90">
        <f t="shared" si="37"/>
        <v>0</v>
      </c>
      <c r="G58" s="90">
        <f t="shared" si="37"/>
        <v>0</v>
      </c>
      <c r="H58" s="90">
        <f t="shared" si="37"/>
        <v>-1</v>
      </c>
      <c r="I58" s="90">
        <f t="shared" si="37"/>
        <v>1</v>
      </c>
      <c r="J58" s="90">
        <f t="shared" si="37"/>
        <v>-1</v>
      </c>
      <c r="K58" s="90">
        <f>K71</f>
        <v>0</v>
      </c>
      <c r="L58" s="89">
        <f t="shared" si="31"/>
        <v>-1</v>
      </c>
      <c r="M58" s="91">
        <f t="shared" si="32"/>
        <v>0</v>
      </c>
      <c r="N58" s="90">
        <f>N71</f>
        <v>0</v>
      </c>
      <c r="O58" s="90">
        <f t="shared" si="38"/>
        <v>2</v>
      </c>
      <c r="P58" s="90">
        <f t="shared" si="38"/>
        <v>0</v>
      </c>
      <c r="Q58" s="90">
        <f t="shared" si="38"/>
        <v>2</v>
      </c>
      <c r="R58" s="90">
        <f t="shared" si="38"/>
        <v>-2</v>
      </c>
      <c r="S58" s="90">
        <f t="shared" si="38"/>
        <v>2</v>
      </c>
      <c r="T58" s="90">
        <f t="shared" si="38"/>
        <v>1</v>
      </c>
      <c r="U58" s="90">
        <f t="shared" si="38"/>
        <v>1</v>
      </c>
      <c r="V58" s="90">
        <f t="shared" si="38"/>
        <v>1</v>
      </c>
      <c r="W58" s="90">
        <f t="shared" si="38"/>
        <v>0</v>
      </c>
      <c r="X58" s="89">
        <f t="shared" si="34"/>
        <v>7</v>
      </c>
      <c r="Y58" s="92">
        <f t="shared" si="35"/>
        <v>1</v>
      </c>
      <c r="Z58" s="89" t="str">
        <f t="shared" si="36"/>
        <v>perbaiki bobot dan bias</v>
      </c>
    </row>
    <row r="59" spans="1:64" x14ac:dyDescent="0.2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16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16"/>
    </row>
    <row r="60" spans="1:64" x14ac:dyDescent="0.25">
      <c r="B60" s="194" t="s">
        <v>256</v>
      </c>
      <c r="C60" s="195"/>
      <c r="D60" s="195"/>
      <c r="E60" s="196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64" x14ac:dyDescent="0.25">
      <c r="B61" s="81" t="s">
        <v>333</v>
      </c>
      <c r="C61" s="81" t="s">
        <v>334</v>
      </c>
      <c r="D61" s="81" t="s">
        <v>335</v>
      </c>
      <c r="E61" s="81" t="s">
        <v>336</v>
      </c>
      <c r="F61" s="81" t="s">
        <v>337</v>
      </c>
      <c r="G61" s="81" t="s">
        <v>338</v>
      </c>
      <c r="H61" s="81" t="s">
        <v>339</v>
      </c>
      <c r="I61" s="81" t="s">
        <v>340</v>
      </c>
      <c r="J61" s="81" t="s">
        <v>341</v>
      </c>
      <c r="K61" s="81" t="s">
        <v>342</v>
      </c>
      <c r="L61" s="80"/>
      <c r="M61" s="80"/>
      <c r="N61" s="82" t="s">
        <v>344</v>
      </c>
      <c r="O61" s="82" t="s">
        <v>345</v>
      </c>
      <c r="P61" s="82" t="s">
        <v>346</v>
      </c>
      <c r="Q61" s="82" t="s">
        <v>347</v>
      </c>
      <c r="R61" s="82" t="s">
        <v>348</v>
      </c>
      <c r="S61" s="82" t="s">
        <v>349</v>
      </c>
      <c r="T61" s="82" t="s">
        <v>350</v>
      </c>
      <c r="U61" s="82" t="s">
        <v>351</v>
      </c>
      <c r="V61" s="82" t="s">
        <v>352</v>
      </c>
      <c r="W61" s="82" t="s">
        <v>343</v>
      </c>
      <c r="X61" s="80"/>
      <c r="Y61" s="80"/>
      <c r="Z61" s="80"/>
    </row>
    <row r="62" spans="1:64" x14ac:dyDescent="0.25">
      <c r="A62" s="6">
        <v>1</v>
      </c>
      <c r="B62" s="89">
        <f>($L47-$M55)*B47</f>
        <v>-1</v>
      </c>
      <c r="C62" s="89">
        <f>($L47-$M55)*C47</f>
        <v>0</v>
      </c>
      <c r="D62" s="89">
        <f t="shared" ref="D62:K62" si="39">($L47-$M55)*D47</f>
        <v>-1</v>
      </c>
      <c r="E62" s="89">
        <f t="shared" si="39"/>
        <v>0</v>
      </c>
      <c r="F62" s="89">
        <f t="shared" si="39"/>
        <v>-1</v>
      </c>
      <c r="G62" s="89">
        <f t="shared" si="39"/>
        <v>0</v>
      </c>
      <c r="H62" s="89">
        <f t="shared" si="39"/>
        <v>-1</v>
      </c>
      <c r="I62" s="89">
        <f t="shared" si="39"/>
        <v>0</v>
      </c>
      <c r="J62" s="89">
        <f t="shared" si="39"/>
        <v>-1</v>
      </c>
      <c r="K62" s="89">
        <f t="shared" si="39"/>
        <v>-1</v>
      </c>
      <c r="L62" s="88"/>
      <c r="M62" s="88"/>
      <c r="N62" s="89">
        <f>($M47-$Y55)*B47</f>
        <v>-1</v>
      </c>
      <c r="O62" s="89">
        <f t="shared" ref="O62:W65" si="40">($M47-$Y55)*C47</f>
        <v>0</v>
      </c>
      <c r="P62" s="89">
        <f t="shared" si="40"/>
        <v>-1</v>
      </c>
      <c r="Q62" s="89">
        <f t="shared" si="40"/>
        <v>0</v>
      </c>
      <c r="R62" s="89">
        <f t="shared" si="40"/>
        <v>-1</v>
      </c>
      <c r="S62" s="89">
        <f t="shared" si="40"/>
        <v>0</v>
      </c>
      <c r="T62" s="89">
        <f t="shared" si="40"/>
        <v>-1</v>
      </c>
      <c r="U62" s="89">
        <f t="shared" si="40"/>
        <v>0</v>
      </c>
      <c r="V62" s="89">
        <f t="shared" si="40"/>
        <v>-1</v>
      </c>
      <c r="W62" s="89">
        <f t="shared" si="40"/>
        <v>-1</v>
      </c>
      <c r="X62" s="80"/>
      <c r="Y62" s="80"/>
      <c r="Z62" s="80"/>
    </row>
    <row r="63" spans="1:64" x14ac:dyDescent="0.25">
      <c r="A63" s="6">
        <v>2</v>
      </c>
      <c r="B63" s="89">
        <f>($L48-$M56)*B48</f>
        <v>0</v>
      </c>
      <c r="C63" s="89">
        <f t="shared" ref="C63:J63" si="41">($L48-$M56)*C48</f>
        <v>0</v>
      </c>
      <c r="D63" s="89">
        <f t="shared" si="41"/>
        <v>0</v>
      </c>
      <c r="E63" s="89">
        <f t="shared" si="41"/>
        <v>0</v>
      </c>
      <c r="F63" s="89">
        <f t="shared" si="41"/>
        <v>0</v>
      </c>
      <c r="G63" s="89">
        <f t="shared" si="41"/>
        <v>0</v>
      </c>
      <c r="H63" s="89">
        <f t="shared" si="41"/>
        <v>0</v>
      </c>
      <c r="I63" s="89">
        <f t="shared" si="41"/>
        <v>0</v>
      </c>
      <c r="J63" s="89">
        <f t="shared" si="41"/>
        <v>0</v>
      </c>
      <c r="K63" s="89">
        <f>($L48-$M56)*K48</f>
        <v>0</v>
      </c>
      <c r="L63" s="88"/>
      <c r="M63" s="88"/>
      <c r="N63" s="89">
        <f t="shared" ref="N63:N65" si="42">($M48-$Y56)*B48</f>
        <v>1</v>
      </c>
      <c r="O63" s="89">
        <f t="shared" si="40"/>
        <v>1</v>
      </c>
      <c r="P63" s="89">
        <f t="shared" si="40"/>
        <v>1</v>
      </c>
      <c r="Q63" s="89">
        <f t="shared" si="40"/>
        <v>1</v>
      </c>
      <c r="R63" s="89">
        <f t="shared" si="40"/>
        <v>0</v>
      </c>
      <c r="S63" s="89">
        <f t="shared" si="40"/>
        <v>1</v>
      </c>
      <c r="T63" s="89">
        <f t="shared" si="40"/>
        <v>1</v>
      </c>
      <c r="U63" s="89">
        <f t="shared" si="40"/>
        <v>1</v>
      </c>
      <c r="V63" s="89">
        <f t="shared" si="40"/>
        <v>1</v>
      </c>
      <c r="W63" s="89">
        <f t="shared" si="40"/>
        <v>1</v>
      </c>
      <c r="X63" s="80"/>
      <c r="Y63" s="80"/>
      <c r="Z63" s="80"/>
    </row>
    <row r="64" spans="1:64" x14ac:dyDescent="0.25">
      <c r="A64" s="6">
        <v>3</v>
      </c>
      <c r="B64" s="89">
        <f t="shared" ref="B64:K65" si="43">($L49-$M57)*B49</f>
        <v>0</v>
      </c>
      <c r="C64" s="89">
        <f t="shared" si="43"/>
        <v>0</v>
      </c>
      <c r="D64" s="89">
        <f t="shared" si="43"/>
        <v>0</v>
      </c>
      <c r="E64" s="89">
        <f t="shared" si="43"/>
        <v>0</v>
      </c>
      <c r="F64" s="89">
        <f t="shared" si="43"/>
        <v>0</v>
      </c>
      <c r="G64" s="89">
        <f t="shared" si="43"/>
        <v>0</v>
      </c>
      <c r="H64" s="89">
        <f t="shared" si="43"/>
        <v>0</v>
      </c>
      <c r="I64" s="89">
        <f t="shared" si="43"/>
        <v>0</v>
      </c>
      <c r="J64" s="89">
        <f t="shared" si="43"/>
        <v>0</v>
      </c>
      <c r="K64" s="89">
        <f t="shared" si="43"/>
        <v>0</v>
      </c>
      <c r="L64" s="88"/>
      <c r="M64" s="88"/>
      <c r="N64" s="89">
        <f t="shared" si="42"/>
        <v>0</v>
      </c>
      <c r="O64" s="89">
        <f t="shared" si="40"/>
        <v>0</v>
      </c>
      <c r="P64" s="89">
        <f t="shared" si="40"/>
        <v>0</v>
      </c>
      <c r="Q64" s="89">
        <f t="shared" si="40"/>
        <v>0</v>
      </c>
      <c r="R64" s="89">
        <f t="shared" si="40"/>
        <v>0</v>
      </c>
      <c r="S64" s="89">
        <f t="shared" si="40"/>
        <v>0</v>
      </c>
      <c r="T64" s="89">
        <f t="shared" si="40"/>
        <v>0</v>
      </c>
      <c r="U64" s="89">
        <f t="shared" si="40"/>
        <v>0</v>
      </c>
      <c r="V64" s="89">
        <f t="shared" si="40"/>
        <v>0</v>
      </c>
      <c r="W64" s="89">
        <f t="shared" si="40"/>
        <v>0</v>
      </c>
      <c r="X64" s="80"/>
      <c r="Y64" s="80"/>
      <c r="Z64" s="80"/>
    </row>
    <row r="65" spans="1:62" x14ac:dyDescent="0.25">
      <c r="A65" s="6">
        <v>4</v>
      </c>
      <c r="B65" s="89">
        <f t="shared" si="43"/>
        <v>1</v>
      </c>
      <c r="C65" s="89">
        <f t="shared" si="43"/>
        <v>1</v>
      </c>
      <c r="D65" s="89">
        <f t="shared" si="43"/>
        <v>1</v>
      </c>
      <c r="E65" s="89">
        <f t="shared" si="43"/>
        <v>1</v>
      </c>
      <c r="F65" s="89">
        <f t="shared" si="43"/>
        <v>0</v>
      </c>
      <c r="G65" s="89">
        <f t="shared" si="43"/>
        <v>0</v>
      </c>
      <c r="H65" s="89">
        <f t="shared" si="43"/>
        <v>1</v>
      </c>
      <c r="I65" s="89">
        <f t="shared" si="43"/>
        <v>1</v>
      </c>
      <c r="J65" s="89">
        <f t="shared" si="43"/>
        <v>1</v>
      </c>
      <c r="K65" s="89">
        <f>($L50-$M58)*K50</f>
        <v>1</v>
      </c>
      <c r="L65" s="88"/>
      <c r="M65" s="88"/>
      <c r="N65" s="89">
        <f t="shared" si="42"/>
        <v>0</v>
      </c>
      <c r="O65" s="89">
        <f t="shared" si="40"/>
        <v>0</v>
      </c>
      <c r="P65" s="89">
        <f t="shared" si="40"/>
        <v>0</v>
      </c>
      <c r="Q65" s="89">
        <f t="shared" si="40"/>
        <v>0</v>
      </c>
      <c r="R65" s="89">
        <f t="shared" si="40"/>
        <v>0</v>
      </c>
      <c r="S65" s="89">
        <f t="shared" si="40"/>
        <v>0</v>
      </c>
      <c r="T65" s="89">
        <f t="shared" si="40"/>
        <v>0</v>
      </c>
      <c r="U65" s="89">
        <f t="shared" si="40"/>
        <v>0</v>
      </c>
      <c r="V65" s="89">
        <f t="shared" si="40"/>
        <v>0</v>
      </c>
      <c r="W65" s="89">
        <f>($M50-$Y58)*K50</f>
        <v>0</v>
      </c>
      <c r="X65" s="80"/>
      <c r="Y65" s="80"/>
      <c r="Z65" s="80"/>
    </row>
    <row r="66" spans="1:62" x14ac:dyDescent="0.2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62" x14ac:dyDescent="0.25">
      <c r="B67" s="194" t="s">
        <v>353</v>
      </c>
      <c r="C67" s="195"/>
      <c r="D67" s="195"/>
      <c r="E67" s="196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62" x14ac:dyDescent="0.25">
      <c r="B68" s="83" t="s">
        <v>168</v>
      </c>
      <c r="C68" s="83" t="s">
        <v>178</v>
      </c>
      <c r="D68" s="83" t="s">
        <v>188</v>
      </c>
      <c r="E68" s="83" t="s">
        <v>198</v>
      </c>
      <c r="F68" s="83" t="s">
        <v>208</v>
      </c>
      <c r="G68" s="83" t="s">
        <v>218</v>
      </c>
      <c r="H68" s="83" t="s">
        <v>316</v>
      </c>
      <c r="I68" s="83" t="s">
        <v>317</v>
      </c>
      <c r="J68" s="83" t="s">
        <v>318</v>
      </c>
      <c r="K68" s="83" t="s">
        <v>319</v>
      </c>
      <c r="L68" s="80"/>
      <c r="M68" s="80"/>
      <c r="N68" s="84" t="s">
        <v>169</v>
      </c>
      <c r="O68" s="84" t="s">
        <v>179</v>
      </c>
      <c r="P68" s="84" t="s">
        <v>189</v>
      </c>
      <c r="Q68" s="84" t="s">
        <v>199</v>
      </c>
      <c r="R68" s="84" t="s">
        <v>209</v>
      </c>
      <c r="S68" s="84" t="s">
        <v>219</v>
      </c>
      <c r="T68" s="84" t="s">
        <v>320</v>
      </c>
      <c r="U68" s="84" t="s">
        <v>321</v>
      </c>
      <c r="V68" s="84" t="s">
        <v>322</v>
      </c>
      <c r="W68" s="85" t="s">
        <v>327</v>
      </c>
      <c r="X68" s="80"/>
      <c r="Y68" s="80"/>
      <c r="Z68" s="80"/>
    </row>
    <row r="69" spans="1:62" x14ac:dyDescent="0.25">
      <c r="A69" s="6">
        <v>1</v>
      </c>
      <c r="B69" s="89">
        <f>B55+B62</f>
        <v>0</v>
      </c>
      <c r="C69" s="89">
        <f t="shared" ref="C69:K69" si="44">C55+C62</f>
        <v>0</v>
      </c>
      <c r="D69" s="89">
        <f t="shared" si="44"/>
        <v>0</v>
      </c>
      <c r="E69" s="89">
        <f t="shared" si="44"/>
        <v>0</v>
      </c>
      <c r="F69" s="89">
        <f t="shared" si="44"/>
        <v>0</v>
      </c>
      <c r="G69" s="89">
        <f t="shared" si="44"/>
        <v>0</v>
      </c>
      <c r="H69" s="89">
        <f t="shared" si="44"/>
        <v>-1</v>
      </c>
      <c r="I69" s="89">
        <f t="shared" si="44"/>
        <v>1</v>
      </c>
      <c r="J69" s="89">
        <f t="shared" si="44"/>
        <v>-1</v>
      </c>
      <c r="K69" s="89">
        <f t="shared" si="44"/>
        <v>0</v>
      </c>
      <c r="L69" s="88"/>
      <c r="M69" s="88"/>
      <c r="N69" s="90">
        <f t="shared" ref="N69:W72" si="45">N55+N62</f>
        <v>-1</v>
      </c>
      <c r="O69" s="90">
        <f t="shared" si="45"/>
        <v>1</v>
      </c>
      <c r="P69" s="90">
        <f t="shared" si="45"/>
        <v>-1</v>
      </c>
      <c r="Q69" s="90">
        <f t="shared" si="45"/>
        <v>1</v>
      </c>
      <c r="R69" s="90">
        <f t="shared" si="45"/>
        <v>-2</v>
      </c>
      <c r="S69" s="90">
        <f t="shared" si="45"/>
        <v>1</v>
      </c>
      <c r="T69" s="90">
        <f t="shared" si="45"/>
        <v>0</v>
      </c>
      <c r="U69" s="90">
        <f t="shared" si="45"/>
        <v>0</v>
      </c>
      <c r="V69" s="90">
        <f t="shared" si="45"/>
        <v>0</v>
      </c>
      <c r="W69" s="90">
        <f t="shared" si="45"/>
        <v>-1</v>
      </c>
      <c r="X69" s="80"/>
      <c r="Y69" s="80"/>
      <c r="Z69" s="80"/>
    </row>
    <row r="70" spans="1:62" x14ac:dyDescent="0.25">
      <c r="A70" s="6">
        <v>2</v>
      </c>
      <c r="B70" s="89">
        <f t="shared" ref="B70:K72" si="46">B56+B63</f>
        <v>0</v>
      </c>
      <c r="C70" s="89">
        <f t="shared" si="46"/>
        <v>0</v>
      </c>
      <c r="D70" s="89">
        <f t="shared" si="46"/>
        <v>0</v>
      </c>
      <c r="E70" s="89">
        <f t="shared" si="46"/>
        <v>0</v>
      </c>
      <c r="F70" s="89">
        <f t="shared" si="46"/>
        <v>0</v>
      </c>
      <c r="G70" s="89">
        <f t="shared" si="46"/>
        <v>0</v>
      </c>
      <c r="H70" s="89">
        <f t="shared" si="46"/>
        <v>-1</v>
      </c>
      <c r="I70" s="89">
        <f t="shared" si="46"/>
        <v>1</v>
      </c>
      <c r="J70" s="89">
        <f t="shared" si="46"/>
        <v>-1</v>
      </c>
      <c r="K70" s="89">
        <f t="shared" si="46"/>
        <v>0</v>
      </c>
      <c r="L70" s="88"/>
      <c r="M70" s="88"/>
      <c r="N70" s="89">
        <f t="shared" si="45"/>
        <v>0</v>
      </c>
      <c r="O70" s="89">
        <f t="shared" si="45"/>
        <v>2</v>
      </c>
      <c r="P70" s="89">
        <f t="shared" si="45"/>
        <v>0</v>
      </c>
      <c r="Q70" s="89">
        <f t="shared" si="45"/>
        <v>2</v>
      </c>
      <c r="R70" s="89">
        <f t="shared" si="45"/>
        <v>-2</v>
      </c>
      <c r="S70" s="89">
        <f t="shared" si="45"/>
        <v>2</v>
      </c>
      <c r="T70" s="89">
        <f t="shared" si="45"/>
        <v>1</v>
      </c>
      <c r="U70" s="89">
        <f t="shared" si="45"/>
        <v>1</v>
      </c>
      <c r="V70" s="89">
        <f t="shared" si="45"/>
        <v>1</v>
      </c>
      <c r="W70" s="89">
        <f t="shared" si="45"/>
        <v>0</v>
      </c>
      <c r="X70" s="80"/>
      <c r="Y70" s="80"/>
      <c r="Z70" s="80"/>
    </row>
    <row r="71" spans="1:62" s="166" customFormat="1" x14ac:dyDescent="0.25">
      <c r="A71" s="165">
        <v>3</v>
      </c>
      <c r="B71" s="89">
        <f>B57+B64</f>
        <v>0</v>
      </c>
      <c r="C71" s="89">
        <f t="shared" si="46"/>
        <v>0</v>
      </c>
      <c r="D71" s="89">
        <f t="shared" si="46"/>
        <v>0</v>
      </c>
      <c r="E71" s="89">
        <f t="shared" si="46"/>
        <v>0</v>
      </c>
      <c r="F71" s="89">
        <f t="shared" si="46"/>
        <v>0</v>
      </c>
      <c r="G71" s="89">
        <f t="shared" si="46"/>
        <v>0</v>
      </c>
      <c r="H71" s="89">
        <f t="shared" si="46"/>
        <v>-1</v>
      </c>
      <c r="I71" s="89">
        <f t="shared" si="46"/>
        <v>1</v>
      </c>
      <c r="J71" s="89">
        <f t="shared" si="46"/>
        <v>-1</v>
      </c>
      <c r="K71" s="89">
        <f t="shared" si="46"/>
        <v>0</v>
      </c>
      <c r="L71" s="94"/>
      <c r="M71" s="94"/>
      <c r="N71" s="90">
        <f>N57+N64</f>
        <v>0</v>
      </c>
      <c r="O71" s="90">
        <f t="shared" si="45"/>
        <v>2</v>
      </c>
      <c r="P71" s="90">
        <f t="shared" si="45"/>
        <v>0</v>
      </c>
      <c r="Q71" s="90">
        <f t="shared" si="45"/>
        <v>2</v>
      </c>
      <c r="R71" s="90">
        <f t="shared" si="45"/>
        <v>-2</v>
      </c>
      <c r="S71" s="90">
        <f t="shared" si="45"/>
        <v>2</v>
      </c>
      <c r="T71" s="90">
        <f t="shared" si="45"/>
        <v>1</v>
      </c>
      <c r="U71" s="90">
        <f t="shared" si="45"/>
        <v>1</v>
      </c>
      <c r="V71" s="90">
        <f t="shared" si="45"/>
        <v>1</v>
      </c>
      <c r="W71" s="90">
        <f t="shared" si="45"/>
        <v>0</v>
      </c>
      <c r="X71" s="94"/>
      <c r="Y71" s="94"/>
      <c r="Z71" s="94"/>
    </row>
    <row r="72" spans="1:62" s="166" customFormat="1" x14ac:dyDescent="0.25">
      <c r="A72" s="165">
        <v>4</v>
      </c>
      <c r="B72" s="168">
        <f>B58+B65</f>
        <v>1</v>
      </c>
      <c r="C72" s="168">
        <f t="shared" si="46"/>
        <v>1</v>
      </c>
      <c r="D72" s="168">
        <f t="shared" si="46"/>
        <v>1</v>
      </c>
      <c r="E72" s="168">
        <f t="shared" si="46"/>
        <v>1</v>
      </c>
      <c r="F72" s="168">
        <f t="shared" si="46"/>
        <v>0</v>
      </c>
      <c r="G72" s="168">
        <f t="shared" si="46"/>
        <v>0</v>
      </c>
      <c r="H72" s="168">
        <f t="shared" si="46"/>
        <v>0</v>
      </c>
      <c r="I72" s="168">
        <f t="shared" si="46"/>
        <v>2</v>
      </c>
      <c r="J72" s="168">
        <f t="shared" si="46"/>
        <v>0</v>
      </c>
      <c r="K72" s="168">
        <f t="shared" si="46"/>
        <v>1</v>
      </c>
      <c r="L72" s="169"/>
      <c r="M72" s="169"/>
      <c r="N72" s="170">
        <f>N58+N65</f>
        <v>0</v>
      </c>
      <c r="O72" s="170">
        <f t="shared" si="45"/>
        <v>2</v>
      </c>
      <c r="P72" s="170">
        <f t="shared" si="45"/>
        <v>0</v>
      </c>
      <c r="Q72" s="170">
        <f t="shared" si="45"/>
        <v>2</v>
      </c>
      <c r="R72" s="170">
        <f t="shared" si="45"/>
        <v>-2</v>
      </c>
      <c r="S72" s="170">
        <f t="shared" si="45"/>
        <v>2</v>
      </c>
      <c r="T72" s="170">
        <f t="shared" si="45"/>
        <v>1</v>
      </c>
      <c r="U72" s="170">
        <f t="shared" si="45"/>
        <v>1</v>
      </c>
      <c r="V72" s="170">
        <f t="shared" si="45"/>
        <v>1</v>
      </c>
      <c r="W72" s="170">
        <f t="shared" si="45"/>
        <v>0</v>
      </c>
      <c r="X72" s="94"/>
      <c r="Y72" s="94"/>
      <c r="Z72" s="94"/>
    </row>
    <row r="74" spans="1:62" x14ac:dyDescent="0.25">
      <c r="A74" s="93" t="s">
        <v>376</v>
      </c>
    </row>
    <row r="76" spans="1:62" x14ac:dyDescent="0.25">
      <c r="A76" s="21" t="s">
        <v>269</v>
      </c>
      <c r="K76" s="4"/>
      <c r="L76" s="4"/>
      <c r="M76" s="4"/>
      <c r="O76" s="31"/>
      <c r="P76" s="31"/>
      <c r="Q76" s="31"/>
      <c r="R76" s="31"/>
      <c r="S76" s="31"/>
      <c r="T76" s="31"/>
      <c r="U76" s="31"/>
      <c r="V76" s="31"/>
      <c r="W76" s="6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BC76" s="31"/>
      <c r="BD76" s="6"/>
      <c r="BE76" s="6"/>
      <c r="BH76" s="31"/>
      <c r="BI76" s="31"/>
      <c r="BJ76" s="16"/>
    </row>
    <row r="77" spans="1:62" x14ac:dyDescent="0.25">
      <c r="A77" s="101" t="s">
        <v>22</v>
      </c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BE77" s="62"/>
    </row>
    <row r="78" spans="1:62" x14ac:dyDescent="0.25">
      <c r="A78" s="173" t="s">
        <v>1</v>
      </c>
      <c r="B78" s="175" t="s">
        <v>25</v>
      </c>
      <c r="C78" s="176"/>
      <c r="D78" s="176"/>
      <c r="E78" s="176"/>
      <c r="F78" s="176"/>
      <c r="G78" s="176"/>
      <c r="H78" s="176"/>
      <c r="I78" s="176"/>
      <c r="J78" s="176"/>
      <c r="K78" s="177"/>
      <c r="L78" s="190" t="s">
        <v>313</v>
      </c>
      <c r="M78" s="192" t="s">
        <v>314</v>
      </c>
      <c r="BC78" s="172"/>
      <c r="BD78" s="6"/>
    </row>
    <row r="79" spans="1:62" x14ac:dyDescent="0.25">
      <c r="A79" s="174"/>
      <c r="B79" s="18" t="s">
        <v>2</v>
      </c>
      <c r="C79" s="18" t="s">
        <v>3</v>
      </c>
      <c r="D79" s="18" t="s">
        <v>59</v>
      </c>
      <c r="E79" s="18" t="s">
        <v>78</v>
      </c>
      <c r="F79" s="18" t="s">
        <v>79</v>
      </c>
      <c r="G79" s="18" t="s">
        <v>80</v>
      </c>
      <c r="H79" s="18" t="s">
        <v>81</v>
      </c>
      <c r="I79" s="18" t="s">
        <v>82</v>
      </c>
      <c r="J79" s="18" t="s">
        <v>83</v>
      </c>
      <c r="K79" s="18" t="s">
        <v>14</v>
      </c>
      <c r="L79" s="191"/>
      <c r="M79" s="193"/>
      <c r="BC79" s="172"/>
    </row>
    <row r="80" spans="1:62" x14ac:dyDescent="0.25">
      <c r="A80" s="1">
        <v>1</v>
      </c>
      <c r="B80" s="1">
        <v>1</v>
      </c>
      <c r="C80" s="1">
        <v>0</v>
      </c>
      <c r="D80" s="1">
        <v>1</v>
      </c>
      <c r="E80" s="1">
        <v>0</v>
      </c>
      <c r="F80" s="1">
        <v>1</v>
      </c>
      <c r="G80" s="1">
        <v>0</v>
      </c>
      <c r="H80" s="1">
        <v>1</v>
      </c>
      <c r="I80" s="1">
        <v>0</v>
      </c>
      <c r="J80" s="1">
        <v>1</v>
      </c>
      <c r="K80" s="1">
        <v>1</v>
      </c>
      <c r="L80" s="65">
        <v>0</v>
      </c>
      <c r="M80" s="45">
        <v>0</v>
      </c>
      <c r="N80" s="6" t="s">
        <v>154</v>
      </c>
      <c r="BC80" s="6"/>
    </row>
    <row r="81" spans="1:64" x14ac:dyDescent="0.25">
      <c r="A81" s="1">
        <v>2</v>
      </c>
      <c r="B81" s="1">
        <v>1</v>
      </c>
      <c r="C81" s="1">
        <v>1</v>
      </c>
      <c r="D81" s="1">
        <v>1</v>
      </c>
      <c r="E81" s="1">
        <v>1</v>
      </c>
      <c r="F81" s="1">
        <v>0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65">
        <v>1</v>
      </c>
      <c r="M81" s="45">
        <v>0</v>
      </c>
      <c r="N81" s="6" t="s">
        <v>155</v>
      </c>
      <c r="BC81" s="6"/>
    </row>
    <row r="82" spans="1:64" x14ac:dyDescent="0.25">
      <c r="A82" s="1">
        <v>3</v>
      </c>
      <c r="B82" s="1">
        <v>1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65">
        <v>0</v>
      </c>
      <c r="M82" s="45">
        <v>1</v>
      </c>
      <c r="N82" s="6" t="s">
        <v>19</v>
      </c>
      <c r="BC82" s="6"/>
    </row>
    <row r="83" spans="1:64" x14ac:dyDescent="0.25">
      <c r="A83" s="1">
        <v>4</v>
      </c>
      <c r="B83" s="1">
        <v>1</v>
      </c>
      <c r="C83" s="1">
        <v>1</v>
      </c>
      <c r="D83" s="1">
        <v>1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J83" s="1">
        <v>1</v>
      </c>
      <c r="K83" s="1">
        <v>1</v>
      </c>
      <c r="L83" s="65">
        <v>1</v>
      </c>
      <c r="M83" s="45">
        <v>1</v>
      </c>
      <c r="N83" s="6" t="s">
        <v>463</v>
      </c>
      <c r="BC83" s="6"/>
    </row>
    <row r="84" spans="1:64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71"/>
      <c r="Y84" s="71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71"/>
      <c r="BA84" s="71"/>
      <c r="BB84" s="71"/>
      <c r="BC84" s="6"/>
    </row>
    <row r="85" spans="1:64" x14ac:dyDescent="0.25"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71"/>
      <c r="BA85" s="71"/>
      <c r="BB85" s="71"/>
      <c r="BC85" s="71"/>
      <c r="BD85" s="71"/>
      <c r="BE85" s="71"/>
      <c r="BF85" s="71"/>
      <c r="BG85" s="53"/>
      <c r="BH85" s="53"/>
      <c r="BI85" s="53"/>
      <c r="BJ85" s="53"/>
      <c r="BK85" s="6"/>
      <c r="BL85" s="6"/>
    </row>
    <row r="86" spans="1:64" x14ac:dyDescent="0.25">
      <c r="B86" s="180" t="s">
        <v>20</v>
      </c>
      <c r="C86" s="181"/>
      <c r="D86" s="181"/>
      <c r="E86" s="181"/>
      <c r="F86" s="181"/>
      <c r="G86" s="181"/>
      <c r="H86" s="181"/>
      <c r="I86" s="181"/>
      <c r="J86" s="181"/>
      <c r="K86" s="182"/>
      <c r="L86" s="60"/>
      <c r="M86" s="60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60"/>
      <c r="Y86" s="60"/>
      <c r="Z86" s="55" t="s">
        <v>257</v>
      </c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71"/>
      <c r="BA86" s="71"/>
      <c r="BB86" s="71"/>
      <c r="BC86" s="71"/>
      <c r="BD86" s="71"/>
      <c r="BE86" s="71"/>
      <c r="BF86" s="71"/>
      <c r="BG86" s="53"/>
      <c r="BH86" s="53"/>
      <c r="BI86" s="53"/>
      <c r="BJ86" s="53"/>
      <c r="BK86" s="6"/>
      <c r="BL86" s="6"/>
    </row>
    <row r="87" spans="1:64" x14ac:dyDescent="0.25">
      <c r="B87" s="72" t="s">
        <v>168</v>
      </c>
      <c r="C87" s="72" t="s">
        <v>178</v>
      </c>
      <c r="D87" s="72" t="s">
        <v>188</v>
      </c>
      <c r="E87" s="72" t="s">
        <v>198</v>
      </c>
      <c r="F87" s="72" t="s">
        <v>208</v>
      </c>
      <c r="G87" s="72" t="s">
        <v>218</v>
      </c>
      <c r="H87" s="72" t="s">
        <v>316</v>
      </c>
      <c r="I87" s="72" t="s">
        <v>317</v>
      </c>
      <c r="J87" s="72" t="s">
        <v>318</v>
      </c>
      <c r="K87" s="72" t="s">
        <v>319</v>
      </c>
      <c r="L87" s="66" t="s">
        <v>323</v>
      </c>
      <c r="M87" s="66" t="s">
        <v>324</v>
      </c>
      <c r="N87" s="74" t="s">
        <v>169</v>
      </c>
      <c r="O87" s="74" t="s">
        <v>179</v>
      </c>
      <c r="P87" s="74" t="s">
        <v>189</v>
      </c>
      <c r="Q87" s="74" t="s">
        <v>199</v>
      </c>
      <c r="R87" s="74" t="s">
        <v>209</v>
      </c>
      <c r="S87" s="74" t="s">
        <v>219</v>
      </c>
      <c r="T87" s="74" t="s">
        <v>320</v>
      </c>
      <c r="U87" s="74" t="s">
        <v>321</v>
      </c>
      <c r="V87" s="74" t="s">
        <v>322</v>
      </c>
      <c r="W87" s="75" t="s">
        <v>327</v>
      </c>
      <c r="X87" s="75" t="s">
        <v>325</v>
      </c>
      <c r="Y87" s="75" t="s">
        <v>326</v>
      </c>
      <c r="Z87" s="56" t="s">
        <v>328</v>
      </c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71"/>
      <c r="BA87" s="71"/>
      <c r="BB87" s="71"/>
      <c r="BC87" s="71"/>
      <c r="BD87" s="71"/>
      <c r="BE87" s="71"/>
      <c r="BF87" s="71"/>
      <c r="BG87" s="53"/>
      <c r="BH87" s="53"/>
      <c r="BI87" s="53"/>
      <c r="BJ87" s="53"/>
      <c r="BK87" s="6"/>
      <c r="BL87" s="6"/>
    </row>
    <row r="88" spans="1:64" x14ac:dyDescent="0.25">
      <c r="A88" s="6">
        <v>1</v>
      </c>
      <c r="B88" s="89">
        <f>B72</f>
        <v>1</v>
      </c>
      <c r="C88" s="89">
        <f t="shared" ref="C88:K88" si="47">C72</f>
        <v>1</v>
      </c>
      <c r="D88" s="89">
        <f t="shared" si="47"/>
        <v>1</v>
      </c>
      <c r="E88" s="89">
        <f t="shared" si="47"/>
        <v>1</v>
      </c>
      <c r="F88" s="89">
        <f t="shared" si="47"/>
        <v>0</v>
      </c>
      <c r="G88" s="89">
        <f t="shared" si="47"/>
        <v>0</v>
      </c>
      <c r="H88" s="89">
        <f t="shared" si="47"/>
        <v>0</v>
      </c>
      <c r="I88" s="89">
        <f t="shared" si="47"/>
        <v>2</v>
      </c>
      <c r="J88" s="89">
        <f t="shared" si="47"/>
        <v>0</v>
      </c>
      <c r="K88" s="89">
        <f t="shared" si="47"/>
        <v>1</v>
      </c>
      <c r="L88" s="89">
        <f>K88+(B80*B88)+(C80*C88)+(D80*D88)+(E80*E88)+(F80*F88)+(G80*G88)+(H80*H88)+(I80*I88)+(J80*J88)</f>
        <v>3</v>
      </c>
      <c r="M88" s="91">
        <f>IF(L88&gt;=$D$8,1,0)</f>
        <v>1</v>
      </c>
      <c r="N88" s="89">
        <f>N72</f>
        <v>0</v>
      </c>
      <c r="O88" s="89">
        <f t="shared" ref="O88:W88" si="48">O72</f>
        <v>2</v>
      </c>
      <c r="P88" s="89">
        <f t="shared" si="48"/>
        <v>0</v>
      </c>
      <c r="Q88" s="89">
        <f t="shared" si="48"/>
        <v>2</v>
      </c>
      <c r="R88" s="89">
        <f t="shared" si="48"/>
        <v>-2</v>
      </c>
      <c r="S88" s="89">
        <f t="shared" si="48"/>
        <v>2</v>
      </c>
      <c r="T88" s="89">
        <f t="shared" si="48"/>
        <v>1</v>
      </c>
      <c r="U88" s="89">
        <f t="shared" si="48"/>
        <v>1</v>
      </c>
      <c r="V88" s="89">
        <f t="shared" si="48"/>
        <v>1</v>
      </c>
      <c r="W88" s="89">
        <f t="shared" si="48"/>
        <v>0</v>
      </c>
      <c r="X88" s="89">
        <f>W88+(B80*N88)+(C80*O88)+(D80*P88)+(E80*Q88)+(F80*R88)+(G80*S88)+(H80*T88)+(I80*U88)+(J80*V88)</f>
        <v>0</v>
      </c>
      <c r="Y88" s="92">
        <f>IF(X88&gt;=$D$8,1,0)</f>
        <v>0</v>
      </c>
      <c r="Z88" s="89" t="str">
        <f>IF(AND(L80=M88,M80=Y88),"wbaru=wlama","perbaiki bobot dan bias")</f>
        <v>perbaiki bobot dan bias</v>
      </c>
    </row>
    <row r="89" spans="1:64" x14ac:dyDescent="0.25">
      <c r="A89" s="6">
        <v>2</v>
      </c>
      <c r="B89" s="90">
        <f>B102</f>
        <v>0</v>
      </c>
      <c r="C89" s="90">
        <f>C102</f>
        <v>1</v>
      </c>
      <c r="D89" s="90">
        <f t="shared" ref="D89:E89" si="49">D102</f>
        <v>0</v>
      </c>
      <c r="E89" s="90">
        <f t="shared" si="49"/>
        <v>1</v>
      </c>
      <c r="F89" s="90">
        <f>F102</f>
        <v>-1</v>
      </c>
      <c r="G89" s="90">
        <f t="shared" ref="G89:K89" si="50">G102</f>
        <v>0</v>
      </c>
      <c r="H89" s="90">
        <f t="shared" si="50"/>
        <v>-1</v>
      </c>
      <c r="I89" s="90">
        <f t="shared" si="50"/>
        <v>2</v>
      </c>
      <c r="J89" s="90">
        <f t="shared" si="50"/>
        <v>-1</v>
      </c>
      <c r="K89" s="90">
        <f t="shared" si="50"/>
        <v>0</v>
      </c>
      <c r="L89" s="89">
        <f t="shared" ref="L89:L91" si="51">K89+(B81*B89)+(C81*C89)+(D81*D89)+(E81*E89)+(F81*F89)+(G81*G89)+(H81*H89)+(I81*I89)+(J81*J89)</f>
        <v>2</v>
      </c>
      <c r="M89" s="91">
        <f t="shared" ref="M89:M91" si="52">IF(L89&gt;=$D$8,1,0)</f>
        <v>1</v>
      </c>
      <c r="N89" s="90">
        <f>N102</f>
        <v>0</v>
      </c>
      <c r="O89" s="90">
        <f>O102</f>
        <v>2</v>
      </c>
      <c r="P89" s="90">
        <f t="shared" ref="P89:W89" si="53">P102</f>
        <v>0</v>
      </c>
      <c r="Q89" s="90">
        <f t="shared" si="53"/>
        <v>2</v>
      </c>
      <c r="R89" s="90">
        <f t="shared" si="53"/>
        <v>-2</v>
      </c>
      <c r="S89" s="90">
        <f t="shared" si="53"/>
        <v>2</v>
      </c>
      <c r="T89" s="90">
        <f t="shared" si="53"/>
        <v>1</v>
      </c>
      <c r="U89" s="90">
        <f t="shared" si="53"/>
        <v>1</v>
      </c>
      <c r="V89" s="90">
        <f t="shared" si="53"/>
        <v>1</v>
      </c>
      <c r="W89" s="90">
        <f t="shared" si="53"/>
        <v>0</v>
      </c>
      <c r="X89" s="89">
        <f t="shared" ref="X89:X91" si="54">W89+(B81*N89)+(C81*O89)+(D81*P89)+(E81*Q89)+(F81*R89)+(G81*S89)+(H81*T89)+(I81*U89)+(J81*V89)</f>
        <v>9</v>
      </c>
      <c r="Y89" s="92">
        <f t="shared" ref="Y89:Y91" si="55">IF(X89&gt;=$D$8,1,0)</f>
        <v>1</v>
      </c>
      <c r="Z89" s="89" t="str">
        <f t="shared" ref="Z89:Z91" si="56">IF(AND(L81=M89,M81=Y89),"wbaru=wlama","perbaiki bobot dan bias")</f>
        <v>perbaiki bobot dan bias</v>
      </c>
    </row>
    <row r="90" spans="1:64" x14ac:dyDescent="0.25">
      <c r="A90" s="6">
        <v>3</v>
      </c>
      <c r="B90" s="90">
        <f>B103</f>
        <v>0</v>
      </c>
      <c r="C90" s="90">
        <f t="shared" ref="C90:K91" si="57">C103</f>
        <v>1</v>
      </c>
      <c r="D90" s="90">
        <f t="shared" si="57"/>
        <v>0</v>
      </c>
      <c r="E90" s="90">
        <f t="shared" si="57"/>
        <v>1</v>
      </c>
      <c r="F90" s="90">
        <f t="shared" si="57"/>
        <v>-1</v>
      </c>
      <c r="G90" s="90">
        <f t="shared" si="57"/>
        <v>0</v>
      </c>
      <c r="H90" s="90">
        <f t="shared" si="57"/>
        <v>-1</v>
      </c>
      <c r="I90" s="90">
        <f t="shared" si="57"/>
        <v>2</v>
      </c>
      <c r="J90" s="90">
        <f t="shared" si="57"/>
        <v>-1</v>
      </c>
      <c r="K90" s="90">
        <f t="shared" si="57"/>
        <v>0</v>
      </c>
      <c r="L90" s="89">
        <f t="shared" si="51"/>
        <v>1</v>
      </c>
      <c r="M90" s="91">
        <f t="shared" si="52"/>
        <v>1</v>
      </c>
      <c r="N90" s="90">
        <f>N103</f>
        <v>-1</v>
      </c>
      <c r="O90" s="90">
        <f t="shared" ref="O90:W91" si="58">O103</f>
        <v>1</v>
      </c>
      <c r="P90" s="90">
        <f t="shared" si="58"/>
        <v>-1</v>
      </c>
      <c r="Q90" s="90">
        <f t="shared" si="58"/>
        <v>1</v>
      </c>
      <c r="R90" s="90">
        <f t="shared" si="58"/>
        <v>-2</v>
      </c>
      <c r="S90" s="90">
        <f t="shared" si="58"/>
        <v>1</v>
      </c>
      <c r="T90" s="90">
        <f t="shared" si="58"/>
        <v>0</v>
      </c>
      <c r="U90" s="90">
        <f t="shared" si="58"/>
        <v>0</v>
      </c>
      <c r="V90" s="90">
        <f t="shared" si="58"/>
        <v>0</v>
      </c>
      <c r="W90" s="90">
        <f t="shared" si="58"/>
        <v>-1</v>
      </c>
      <c r="X90" s="89">
        <f t="shared" si="54"/>
        <v>-5</v>
      </c>
      <c r="Y90" s="92">
        <f t="shared" si="55"/>
        <v>0</v>
      </c>
      <c r="Z90" s="89" t="str">
        <f t="shared" si="56"/>
        <v>perbaiki bobot dan bias</v>
      </c>
    </row>
    <row r="91" spans="1:64" x14ac:dyDescent="0.25">
      <c r="A91" s="6">
        <v>4</v>
      </c>
      <c r="B91" s="90">
        <f>B104</f>
        <v>-1</v>
      </c>
      <c r="C91" s="90">
        <f>C104</f>
        <v>1</v>
      </c>
      <c r="D91" s="90">
        <f t="shared" si="57"/>
        <v>-1</v>
      </c>
      <c r="E91" s="90">
        <f t="shared" si="57"/>
        <v>1</v>
      </c>
      <c r="F91" s="90">
        <f t="shared" si="57"/>
        <v>-2</v>
      </c>
      <c r="G91" s="90">
        <f t="shared" si="57"/>
        <v>0</v>
      </c>
      <c r="H91" s="90">
        <f t="shared" si="57"/>
        <v>-1</v>
      </c>
      <c r="I91" s="90">
        <f t="shared" si="57"/>
        <v>1</v>
      </c>
      <c r="J91" s="90">
        <f t="shared" si="57"/>
        <v>-1</v>
      </c>
      <c r="K91" s="90">
        <f>K104</f>
        <v>-1</v>
      </c>
      <c r="L91" s="89">
        <f t="shared" si="51"/>
        <v>-2</v>
      </c>
      <c r="M91" s="91">
        <f t="shared" si="52"/>
        <v>0</v>
      </c>
      <c r="N91" s="90">
        <f>N104</f>
        <v>0</v>
      </c>
      <c r="O91" s="90">
        <f t="shared" si="58"/>
        <v>1</v>
      </c>
      <c r="P91" s="90">
        <f t="shared" si="58"/>
        <v>0</v>
      </c>
      <c r="Q91" s="90">
        <f t="shared" si="58"/>
        <v>1</v>
      </c>
      <c r="R91" s="90">
        <f t="shared" si="58"/>
        <v>-1</v>
      </c>
      <c r="S91" s="90">
        <f t="shared" si="58"/>
        <v>1</v>
      </c>
      <c r="T91" s="90">
        <f t="shared" si="58"/>
        <v>0</v>
      </c>
      <c r="U91" s="90">
        <f t="shared" si="58"/>
        <v>1</v>
      </c>
      <c r="V91" s="90">
        <f t="shared" si="58"/>
        <v>0</v>
      </c>
      <c r="W91" s="90">
        <f t="shared" si="58"/>
        <v>0</v>
      </c>
      <c r="X91" s="89">
        <f t="shared" si="54"/>
        <v>3</v>
      </c>
      <c r="Y91" s="92">
        <f t="shared" si="55"/>
        <v>1</v>
      </c>
      <c r="Z91" s="89" t="str">
        <f t="shared" si="56"/>
        <v>perbaiki bobot dan bias</v>
      </c>
    </row>
    <row r="92" spans="1:64" x14ac:dyDescent="0.2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16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16"/>
    </row>
    <row r="93" spans="1:64" x14ac:dyDescent="0.25">
      <c r="B93" s="194" t="s">
        <v>256</v>
      </c>
      <c r="C93" s="195"/>
      <c r="D93" s="195"/>
      <c r="E93" s="196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64" x14ac:dyDescent="0.25">
      <c r="B94" s="81" t="s">
        <v>333</v>
      </c>
      <c r="C94" s="81" t="s">
        <v>334</v>
      </c>
      <c r="D94" s="81" t="s">
        <v>335</v>
      </c>
      <c r="E94" s="81" t="s">
        <v>336</v>
      </c>
      <c r="F94" s="81" t="s">
        <v>337</v>
      </c>
      <c r="G94" s="81" t="s">
        <v>338</v>
      </c>
      <c r="H94" s="81" t="s">
        <v>339</v>
      </c>
      <c r="I94" s="81" t="s">
        <v>340</v>
      </c>
      <c r="J94" s="81" t="s">
        <v>341</v>
      </c>
      <c r="K94" s="81" t="s">
        <v>342</v>
      </c>
      <c r="L94" s="80"/>
      <c r="M94" s="80"/>
      <c r="N94" s="82" t="s">
        <v>344</v>
      </c>
      <c r="O94" s="82" t="s">
        <v>345</v>
      </c>
      <c r="P94" s="82" t="s">
        <v>346</v>
      </c>
      <c r="Q94" s="82" t="s">
        <v>347</v>
      </c>
      <c r="R94" s="82" t="s">
        <v>348</v>
      </c>
      <c r="S94" s="82" t="s">
        <v>349</v>
      </c>
      <c r="T94" s="82" t="s">
        <v>350</v>
      </c>
      <c r="U94" s="82" t="s">
        <v>351</v>
      </c>
      <c r="V94" s="82" t="s">
        <v>352</v>
      </c>
      <c r="W94" s="82" t="s">
        <v>343</v>
      </c>
      <c r="X94" s="80"/>
      <c r="Y94" s="80"/>
      <c r="Z94" s="80"/>
    </row>
    <row r="95" spans="1:64" x14ac:dyDescent="0.25">
      <c r="A95" s="6">
        <v>1</v>
      </c>
      <c r="B95" s="89">
        <f>($L80-$M88)*B80</f>
        <v>-1</v>
      </c>
      <c r="C95" s="89">
        <f>($L80-$M88)*C80</f>
        <v>0</v>
      </c>
      <c r="D95" s="89">
        <f t="shared" ref="D95:K95" si="59">($L80-$M88)*D80</f>
        <v>-1</v>
      </c>
      <c r="E95" s="89">
        <f t="shared" si="59"/>
        <v>0</v>
      </c>
      <c r="F95" s="89">
        <f t="shared" si="59"/>
        <v>-1</v>
      </c>
      <c r="G95" s="89">
        <f t="shared" si="59"/>
        <v>0</v>
      </c>
      <c r="H95" s="89">
        <f t="shared" si="59"/>
        <v>-1</v>
      </c>
      <c r="I95" s="89">
        <f t="shared" si="59"/>
        <v>0</v>
      </c>
      <c r="J95" s="89">
        <f t="shared" si="59"/>
        <v>-1</v>
      </c>
      <c r="K95" s="89">
        <f t="shared" si="59"/>
        <v>-1</v>
      </c>
      <c r="L95" s="88"/>
      <c r="M95" s="88"/>
      <c r="N95" s="89">
        <f>($M80-$Y88)*B80</f>
        <v>0</v>
      </c>
      <c r="O95" s="89">
        <f t="shared" ref="O95:W98" si="60">($M80-$Y88)*C80</f>
        <v>0</v>
      </c>
      <c r="P95" s="89">
        <f t="shared" si="60"/>
        <v>0</v>
      </c>
      <c r="Q95" s="89">
        <f t="shared" si="60"/>
        <v>0</v>
      </c>
      <c r="R95" s="89">
        <f t="shared" si="60"/>
        <v>0</v>
      </c>
      <c r="S95" s="89">
        <f t="shared" si="60"/>
        <v>0</v>
      </c>
      <c r="T95" s="89">
        <f t="shared" si="60"/>
        <v>0</v>
      </c>
      <c r="U95" s="89">
        <f t="shared" si="60"/>
        <v>0</v>
      </c>
      <c r="V95" s="89">
        <f t="shared" si="60"/>
        <v>0</v>
      </c>
      <c r="W95" s="89">
        <f t="shared" si="60"/>
        <v>0</v>
      </c>
      <c r="X95" s="80"/>
      <c r="Y95" s="80"/>
      <c r="Z95" s="80"/>
    </row>
    <row r="96" spans="1:64" x14ac:dyDescent="0.25">
      <c r="A96" s="6">
        <v>2</v>
      </c>
      <c r="B96" s="89">
        <f>($L81-$M89)*B81</f>
        <v>0</v>
      </c>
      <c r="C96" s="89">
        <f t="shared" ref="C96:J96" si="61">($L81-$M89)*C81</f>
        <v>0</v>
      </c>
      <c r="D96" s="89">
        <f t="shared" si="61"/>
        <v>0</v>
      </c>
      <c r="E96" s="89">
        <f t="shared" si="61"/>
        <v>0</v>
      </c>
      <c r="F96" s="89">
        <f t="shared" si="61"/>
        <v>0</v>
      </c>
      <c r="G96" s="89">
        <f t="shared" si="61"/>
        <v>0</v>
      </c>
      <c r="H96" s="89">
        <f t="shared" si="61"/>
        <v>0</v>
      </c>
      <c r="I96" s="89">
        <f t="shared" si="61"/>
        <v>0</v>
      </c>
      <c r="J96" s="89">
        <f t="shared" si="61"/>
        <v>0</v>
      </c>
      <c r="K96" s="89">
        <f>($L81-$M89)*K81</f>
        <v>0</v>
      </c>
      <c r="L96" s="88"/>
      <c r="M96" s="88"/>
      <c r="N96" s="89">
        <f t="shared" ref="N96:N98" si="62">($M81-$Y89)*B81</f>
        <v>-1</v>
      </c>
      <c r="O96" s="89">
        <f t="shared" si="60"/>
        <v>-1</v>
      </c>
      <c r="P96" s="89">
        <f t="shared" si="60"/>
        <v>-1</v>
      </c>
      <c r="Q96" s="89">
        <f t="shared" si="60"/>
        <v>-1</v>
      </c>
      <c r="R96" s="89">
        <f t="shared" si="60"/>
        <v>0</v>
      </c>
      <c r="S96" s="89">
        <f t="shared" si="60"/>
        <v>-1</v>
      </c>
      <c r="T96" s="89">
        <f t="shared" si="60"/>
        <v>-1</v>
      </c>
      <c r="U96" s="89">
        <f t="shared" si="60"/>
        <v>-1</v>
      </c>
      <c r="V96" s="89">
        <f t="shared" si="60"/>
        <v>-1</v>
      </c>
      <c r="W96" s="89">
        <f t="shared" si="60"/>
        <v>-1</v>
      </c>
      <c r="X96" s="80"/>
      <c r="Y96" s="80"/>
      <c r="Z96" s="80"/>
    </row>
    <row r="97" spans="1:62" x14ac:dyDescent="0.25">
      <c r="A97" s="6">
        <v>3</v>
      </c>
      <c r="B97" s="89">
        <f t="shared" ref="B97:K98" si="63">($L82-$M90)*B82</f>
        <v>-1</v>
      </c>
      <c r="C97" s="89">
        <f t="shared" si="63"/>
        <v>0</v>
      </c>
      <c r="D97" s="89">
        <f t="shared" si="63"/>
        <v>-1</v>
      </c>
      <c r="E97" s="89">
        <f t="shared" si="63"/>
        <v>0</v>
      </c>
      <c r="F97" s="89">
        <f t="shared" si="63"/>
        <v>-1</v>
      </c>
      <c r="G97" s="89">
        <f t="shared" si="63"/>
        <v>0</v>
      </c>
      <c r="H97" s="89">
        <f t="shared" si="63"/>
        <v>0</v>
      </c>
      <c r="I97" s="89">
        <f t="shared" si="63"/>
        <v>-1</v>
      </c>
      <c r="J97" s="89">
        <f t="shared" si="63"/>
        <v>0</v>
      </c>
      <c r="K97" s="89">
        <f t="shared" si="63"/>
        <v>-1</v>
      </c>
      <c r="L97" s="88"/>
      <c r="M97" s="88"/>
      <c r="N97" s="89">
        <f t="shared" si="62"/>
        <v>1</v>
      </c>
      <c r="O97" s="89">
        <f t="shared" si="60"/>
        <v>0</v>
      </c>
      <c r="P97" s="89">
        <f t="shared" si="60"/>
        <v>1</v>
      </c>
      <c r="Q97" s="89">
        <f t="shared" si="60"/>
        <v>0</v>
      </c>
      <c r="R97" s="89">
        <f t="shared" si="60"/>
        <v>1</v>
      </c>
      <c r="S97" s="89">
        <f t="shared" si="60"/>
        <v>0</v>
      </c>
      <c r="T97" s="89">
        <f t="shared" si="60"/>
        <v>0</v>
      </c>
      <c r="U97" s="89">
        <f t="shared" si="60"/>
        <v>1</v>
      </c>
      <c r="V97" s="89">
        <f t="shared" si="60"/>
        <v>0</v>
      </c>
      <c r="W97" s="89">
        <f t="shared" si="60"/>
        <v>1</v>
      </c>
      <c r="X97" s="80"/>
      <c r="Y97" s="80"/>
      <c r="Z97" s="80"/>
    </row>
    <row r="98" spans="1:62" x14ac:dyDescent="0.25">
      <c r="A98" s="6">
        <v>4</v>
      </c>
      <c r="B98" s="89">
        <f t="shared" si="63"/>
        <v>1</v>
      </c>
      <c r="C98" s="89">
        <f t="shared" si="63"/>
        <v>1</v>
      </c>
      <c r="D98" s="89">
        <f t="shared" si="63"/>
        <v>1</v>
      </c>
      <c r="E98" s="89">
        <f t="shared" si="63"/>
        <v>1</v>
      </c>
      <c r="F98" s="89">
        <f t="shared" si="63"/>
        <v>0</v>
      </c>
      <c r="G98" s="89">
        <f t="shared" si="63"/>
        <v>0</v>
      </c>
      <c r="H98" s="89">
        <f t="shared" si="63"/>
        <v>1</v>
      </c>
      <c r="I98" s="89">
        <f t="shared" si="63"/>
        <v>1</v>
      </c>
      <c r="J98" s="89">
        <f t="shared" si="63"/>
        <v>1</v>
      </c>
      <c r="K98" s="89">
        <f>($L83-$M91)*K83</f>
        <v>1</v>
      </c>
      <c r="L98" s="88"/>
      <c r="M98" s="88"/>
      <c r="N98" s="89">
        <f t="shared" si="62"/>
        <v>0</v>
      </c>
      <c r="O98" s="89">
        <f t="shared" si="60"/>
        <v>0</v>
      </c>
      <c r="P98" s="89">
        <f t="shared" si="60"/>
        <v>0</v>
      </c>
      <c r="Q98" s="89">
        <f t="shared" si="60"/>
        <v>0</v>
      </c>
      <c r="R98" s="89">
        <f t="shared" si="60"/>
        <v>0</v>
      </c>
      <c r="S98" s="89">
        <f t="shared" si="60"/>
        <v>0</v>
      </c>
      <c r="T98" s="89">
        <f t="shared" si="60"/>
        <v>0</v>
      </c>
      <c r="U98" s="89">
        <f t="shared" si="60"/>
        <v>0</v>
      </c>
      <c r="V98" s="89">
        <f t="shared" si="60"/>
        <v>0</v>
      </c>
      <c r="W98" s="89">
        <f>($M83-$Y91)*K83</f>
        <v>0</v>
      </c>
      <c r="X98" s="80"/>
      <c r="Y98" s="80"/>
      <c r="Z98" s="80"/>
    </row>
    <row r="99" spans="1:62" x14ac:dyDescent="0.2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62" x14ac:dyDescent="0.25">
      <c r="B100" s="194" t="s">
        <v>353</v>
      </c>
      <c r="C100" s="195"/>
      <c r="D100" s="195"/>
      <c r="E100" s="196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62" x14ac:dyDescent="0.25">
      <c r="B101" s="83" t="s">
        <v>168</v>
      </c>
      <c r="C101" s="83" t="s">
        <v>178</v>
      </c>
      <c r="D101" s="83" t="s">
        <v>188</v>
      </c>
      <c r="E101" s="83" t="s">
        <v>198</v>
      </c>
      <c r="F101" s="83" t="s">
        <v>208</v>
      </c>
      <c r="G101" s="83" t="s">
        <v>218</v>
      </c>
      <c r="H101" s="83" t="s">
        <v>316</v>
      </c>
      <c r="I101" s="83" t="s">
        <v>317</v>
      </c>
      <c r="J101" s="83" t="s">
        <v>318</v>
      </c>
      <c r="K101" s="83" t="s">
        <v>319</v>
      </c>
      <c r="L101" s="80"/>
      <c r="M101" s="80"/>
      <c r="N101" s="84" t="s">
        <v>169</v>
      </c>
      <c r="O101" s="84" t="s">
        <v>179</v>
      </c>
      <c r="P101" s="84" t="s">
        <v>189</v>
      </c>
      <c r="Q101" s="84" t="s">
        <v>199</v>
      </c>
      <c r="R101" s="84" t="s">
        <v>209</v>
      </c>
      <c r="S101" s="84" t="s">
        <v>219</v>
      </c>
      <c r="T101" s="84" t="s">
        <v>320</v>
      </c>
      <c r="U101" s="84" t="s">
        <v>321</v>
      </c>
      <c r="V101" s="84" t="s">
        <v>322</v>
      </c>
      <c r="W101" s="85" t="s">
        <v>327</v>
      </c>
      <c r="X101" s="80"/>
      <c r="Y101" s="80"/>
      <c r="Z101" s="80"/>
    </row>
    <row r="102" spans="1:62" x14ac:dyDescent="0.25">
      <c r="A102" s="6">
        <v>1</v>
      </c>
      <c r="B102" s="89">
        <f>B88+B95</f>
        <v>0</v>
      </c>
      <c r="C102" s="89">
        <f t="shared" ref="C102:K102" si="64">C88+C95</f>
        <v>1</v>
      </c>
      <c r="D102" s="89">
        <f t="shared" si="64"/>
        <v>0</v>
      </c>
      <c r="E102" s="89">
        <f t="shared" si="64"/>
        <v>1</v>
      </c>
      <c r="F102" s="89">
        <f t="shared" si="64"/>
        <v>-1</v>
      </c>
      <c r="G102" s="89">
        <f t="shared" si="64"/>
        <v>0</v>
      </c>
      <c r="H102" s="89">
        <f t="shared" si="64"/>
        <v>-1</v>
      </c>
      <c r="I102" s="89">
        <f t="shared" si="64"/>
        <v>2</v>
      </c>
      <c r="J102" s="89">
        <f t="shared" si="64"/>
        <v>-1</v>
      </c>
      <c r="K102" s="89">
        <f t="shared" si="64"/>
        <v>0</v>
      </c>
      <c r="L102" s="88"/>
      <c r="M102" s="88"/>
      <c r="N102" s="90">
        <f t="shared" ref="N102:W105" si="65">N88+N95</f>
        <v>0</v>
      </c>
      <c r="O102" s="90">
        <f t="shared" si="65"/>
        <v>2</v>
      </c>
      <c r="P102" s="90">
        <f t="shared" si="65"/>
        <v>0</v>
      </c>
      <c r="Q102" s="90">
        <f t="shared" si="65"/>
        <v>2</v>
      </c>
      <c r="R102" s="90">
        <f t="shared" si="65"/>
        <v>-2</v>
      </c>
      <c r="S102" s="90">
        <f t="shared" si="65"/>
        <v>2</v>
      </c>
      <c r="T102" s="90">
        <f t="shared" si="65"/>
        <v>1</v>
      </c>
      <c r="U102" s="90">
        <f t="shared" si="65"/>
        <v>1</v>
      </c>
      <c r="V102" s="90">
        <f t="shared" si="65"/>
        <v>1</v>
      </c>
      <c r="W102" s="90">
        <f t="shared" si="65"/>
        <v>0</v>
      </c>
      <c r="X102" s="80"/>
      <c r="Y102" s="80"/>
      <c r="Z102" s="80"/>
    </row>
    <row r="103" spans="1:62" x14ac:dyDescent="0.25">
      <c r="A103" s="6">
        <v>2</v>
      </c>
      <c r="B103" s="89">
        <f t="shared" ref="B103:K105" si="66">B89+B96</f>
        <v>0</v>
      </c>
      <c r="C103" s="89">
        <f t="shared" si="66"/>
        <v>1</v>
      </c>
      <c r="D103" s="89">
        <f t="shared" si="66"/>
        <v>0</v>
      </c>
      <c r="E103" s="89">
        <f t="shared" si="66"/>
        <v>1</v>
      </c>
      <c r="F103" s="89">
        <f t="shared" si="66"/>
        <v>-1</v>
      </c>
      <c r="G103" s="89">
        <f t="shared" si="66"/>
        <v>0</v>
      </c>
      <c r="H103" s="89">
        <f t="shared" si="66"/>
        <v>-1</v>
      </c>
      <c r="I103" s="89">
        <f t="shared" si="66"/>
        <v>2</v>
      </c>
      <c r="J103" s="89">
        <f t="shared" si="66"/>
        <v>-1</v>
      </c>
      <c r="K103" s="89">
        <f t="shared" si="66"/>
        <v>0</v>
      </c>
      <c r="L103" s="88"/>
      <c r="M103" s="88"/>
      <c r="N103" s="89">
        <f t="shared" si="65"/>
        <v>-1</v>
      </c>
      <c r="O103" s="89">
        <f t="shared" si="65"/>
        <v>1</v>
      </c>
      <c r="P103" s="89">
        <f t="shared" si="65"/>
        <v>-1</v>
      </c>
      <c r="Q103" s="89">
        <f t="shared" si="65"/>
        <v>1</v>
      </c>
      <c r="R103" s="89">
        <f t="shared" si="65"/>
        <v>-2</v>
      </c>
      <c r="S103" s="89">
        <f t="shared" si="65"/>
        <v>1</v>
      </c>
      <c r="T103" s="89">
        <f t="shared" si="65"/>
        <v>0</v>
      </c>
      <c r="U103" s="89">
        <f t="shared" si="65"/>
        <v>0</v>
      </c>
      <c r="V103" s="89">
        <f t="shared" si="65"/>
        <v>0</v>
      </c>
      <c r="W103" s="89">
        <f t="shared" si="65"/>
        <v>-1</v>
      </c>
      <c r="X103" s="80"/>
      <c r="Y103" s="80"/>
      <c r="Z103" s="80"/>
    </row>
    <row r="104" spans="1:62" s="166" customFormat="1" x14ac:dyDescent="0.25">
      <c r="A104" s="165">
        <v>3</v>
      </c>
      <c r="B104" s="89">
        <f>B90+B97</f>
        <v>-1</v>
      </c>
      <c r="C104" s="89">
        <f t="shared" si="66"/>
        <v>1</v>
      </c>
      <c r="D104" s="89">
        <f t="shared" si="66"/>
        <v>-1</v>
      </c>
      <c r="E104" s="89">
        <f t="shared" si="66"/>
        <v>1</v>
      </c>
      <c r="F104" s="89">
        <f t="shared" si="66"/>
        <v>-2</v>
      </c>
      <c r="G104" s="89">
        <f t="shared" si="66"/>
        <v>0</v>
      </c>
      <c r="H104" s="89">
        <f t="shared" si="66"/>
        <v>-1</v>
      </c>
      <c r="I104" s="89">
        <f t="shared" si="66"/>
        <v>1</v>
      </c>
      <c r="J104" s="89">
        <f t="shared" si="66"/>
        <v>-1</v>
      </c>
      <c r="K104" s="89">
        <f t="shared" si="66"/>
        <v>-1</v>
      </c>
      <c r="L104" s="94"/>
      <c r="M104" s="94"/>
      <c r="N104" s="90">
        <f>N90+N97</f>
        <v>0</v>
      </c>
      <c r="O104" s="90">
        <f t="shared" si="65"/>
        <v>1</v>
      </c>
      <c r="P104" s="90">
        <f t="shared" si="65"/>
        <v>0</v>
      </c>
      <c r="Q104" s="90">
        <f t="shared" si="65"/>
        <v>1</v>
      </c>
      <c r="R104" s="90">
        <f t="shared" si="65"/>
        <v>-1</v>
      </c>
      <c r="S104" s="90">
        <f t="shared" si="65"/>
        <v>1</v>
      </c>
      <c r="T104" s="90">
        <f t="shared" si="65"/>
        <v>0</v>
      </c>
      <c r="U104" s="90">
        <f t="shared" si="65"/>
        <v>1</v>
      </c>
      <c r="V104" s="90">
        <f t="shared" si="65"/>
        <v>0</v>
      </c>
      <c r="W104" s="90">
        <f t="shared" si="65"/>
        <v>0</v>
      </c>
      <c r="X104" s="94"/>
      <c r="Y104" s="94"/>
      <c r="Z104" s="94"/>
    </row>
    <row r="105" spans="1:62" s="166" customFormat="1" x14ac:dyDescent="0.25">
      <c r="A105" s="165">
        <v>4</v>
      </c>
      <c r="B105" s="168">
        <f>B91+B98</f>
        <v>0</v>
      </c>
      <c r="C105" s="168">
        <f t="shared" si="66"/>
        <v>2</v>
      </c>
      <c r="D105" s="168">
        <f t="shared" si="66"/>
        <v>0</v>
      </c>
      <c r="E105" s="168">
        <f t="shared" si="66"/>
        <v>2</v>
      </c>
      <c r="F105" s="168">
        <f t="shared" si="66"/>
        <v>-2</v>
      </c>
      <c r="G105" s="168">
        <f t="shared" si="66"/>
        <v>0</v>
      </c>
      <c r="H105" s="168">
        <f t="shared" si="66"/>
        <v>0</v>
      </c>
      <c r="I105" s="168">
        <f t="shared" si="66"/>
        <v>2</v>
      </c>
      <c r="J105" s="168">
        <f t="shared" si="66"/>
        <v>0</v>
      </c>
      <c r="K105" s="168">
        <f t="shared" si="66"/>
        <v>0</v>
      </c>
      <c r="L105" s="169"/>
      <c r="M105" s="169"/>
      <c r="N105" s="170">
        <f>N91+N98</f>
        <v>0</v>
      </c>
      <c r="O105" s="170">
        <f t="shared" si="65"/>
        <v>1</v>
      </c>
      <c r="P105" s="170">
        <f t="shared" si="65"/>
        <v>0</v>
      </c>
      <c r="Q105" s="170">
        <f t="shared" si="65"/>
        <v>1</v>
      </c>
      <c r="R105" s="170">
        <f t="shared" si="65"/>
        <v>-1</v>
      </c>
      <c r="S105" s="170">
        <f t="shared" si="65"/>
        <v>1</v>
      </c>
      <c r="T105" s="170">
        <f t="shared" si="65"/>
        <v>0</v>
      </c>
      <c r="U105" s="170">
        <f t="shared" si="65"/>
        <v>1</v>
      </c>
      <c r="V105" s="170">
        <f t="shared" si="65"/>
        <v>0</v>
      </c>
      <c r="W105" s="170">
        <f t="shared" si="65"/>
        <v>0</v>
      </c>
      <c r="X105" s="94"/>
      <c r="Y105" s="94"/>
      <c r="Z105" s="94"/>
    </row>
    <row r="107" spans="1:62" x14ac:dyDescent="0.25">
      <c r="A107" s="93" t="s">
        <v>470</v>
      </c>
    </row>
    <row r="109" spans="1:62" x14ac:dyDescent="0.25">
      <c r="A109" s="21" t="s">
        <v>271</v>
      </c>
      <c r="K109" s="4"/>
      <c r="L109" s="4"/>
      <c r="M109" s="4"/>
      <c r="O109" s="31"/>
      <c r="P109" s="31"/>
      <c r="Q109" s="31"/>
      <c r="R109" s="31"/>
      <c r="S109" s="31"/>
      <c r="T109" s="31"/>
      <c r="U109" s="31"/>
      <c r="V109" s="31"/>
      <c r="W109" s="6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BC109" s="31"/>
      <c r="BD109" s="6"/>
      <c r="BE109" s="6"/>
      <c r="BH109" s="31"/>
      <c r="BI109" s="31"/>
      <c r="BJ109" s="16"/>
    </row>
    <row r="110" spans="1:62" x14ac:dyDescent="0.25">
      <c r="A110" s="101" t="s">
        <v>22</v>
      </c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BE110" s="62"/>
    </row>
    <row r="111" spans="1:62" x14ac:dyDescent="0.25">
      <c r="A111" s="173" t="s">
        <v>1</v>
      </c>
      <c r="B111" s="175" t="s">
        <v>25</v>
      </c>
      <c r="C111" s="176"/>
      <c r="D111" s="176"/>
      <c r="E111" s="176"/>
      <c r="F111" s="176"/>
      <c r="G111" s="176"/>
      <c r="H111" s="176"/>
      <c r="I111" s="176"/>
      <c r="J111" s="176"/>
      <c r="K111" s="177"/>
      <c r="L111" s="190" t="s">
        <v>313</v>
      </c>
      <c r="M111" s="192" t="s">
        <v>314</v>
      </c>
      <c r="BC111" s="172"/>
      <c r="BD111" s="6"/>
    </row>
    <row r="112" spans="1:62" x14ac:dyDescent="0.25">
      <c r="A112" s="174"/>
      <c r="B112" s="18" t="s">
        <v>2</v>
      </c>
      <c r="C112" s="18" t="s">
        <v>3</v>
      </c>
      <c r="D112" s="18" t="s">
        <v>59</v>
      </c>
      <c r="E112" s="18" t="s">
        <v>78</v>
      </c>
      <c r="F112" s="18" t="s">
        <v>79</v>
      </c>
      <c r="G112" s="18" t="s">
        <v>80</v>
      </c>
      <c r="H112" s="18" t="s">
        <v>81</v>
      </c>
      <c r="I112" s="18" t="s">
        <v>82</v>
      </c>
      <c r="J112" s="18" t="s">
        <v>83</v>
      </c>
      <c r="K112" s="18" t="s">
        <v>14</v>
      </c>
      <c r="L112" s="191"/>
      <c r="M112" s="193"/>
      <c r="BC112" s="172"/>
    </row>
    <row r="113" spans="1:64" x14ac:dyDescent="0.25">
      <c r="A113" s="1">
        <v>1</v>
      </c>
      <c r="B113" s="1">
        <v>1</v>
      </c>
      <c r="C113" s="1">
        <v>0</v>
      </c>
      <c r="D113" s="1">
        <v>1</v>
      </c>
      <c r="E113" s="1">
        <v>0</v>
      </c>
      <c r="F113" s="1">
        <v>1</v>
      </c>
      <c r="G113" s="1">
        <v>0</v>
      </c>
      <c r="H113" s="1">
        <v>1</v>
      </c>
      <c r="I113" s="1">
        <v>0</v>
      </c>
      <c r="J113" s="1">
        <v>1</v>
      </c>
      <c r="K113" s="1">
        <v>1</v>
      </c>
      <c r="L113" s="65">
        <v>0</v>
      </c>
      <c r="M113" s="45">
        <v>0</v>
      </c>
      <c r="N113" s="6" t="s">
        <v>154</v>
      </c>
      <c r="BC113" s="6"/>
    </row>
    <row r="114" spans="1:64" x14ac:dyDescent="0.25">
      <c r="A114" s="1">
        <v>2</v>
      </c>
      <c r="B114" s="1">
        <v>1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65">
        <v>1</v>
      </c>
      <c r="M114" s="45">
        <v>0</v>
      </c>
      <c r="N114" s="6" t="s">
        <v>155</v>
      </c>
      <c r="BC114" s="6"/>
    </row>
    <row r="115" spans="1:64" x14ac:dyDescent="0.25">
      <c r="A115" s="1">
        <v>3</v>
      </c>
      <c r="B115" s="1">
        <v>1</v>
      </c>
      <c r="C115" s="1">
        <v>0</v>
      </c>
      <c r="D115" s="1">
        <v>1</v>
      </c>
      <c r="E115" s="1">
        <v>0</v>
      </c>
      <c r="F115" s="1">
        <v>1</v>
      </c>
      <c r="G115" s="1">
        <v>0</v>
      </c>
      <c r="H115" s="1">
        <v>0</v>
      </c>
      <c r="I115" s="1">
        <v>1</v>
      </c>
      <c r="J115" s="1">
        <v>0</v>
      </c>
      <c r="K115" s="1">
        <v>1</v>
      </c>
      <c r="L115" s="65">
        <v>0</v>
      </c>
      <c r="M115" s="45">
        <v>1</v>
      </c>
      <c r="N115" s="6" t="s">
        <v>19</v>
      </c>
      <c r="BC115" s="6"/>
    </row>
    <row r="116" spans="1:64" x14ac:dyDescent="0.25">
      <c r="A116" s="1">
        <v>4</v>
      </c>
      <c r="B116" s="1">
        <v>1</v>
      </c>
      <c r="C116" s="1">
        <v>1</v>
      </c>
      <c r="D116" s="1">
        <v>1</v>
      </c>
      <c r="E116" s="1">
        <v>1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1</v>
      </c>
      <c r="L116" s="65">
        <v>1</v>
      </c>
      <c r="M116" s="45">
        <v>1</v>
      </c>
      <c r="N116" s="6" t="s">
        <v>463</v>
      </c>
      <c r="BC116" s="6"/>
    </row>
    <row r="117" spans="1:64" x14ac:dyDescent="0.2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71"/>
      <c r="Y117" s="71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71"/>
      <c r="BA117" s="71"/>
      <c r="BB117" s="71"/>
      <c r="BC117" s="6"/>
    </row>
    <row r="118" spans="1:64" x14ac:dyDescent="0.25"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71"/>
      <c r="BA118" s="71"/>
      <c r="BB118" s="71"/>
      <c r="BC118" s="71"/>
      <c r="BD118" s="71"/>
      <c r="BE118" s="71"/>
      <c r="BF118" s="71"/>
      <c r="BG118" s="53"/>
      <c r="BH118" s="53"/>
      <c r="BI118" s="53"/>
      <c r="BJ118" s="53"/>
      <c r="BK118" s="6"/>
      <c r="BL118" s="6"/>
    </row>
    <row r="119" spans="1:64" x14ac:dyDescent="0.25">
      <c r="B119" s="180" t="s">
        <v>20</v>
      </c>
      <c r="C119" s="181"/>
      <c r="D119" s="181"/>
      <c r="E119" s="181"/>
      <c r="F119" s="181"/>
      <c r="G119" s="181"/>
      <c r="H119" s="181"/>
      <c r="I119" s="181"/>
      <c r="J119" s="181"/>
      <c r="K119" s="182"/>
      <c r="L119" s="60"/>
      <c r="M119" s="60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60"/>
      <c r="Y119" s="60"/>
      <c r="Z119" s="55" t="s">
        <v>257</v>
      </c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71"/>
      <c r="BA119" s="71"/>
      <c r="BB119" s="71"/>
      <c r="BC119" s="71"/>
      <c r="BD119" s="71"/>
      <c r="BE119" s="71"/>
      <c r="BF119" s="71"/>
      <c r="BG119" s="53"/>
      <c r="BH119" s="53"/>
      <c r="BI119" s="53"/>
      <c r="BJ119" s="53"/>
      <c r="BK119" s="6"/>
      <c r="BL119" s="6"/>
    </row>
    <row r="120" spans="1:64" x14ac:dyDescent="0.25">
      <c r="B120" s="72" t="s">
        <v>168</v>
      </c>
      <c r="C120" s="72" t="s">
        <v>178</v>
      </c>
      <c r="D120" s="72" t="s">
        <v>188</v>
      </c>
      <c r="E120" s="72" t="s">
        <v>198</v>
      </c>
      <c r="F120" s="72" t="s">
        <v>208</v>
      </c>
      <c r="G120" s="72" t="s">
        <v>218</v>
      </c>
      <c r="H120" s="72" t="s">
        <v>316</v>
      </c>
      <c r="I120" s="72" t="s">
        <v>317</v>
      </c>
      <c r="J120" s="72" t="s">
        <v>318</v>
      </c>
      <c r="K120" s="72" t="s">
        <v>319</v>
      </c>
      <c r="L120" s="66" t="s">
        <v>323</v>
      </c>
      <c r="M120" s="66" t="s">
        <v>324</v>
      </c>
      <c r="N120" s="74" t="s">
        <v>169</v>
      </c>
      <c r="O120" s="74" t="s">
        <v>179</v>
      </c>
      <c r="P120" s="74" t="s">
        <v>189</v>
      </c>
      <c r="Q120" s="74" t="s">
        <v>199</v>
      </c>
      <c r="R120" s="74" t="s">
        <v>209</v>
      </c>
      <c r="S120" s="74" t="s">
        <v>219</v>
      </c>
      <c r="T120" s="74" t="s">
        <v>320</v>
      </c>
      <c r="U120" s="74" t="s">
        <v>321</v>
      </c>
      <c r="V120" s="74" t="s">
        <v>322</v>
      </c>
      <c r="W120" s="75" t="s">
        <v>327</v>
      </c>
      <c r="X120" s="75" t="s">
        <v>325</v>
      </c>
      <c r="Y120" s="75" t="s">
        <v>326</v>
      </c>
      <c r="Z120" s="56" t="s">
        <v>328</v>
      </c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71"/>
      <c r="BA120" s="71"/>
      <c r="BB120" s="71"/>
      <c r="BC120" s="71"/>
      <c r="BD120" s="71"/>
      <c r="BE120" s="71"/>
      <c r="BF120" s="71"/>
      <c r="BG120" s="53"/>
      <c r="BH120" s="53"/>
      <c r="BI120" s="53"/>
      <c r="BJ120" s="53"/>
      <c r="BK120" s="6"/>
      <c r="BL120" s="6"/>
    </row>
    <row r="121" spans="1:64" x14ac:dyDescent="0.25">
      <c r="A121" s="6">
        <v>1</v>
      </c>
      <c r="B121" s="89">
        <f>B105</f>
        <v>0</v>
      </c>
      <c r="C121" s="89">
        <f t="shared" ref="C121:K121" si="67">C105</f>
        <v>2</v>
      </c>
      <c r="D121" s="89">
        <f t="shared" si="67"/>
        <v>0</v>
      </c>
      <c r="E121" s="89">
        <f t="shared" si="67"/>
        <v>2</v>
      </c>
      <c r="F121" s="89">
        <f t="shared" si="67"/>
        <v>-2</v>
      </c>
      <c r="G121" s="89">
        <f t="shared" si="67"/>
        <v>0</v>
      </c>
      <c r="H121" s="89">
        <f t="shared" si="67"/>
        <v>0</v>
      </c>
      <c r="I121" s="89">
        <f t="shared" si="67"/>
        <v>2</v>
      </c>
      <c r="J121" s="89">
        <f t="shared" si="67"/>
        <v>0</v>
      </c>
      <c r="K121" s="89">
        <f t="shared" si="67"/>
        <v>0</v>
      </c>
      <c r="L121" s="89">
        <f>K121+(B113*B121)+(C113*C121)+(D113*D121)+(E113*E121)+(F113*F121)+(G113*G121)+(H113*H121)+(I113*I121)+(J113*J121)</f>
        <v>-2</v>
      </c>
      <c r="M121" s="91">
        <f>IF(L121&gt;=$D$8,1,0)</f>
        <v>0</v>
      </c>
      <c r="N121" s="89">
        <f>N105</f>
        <v>0</v>
      </c>
      <c r="O121" s="89">
        <f t="shared" ref="O121:W121" si="68">O105</f>
        <v>1</v>
      </c>
      <c r="P121" s="89">
        <f t="shared" si="68"/>
        <v>0</v>
      </c>
      <c r="Q121" s="89">
        <f t="shared" si="68"/>
        <v>1</v>
      </c>
      <c r="R121" s="89">
        <f t="shared" si="68"/>
        <v>-1</v>
      </c>
      <c r="S121" s="89">
        <f t="shared" si="68"/>
        <v>1</v>
      </c>
      <c r="T121" s="89">
        <f t="shared" si="68"/>
        <v>0</v>
      </c>
      <c r="U121" s="89">
        <f t="shared" si="68"/>
        <v>1</v>
      </c>
      <c r="V121" s="89">
        <f t="shared" si="68"/>
        <v>0</v>
      </c>
      <c r="W121" s="89">
        <f t="shared" si="68"/>
        <v>0</v>
      </c>
      <c r="X121" s="89">
        <f>W121+(B113*N121)+(C113*O121)+(D113*P121)+(E113*Q121)+(F113*R121)+(G113*S121)+(H113*T121)+(I113*U121)+(J113*V121)</f>
        <v>-1</v>
      </c>
      <c r="Y121" s="92">
        <f>IF(X121&gt;=$D$8,1,0)</f>
        <v>0</v>
      </c>
      <c r="Z121" s="89" t="str">
        <f>IF(AND(L113=M121,M113=Y121),"wbaru=wlama","perbaiki bobot dan bias")</f>
        <v>wbaru=wlama</v>
      </c>
    </row>
    <row r="122" spans="1:64" x14ac:dyDescent="0.25">
      <c r="A122" s="6">
        <v>2</v>
      </c>
      <c r="B122" s="90">
        <f>B135</f>
        <v>0</v>
      </c>
      <c r="C122" s="90">
        <f>C135</f>
        <v>2</v>
      </c>
      <c r="D122" s="90">
        <f t="shared" ref="D122:E122" si="69">D135</f>
        <v>0</v>
      </c>
      <c r="E122" s="90">
        <f t="shared" si="69"/>
        <v>2</v>
      </c>
      <c r="F122" s="90">
        <f>F135</f>
        <v>-2</v>
      </c>
      <c r="G122" s="90">
        <f t="shared" ref="G122:K122" si="70">G135</f>
        <v>0</v>
      </c>
      <c r="H122" s="90">
        <f t="shared" si="70"/>
        <v>0</v>
      </c>
      <c r="I122" s="90">
        <f t="shared" si="70"/>
        <v>2</v>
      </c>
      <c r="J122" s="90">
        <f t="shared" si="70"/>
        <v>0</v>
      </c>
      <c r="K122" s="90">
        <f t="shared" si="70"/>
        <v>0</v>
      </c>
      <c r="L122" s="89">
        <f t="shared" ref="L122:L124" si="71">K122+(B114*B122)+(C114*C122)+(D114*D122)+(E114*E122)+(F114*F122)+(G114*G122)+(H114*H122)+(I114*I122)+(J114*J122)</f>
        <v>6</v>
      </c>
      <c r="M122" s="91">
        <f t="shared" ref="M122:M124" si="72">IF(L122&gt;=$D$8,1,0)</f>
        <v>1</v>
      </c>
      <c r="N122" s="90">
        <f>N135</f>
        <v>0</v>
      </c>
      <c r="O122" s="90">
        <f>O135</f>
        <v>1</v>
      </c>
      <c r="P122" s="90">
        <f t="shared" ref="P122:W122" si="73">P135</f>
        <v>0</v>
      </c>
      <c r="Q122" s="90">
        <f t="shared" si="73"/>
        <v>1</v>
      </c>
      <c r="R122" s="90">
        <f t="shared" si="73"/>
        <v>-1</v>
      </c>
      <c r="S122" s="90">
        <f t="shared" si="73"/>
        <v>1</v>
      </c>
      <c r="T122" s="90">
        <f t="shared" si="73"/>
        <v>0</v>
      </c>
      <c r="U122" s="90">
        <f t="shared" si="73"/>
        <v>1</v>
      </c>
      <c r="V122" s="90">
        <f t="shared" si="73"/>
        <v>0</v>
      </c>
      <c r="W122" s="90">
        <f t="shared" si="73"/>
        <v>0</v>
      </c>
      <c r="X122" s="89">
        <f t="shared" ref="X122:X124" si="74">W122+(B114*N122)+(C114*O122)+(D114*P122)+(E114*Q122)+(F114*R122)+(G114*S122)+(H114*T122)+(I114*U122)+(J114*V122)</f>
        <v>4</v>
      </c>
      <c r="Y122" s="92">
        <f t="shared" ref="Y122:Y124" si="75">IF(X122&gt;=$D$8,1,0)</f>
        <v>1</v>
      </c>
      <c r="Z122" s="89" t="str">
        <f t="shared" ref="Z122:Z124" si="76">IF(AND(L114=M122,M114=Y122),"wbaru=wlama","perbaiki bobot dan bias")</f>
        <v>perbaiki bobot dan bias</v>
      </c>
    </row>
    <row r="123" spans="1:64" x14ac:dyDescent="0.25">
      <c r="A123" s="6">
        <v>3</v>
      </c>
      <c r="B123" s="90">
        <f>B136</f>
        <v>0</v>
      </c>
      <c r="C123" s="90">
        <f t="shared" ref="C123:K124" si="77">C136</f>
        <v>2</v>
      </c>
      <c r="D123" s="90">
        <f t="shared" si="77"/>
        <v>0</v>
      </c>
      <c r="E123" s="90">
        <f t="shared" si="77"/>
        <v>2</v>
      </c>
      <c r="F123" s="90">
        <f t="shared" si="77"/>
        <v>-2</v>
      </c>
      <c r="G123" s="90">
        <f t="shared" si="77"/>
        <v>0</v>
      </c>
      <c r="H123" s="90">
        <f t="shared" si="77"/>
        <v>0</v>
      </c>
      <c r="I123" s="90">
        <f t="shared" si="77"/>
        <v>2</v>
      </c>
      <c r="J123" s="90">
        <f t="shared" si="77"/>
        <v>0</v>
      </c>
      <c r="K123" s="90">
        <f t="shared" si="77"/>
        <v>0</v>
      </c>
      <c r="L123" s="89">
        <f t="shared" si="71"/>
        <v>0</v>
      </c>
      <c r="M123" s="91">
        <f t="shared" si="72"/>
        <v>0</v>
      </c>
      <c r="N123" s="90">
        <f>N136</f>
        <v>-1</v>
      </c>
      <c r="O123" s="90">
        <f t="shared" ref="O123:W124" si="78">O136</f>
        <v>0</v>
      </c>
      <c r="P123" s="90">
        <f t="shared" si="78"/>
        <v>-1</v>
      </c>
      <c r="Q123" s="90">
        <f t="shared" si="78"/>
        <v>0</v>
      </c>
      <c r="R123" s="90">
        <f t="shared" si="78"/>
        <v>-1</v>
      </c>
      <c r="S123" s="90">
        <f t="shared" si="78"/>
        <v>0</v>
      </c>
      <c r="T123" s="90">
        <f t="shared" si="78"/>
        <v>-1</v>
      </c>
      <c r="U123" s="90">
        <f t="shared" si="78"/>
        <v>0</v>
      </c>
      <c r="V123" s="90">
        <f t="shared" si="78"/>
        <v>-1</v>
      </c>
      <c r="W123" s="90">
        <f t="shared" si="78"/>
        <v>-1</v>
      </c>
      <c r="X123" s="89">
        <f t="shared" si="74"/>
        <v>-4</v>
      </c>
      <c r="Y123" s="92">
        <f t="shared" si="75"/>
        <v>0</v>
      </c>
      <c r="Z123" s="89" t="str">
        <f t="shared" si="76"/>
        <v>perbaiki bobot dan bias</v>
      </c>
    </row>
    <row r="124" spans="1:64" x14ac:dyDescent="0.25">
      <c r="A124" s="6">
        <v>4</v>
      </c>
      <c r="B124" s="90">
        <f>B137</f>
        <v>0</v>
      </c>
      <c r="C124" s="90">
        <f>C137</f>
        <v>2</v>
      </c>
      <c r="D124" s="90">
        <f t="shared" si="77"/>
        <v>0</v>
      </c>
      <c r="E124" s="90">
        <f t="shared" si="77"/>
        <v>2</v>
      </c>
      <c r="F124" s="90">
        <f t="shared" si="77"/>
        <v>-2</v>
      </c>
      <c r="G124" s="90">
        <f t="shared" si="77"/>
        <v>0</v>
      </c>
      <c r="H124" s="90">
        <f t="shared" si="77"/>
        <v>0</v>
      </c>
      <c r="I124" s="90">
        <f t="shared" si="77"/>
        <v>2</v>
      </c>
      <c r="J124" s="90">
        <f t="shared" si="77"/>
        <v>0</v>
      </c>
      <c r="K124" s="90">
        <f>K137</f>
        <v>0</v>
      </c>
      <c r="L124" s="89">
        <f t="shared" si="71"/>
        <v>6</v>
      </c>
      <c r="M124" s="91">
        <f t="shared" si="72"/>
        <v>1</v>
      </c>
      <c r="N124" s="90">
        <f>N137</f>
        <v>0</v>
      </c>
      <c r="O124" s="90">
        <f t="shared" si="78"/>
        <v>0</v>
      </c>
      <c r="P124" s="90">
        <f t="shared" si="78"/>
        <v>0</v>
      </c>
      <c r="Q124" s="90">
        <f t="shared" si="78"/>
        <v>0</v>
      </c>
      <c r="R124" s="90">
        <f t="shared" si="78"/>
        <v>0</v>
      </c>
      <c r="S124" s="90">
        <f t="shared" si="78"/>
        <v>0</v>
      </c>
      <c r="T124" s="90">
        <f t="shared" si="78"/>
        <v>-1</v>
      </c>
      <c r="U124" s="90">
        <f t="shared" si="78"/>
        <v>1</v>
      </c>
      <c r="V124" s="90">
        <f t="shared" si="78"/>
        <v>-1</v>
      </c>
      <c r="W124" s="90">
        <f t="shared" si="78"/>
        <v>0</v>
      </c>
      <c r="X124" s="89">
        <f t="shared" si="74"/>
        <v>-1</v>
      </c>
      <c r="Y124" s="92">
        <f t="shared" si="75"/>
        <v>0</v>
      </c>
      <c r="Z124" s="89" t="str">
        <f t="shared" si="76"/>
        <v>perbaiki bobot dan bias</v>
      </c>
    </row>
    <row r="125" spans="1:64" x14ac:dyDescent="0.25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16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16"/>
    </row>
    <row r="126" spans="1:64" x14ac:dyDescent="0.25">
      <c r="B126" s="194" t="s">
        <v>256</v>
      </c>
      <c r="C126" s="195"/>
      <c r="D126" s="195"/>
      <c r="E126" s="196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64" x14ac:dyDescent="0.25">
      <c r="B127" s="81" t="s">
        <v>333</v>
      </c>
      <c r="C127" s="81" t="s">
        <v>334</v>
      </c>
      <c r="D127" s="81" t="s">
        <v>335</v>
      </c>
      <c r="E127" s="81" t="s">
        <v>336</v>
      </c>
      <c r="F127" s="81" t="s">
        <v>337</v>
      </c>
      <c r="G127" s="81" t="s">
        <v>338</v>
      </c>
      <c r="H127" s="81" t="s">
        <v>339</v>
      </c>
      <c r="I127" s="81" t="s">
        <v>340</v>
      </c>
      <c r="J127" s="81" t="s">
        <v>341</v>
      </c>
      <c r="K127" s="81" t="s">
        <v>342</v>
      </c>
      <c r="L127" s="80"/>
      <c r="M127" s="80"/>
      <c r="N127" s="82" t="s">
        <v>344</v>
      </c>
      <c r="O127" s="82" t="s">
        <v>345</v>
      </c>
      <c r="P127" s="82" t="s">
        <v>346</v>
      </c>
      <c r="Q127" s="82" t="s">
        <v>347</v>
      </c>
      <c r="R127" s="82" t="s">
        <v>348</v>
      </c>
      <c r="S127" s="82" t="s">
        <v>349</v>
      </c>
      <c r="T127" s="82" t="s">
        <v>350</v>
      </c>
      <c r="U127" s="82" t="s">
        <v>351</v>
      </c>
      <c r="V127" s="82" t="s">
        <v>352</v>
      </c>
      <c r="W127" s="82" t="s">
        <v>343</v>
      </c>
      <c r="X127" s="80"/>
      <c r="Y127" s="80"/>
      <c r="Z127" s="80"/>
    </row>
    <row r="128" spans="1:64" x14ac:dyDescent="0.25">
      <c r="A128" s="6">
        <v>1</v>
      </c>
      <c r="B128" s="89">
        <f>($L113-$M121)*B113</f>
        <v>0</v>
      </c>
      <c r="C128" s="89">
        <f>($L113-$M121)*C113</f>
        <v>0</v>
      </c>
      <c r="D128" s="89">
        <f t="shared" ref="D128:K128" si="79">($L113-$M121)*D113</f>
        <v>0</v>
      </c>
      <c r="E128" s="89">
        <f t="shared" si="79"/>
        <v>0</v>
      </c>
      <c r="F128" s="89">
        <f t="shared" si="79"/>
        <v>0</v>
      </c>
      <c r="G128" s="89">
        <f t="shared" si="79"/>
        <v>0</v>
      </c>
      <c r="H128" s="89">
        <f t="shared" si="79"/>
        <v>0</v>
      </c>
      <c r="I128" s="89">
        <f t="shared" si="79"/>
        <v>0</v>
      </c>
      <c r="J128" s="89">
        <f t="shared" si="79"/>
        <v>0</v>
      </c>
      <c r="K128" s="89">
        <f t="shared" si="79"/>
        <v>0</v>
      </c>
      <c r="L128" s="88"/>
      <c r="M128" s="88"/>
      <c r="N128" s="89">
        <f>($M113-$Y121)*B113</f>
        <v>0</v>
      </c>
      <c r="O128" s="89">
        <f t="shared" ref="O128:W131" si="80">($M113-$Y121)*C113</f>
        <v>0</v>
      </c>
      <c r="P128" s="89">
        <f t="shared" si="80"/>
        <v>0</v>
      </c>
      <c r="Q128" s="89">
        <f t="shared" si="80"/>
        <v>0</v>
      </c>
      <c r="R128" s="89">
        <f t="shared" si="80"/>
        <v>0</v>
      </c>
      <c r="S128" s="89">
        <f t="shared" si="80"/>
        <v>0</v>
      </c>
      <c r="T128" s="89">
        <f t="shared" si="80"/>
        <v>0</v>
      </c>
      <c r="U128" s="89">
        <f t="shared" si="80"/>
        <v>0</v>
      </c>
      <c r="V128" s="89">
        <f t="shared" si="80"/>
        <v>0</v>
      </c>
      <c r="W128" s="89">
        <f t="shared" si="80"/>
        <v>0</v>
      </c>
      <c r="X128" s="80"/>
      <c r="Y128" s="80"/>
      <c r="Z128" s="80"/>
    </row>
    <row r="129" spans="1:62" x14ac:dyDescent="0.25">
      <c r="A129" s="6">
        <v>2</v>
      </c>
      <c r="B129" s="89">
        <f>($L114-$M122)*B114</f>
        <v>0</v>
      </c>
      <c r="C129" s="89">
        <f t="shared" ref="C129:J129" si="81">($L114-$M122)*C114</f>
        <v>0</v>
      </c>
      <c r="D129" s="89">
        <f t="shared" si="81"/>
        <v>0</v>
      </c>
      <c r="E129" s="89">
        <f t="shared" si="81"/>
        <v>0</v>
      </c>
      <c r="F129" s="89">
        <f t="shared" si="81"/>
        <v>0</v>
      </c>
      <c r="G129" s="89">
        <f t="shared" si="81"/>
        <v>0</v>
      </c>
      <c r="H129" s="89">
        <f t="shared" si="81"/>
        <v>0</v>
      </c>
      <c r="I129" s="89">
        <f t="shared" si="81"/>
        <v>0</v>
      </c>
      <c r="J129" s="89">
        <f t="shared" si="81"/>
        <v>0</v>
      </c>
      <c r="K129" s="89">
        <f>($L114-$M122)*K114</f>
        <v>0</v>
      </c>
      <c r="L129" s="88"/>
      <c r="M129" s="88"/>
      <c r="N129" s="89">
        <f t="shared" ref="N129:N131" si="82">($M114-$Y122)*B114</f>
        <v>-1</v>
      </c>
      <c r="O129" s="89">
        <f t="shared" si="80"/>
        <v>-1</v>
      </c>
      <c r="P129" s="89">
        <f t="shared" si="80"/>
        <v>-1</v>
      </c>
      <c r="Q129" s="89">
        <f t="shared" si="80"/>
        <v>-1</v>
      </c>
      <c r="R129" s="89">
        <f t="shared" si="80"/>
        <v>0</v>
      </c>
      <c r="S129" s="89">
        <f t="shared" si="80"/>
        <v>-1</v>
      </c>
      <c r="T129" s="89">
        <f t="shared" si="80"/>
        <v>-1</v>
      </c>
      <c r="U129" s="89">
        <f t="shared" si="80"/>
        <v>-1</v>
      </c>
      <c r="V129" s="89">
        <f t="shared" si="80"/>
        <v>-1</v>
      </c>
      <c r="W129" s="89">
        <f t="shared" si="80"/>
        <v>-1</v>
      </c>
      <c r="X129" s="80"/>
      <c r="Y129" s="80"/>
      <c r="Z129" s="80"/>
    </row>
    <row r="130" spans="1:62" x14ac:dyDescent="0.25">
      <c r="A130" s="6">
        <v>3</v>
      </c>
      <c r="B130" s="89">
        <f t="shared" ref="B130:K131" si="83">($L115-$M123)*B115</f>
        <v>0</v>
      </c>
      <c r="C130" s="89">
        <f t="shared" si="83"/>
        <v>0</v>
      </c>
      <c r="D130" s="89">
        <f t="shared" si="83"/>
        <v>0</v>
      </c>
      <c r="E130" s="89">
        <f t="shared" si="83"/>
        <v>0</v>
      </c>
      <c r="F130" s="89">
        <f t="shared" si="83"/>
        <v>0</v>
      </c>
      <c r="G130" s="89">
        <f t="shared" si="83"/>
        <v>0</v>
      </c>
      <c r="H130" s="89">
        <f t="shared" si="83"/>
        <v>0</v>
      </c>
      <c r="I130" s="89">
        <f t="shared" si="83"/>
        <v>0</v>
      </c>
      <c r="J130" s="89">
        <f t="shared" si="83"/>
        <v>0</v>
      </c>
      <c r="K130" s="89">
        <f t="shared" si="83"/>
        <v>0</v>
      </c>
      <c r="L130" s="88"/>
      <c r="M130" s="88"/>
      <c r="N130" s="89">
        <f t="shared" si="82"/>
        <v>1</v>
      </c>
      <c r="O130" s="89">
        <f t="shared" si="80"/>
        <v>0</v>
      </c>
      <c r="P130" s="89">
        <f t="shared" si="80"/>
        <v>1</v>
      </c>
      <c r="Q130" s="89">
        <f t="shared" si="80"/>
        <v>0</v>
      </c>
      <c r="R130" s="89">
        <f t="shared" si="80"/>
        <v>1</v>
      </c>
      <c r="S130" s="89">
        <f t="shared" si="80"/>
        <v>0</v>
      </c>
      <c r="T130" s="89">
        <f t="shared" si="80"/>
        <v>0</v>
      </c>
      <c r="U130" s="89">
        <f t="shared" si="80"/>
        <v>1</v>
      </c>
      <c r="V130" s="89">
        <f t="shared" si="80"/>
        <v>0</v>
      </c>
      <c r="W130" s="89">
        <f t="shared" si="80"/>
        <v>1</v>
      </c>
      <c r="X130" s="80"/>
      <c r="Y130" s="80"/>
      <c r="Z130" s="80"/>
    </row>
    <row r="131" spans="1:62" x14ac:dyDescent="0.25">
      <c r="A131" s="6">
        <v>4</v>
      </c>
      <c r="B131" s="89">
        <f t="shared" si="83"/>
        <v>0</v>
      </c>
      <c r="C131" s="89">
        <f t="shared" si="83"/>
        <v>0</v>
      </c>
      <c r="D131" s="89">
        <f t="shared" si="83"/>
        <v>0</v>
      </c>
      <c r="E131" s="89">
        <f t="shared" si="83"/>
        <v>0</v>
      </c>
      <c r="F131" s="89">
        <f t="shared" si="83"/>
        <v>0</v>
      </c>
      <c r="G131" s="89">
        <f t="shared" si="83"/>
        <v>0</v>
      </c>
      <c r="H131" s="89">
        <f t="shared" si="83"/>
        <v>0</v>
      </c>
      <c r="I131" s="89">
        <f t="shared" si="83"/>
        <v>0</v>
      </c>
      <c r="J131" s="89">
        <f t="shared" si="83"/>
        <v>0</v>
      </c>
      <c r="K131" s="89">
        <f>($L116-$M124)*K116</f>
        <v>0</v>
      </c>
      <c r="L131" s="88"/>
      <c r="M131" s="88"/>
      <c r="N131" s="89">
        <f t="shared" si="82"/>
        <v>1</v>
      </c>
      <c r="O131" s="89">
        <f t="shared" si="80"/>
        <v>1</v>
      </c>
      <c r="P131" s="89">
        <f t="shared" si="80"/>
        <v>1</v>
      </c>
      <c r="Q131" s="89">
        <f t="shared" si="80"/>
        <v>1</v>
      </c>
      <c r="R131" s="89">
        <f t="shared" si="80"/>
        <v>0</v>
      </c>
      <c r="S131" s="89">
        <f t="shared" si="80"/>
        <v>0</v>
      </c>
      <c r="T131" s="89">
        <f t="shared" si="80"/>
        <v>1</v>
      </c>
      <c r="U131" s="89">
        <f t="shared" si="80"/>
        <v>1</v>
      </c>
      <c r="V131" s="89">
        <f t="shared" si="80"/>
        <v>1</v>
      </c>
      <c r="W131" s="89">
        <f>($M116-$Y124)*K116</f>
        <v>1</v>
      </c>
      <c r="X131" s="80"/>
      <c r="Y131" s="80"/>
      <c r="Z131" s="80"/>
    </row>
    <row r="132" spans="1:62" x14ac:dyDescent="0.25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62" x14ac:dyDescent="0.25">
      <c r="B133" s="194" t="s">
        <v>353</v>
      </c>
      <c r="C133" s="195"/>
      <c r="D133" s="195"/>
      <c r="E133" s="196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62" x14ac:dyDescent="0.25">
      <c r="B134" s="83" t="s">
        <v>168</v>
      </c>
      <c r="C134" s="83" t="s">
        <v>178</v>
      </c>
      <c r="D134" s="83" t="s">
        <v>188</v>
      </c>
      <c r="E134" s="83" t="s">
        <v>198</v>
      </c>
      <c r="F134" s="83" t="s">
        <v>208</v>
      </c>
      <c r="G134" s="83" t="s">
        <v>218</v>
      </c>
      <c r="H134" s="83" t="s">
        <v>316</v>
      </c>
      <c r="I134" s="83" t="s">
        <v>317</v>
      </c>
      <c r="J134" s="83" t="s">
        <v>318</v>
      </c>
      <c r="K134" s="83" t="s">
        <v>319</v>
      </c>
      <c r="L134" s="80"/>
      <c r="M134" s="80"/>
      <c r="N134" s="84" t="s">
        <v>169</v>
      </c>
      <c r="O134" s="84" t="s">
        <v>179</v>
      </c>
      <c r="P134" s="84" t="s">
        <v>189</v>
      </c>
      <c r="Q134" s="84" t="s">
        <v>199</v>
      </c>
      <c r="R134" s="84" t="s">
        <v>209</v>
      </c>
      <c r="S134" s="84" t="s">
        <v>219</v>
      </c>
      <c r="T134" s="84" t="s">
        <v>320</v>
      </c>
      <c r="U134" s="84" t="s">
        <v>321</v>
      </c>
      <c r="V134" s="84" t="s">
        <v>322</v>
      </c>
      <c r="W134" s="85" t="s">
        <v>327</v>
      </c>
      <c r="X134" s="80"/>
      <c r="Y134" s="80"/>
      <c r="Z134" s="80"/>
    </row>
    <row r="135" spans="1:62" x14ac:dyDescent="0.25">
      <c r="A135" s="6">
        <v>1</v>
      </c>
      <c r="B135" s="89">
        <f>B121+B128</f>
        <v>0</v>
      </c>
      <c r="C135" s="89">
        <f t="shared" ref="C135:K135" si="84">C121+C128</f>
        <v>2</v>
      </c>
      <c r="D135" s="89">
        <f t="shared" si="84"/>
        <v>0</v>
      </c>
      <c r="E135" s="89">
        <f t="shared" si="84"/>
        <v>2</v>
      </c>
      <c r="F135" s="89">
        <f t="shared" si="84"/>
        <v>-2</v>
      </c>
      <c r="G135" s="89">
        <f t="shared" si="84"/>
        <v>0</v>
      </c>
      <c r="H135" s="89">
        <f t="shared" si="84"/>
        <v>0</v>
      </c>
      <c r="I135" s="89">
        <f t="shared" si="84"/>
        <v>2</v>
      </c>
      <c r="J135" s="89">
        <f t="shared" si="84"/>
        <v>0</v>
      </c>
      <c r="K135" s="89">
        <f t="shared" si="84"/>
        <v>0</v>
      </c>
      <c r="L135" s="88"/>
      <c r="M135" s="88"/>
      <c r="N135" s="90">
        <f t="shared" ref="N135:W138" si="85">N121+N128</f>
        <v>0</v>
      </c>
      <c r="O135" s="90">
        <f t="shared" si="85"/>
        <v>1</v>
      </c>
      <c r="P135" s="90">
        <f t="shared" si="85"/>
        <v>0</v>
      </c>
      <c r="Q135" s="90">
        <f t="shared" si="85"/>
        <v>1</v>
      </c>
      <c r="R135" s="90">
        <f t="shared" si="85"/>
        <v>-1</v>
      </c>
      <c r="S135" s="90">
        <f t="shared" si="85"/>
        <v>1</v>
      </c>
      <c r="T135" s="90">
        <f t="shared" si="85"/>
        <v>0</v>
      </c>
      <c r="U135" s="90">
        <f t="shared" si="85"/>
        <v>1</v>
      </c>
      <c r="V135" s="90">
        <f t="shared" si="85"/>
        <v>0</v>
      </c>
      <c r="W135" s="90">
        <f t="shared" si="85"/>
        <v>0</v>
      </c>
      <c r="X135" s="80"/>
      <c r="Y135" s="80"/>
      <c r="Z135" s="80"/>
    </row>
    <row r="136" spans="1:62" x14ac:dyDescent="0.25">
      <c r="A136" s="6">
        <v>2</v>
      </c>
      <c r="B136" s="89">
        <f t="shared" ref="B136:K138" si="86">B122+B129</f>
        <v>0</v>
      </c>
      <c r="C136" s="89">
        <f t="shared" si="86"/>
        <v>2</v>
      </c>
      <c r="D136" s="89">
        <f t="shared" si="86"/>
        <v>0</v>
      </c>
      <c r="E136" s="89">
        <f t="shared" si="86"/>
        <v>2</v>
      </c>
      <c r="F136" s="89">
        <f t="shared" si="86"/>
        <v>-2</v>
      </c>
      <c r="G136" s="89">
        <f t="shared" si="86"/>
        <v>0</v>
      </c>
      <c r="H136" s="89">
        <f t="shared" si="86"/>
        <v>0</v>
      </c>
      <c r="I136" s="89">
        <f t="shared" si="86"/>
        <v>2</v>
      </c>
      <c r="J136" s="89">
        <f t="shared" si="86"/>
        <v>0</v>
      </c>
      <c r="K136" s="89">
        <f t="shared" si="86"/>
        <v>0</v>
      </c>
      <c r="L136" s="88"/>
      <c r="M136" s="88"/>
      <c r="N136" s="89">
        <f t="shared" si="85"/>
        <v>-1</v>
      </c>
      <c r="O136" s="89">
        <f t="shared" si="85"/>
        <v>0</v>
      </c>
      <c r="P136" s="89">
        <f t="shared" si="85"/>
        <v>-1</v>
      </c>
      <c r="Q136" s="89">
        <f t="shared" si="85"/>
        <v>0</v>
      </c>
      <c r="R136" s="89">
        <f t="shared" si="85"/>
        <v>-1</v>
      </c>
      <c r="S136" s="89">
        <f t="shared" si="85"/>
        <v>0</v>
      </c>
      <c r="T136" s="89">
        <f t="shared" si="85"/>
        <v>-1</v>
      </c>
      <c r="U136" s="89">
        <f t="shared" si="85"/>
        <v>0</v>
      </c>
      <c r="V136" s="89">
        <f t="shared" si="85"/>
        <v>-1</v>
      </c>
      <c r="W136" s="89">
        <f t="shared" si="85"/>
        <v>-1</v>
      </c>
      <c r="X136" s="80"/>
      <c r="Y136" s="80"/>
      <c r="Z136" s="80"/>
    </row>
    <row r="137" spans="1:62" s="166" customFormat="1" x14ac:dyDescent="0.25">
      <c r="A137" s="165">
        <v>3</v>
      </c>
      <c r="B137" s="89">
        <f>B123+B130</f>
        <v>0</v>
      </c>
      <c r="C137" s="89">
        <f t="shared" si="86"/>
        <v>2</v>
      </c>
      <c r="D137" s="89">
        <f t="shared" si="86"/>
        <v>0</v>
      </c>
      <c r="E137" s="89">
        <f t="shared" si="86"/>
        <v>2</v>
      </c>
      <c r="F137" s="89">
        <f t="shared" si="86"/>
        <v>-2</v>
      </c>
      <c r="G137" s="89">
        <f t="shared" si="86"/>
        <v>0</v>
      </c>
      <c r="H137" s="89">
        <f t="shared" si="86"/>
        <v>0</v>
      </c>
      <c r="I137" s="89">
        <f t="shared" si="86"/>
        <v>2</v>
      </c>
      <c r="J137" s="89">
        <f t="shared" si="86"/>
        <v>0</v>
      </c>
      <c r="K137" s="89">
        <f t="shared" si="86"/>
        <v>0</v>
      </c>
      <c r="L137" s="94"/>
      <c r="M137" s="94"/>
      <c r="N137" s="90">
        <f>N123+N130</f>
        <v>0</v>
      </c>
      <c r="O137" s="90">
        <f t="shared" si="85"/>
        <v>0</v>
      </c>
      <c r="P137" s="90">
        <f t="shared" si="85"/>
        <v>0</v>
      </c>
      <c r="Q137" s="90">
        <f t="shared" si="85"/>
        <v>0</v>
      </c>
      <c r="R137" s="90">
        <f t="shared" si="85"/>
        <v>0</v>
      </c>
      <c r="S137" s="90">
        <f t="shared" si="85"/>
        <v>0</v>
      </c>
      <c r="T137" s="90">
        <f t="shared" si="85"/>
        <v>-1</v>
      </c>
      <c r="U137" s="90">
        <f t="shared" si="85"/>
        <v>1</v>
      </c>
      <c r="V137" s="90">
        <f t="shared" si="85"/>
        <v>-1</v>
      </c>
      <c r="W137" s="90">
        <f t="shared" si="85"/>
        <v>0</v>
      </c>
      <c r="X137" s="94"/>
      <c r="Y137" s="94"/>
      <c r="Z137" s="94"/>
    </row>
    <row r="138" spans="1:62" s="166" customFormat="1" x14ac:dyDescent="0.25">
      <c r="A138" s="165">
        <v>4</v>
      </c>
      <c r="B138" s="168">
        <f>B124+B131</f>
        <v>0</v>
      </c>
      <c r="C138" s="168">
        <f t="shared" si="86"/>
        <v>2</v>
      </c>
      <c r="D138" s="168">
        <f t="shared" si="86"/>
        <v>0</v>
      </c>
      <c r="E138" s="168">
        <f t="shared" si="86"/>
        <v>2</v>
      </c>
      <c r="F138" s="168">
        <f t="shared" si="86"/>
        <v>-2</v>
      </c>
      <c r="G138" s="168">
        <f t="shared" si="86"/>
        <v>0</v>
      </c>
      <c r="H138" s="168">
        <f t="shared" si="86"/>
        <v>0</v>
      </c>
      <c r="I138" s="168">
        <f t="shared" si="86"/>
        <v>2</v>
      </c>
      <c r="J138" s="168">
        <f t="shared" si="86"/>
        <v>0</v>
      </c>
      <c r="K138" s="168">
        <f t="shared" si="86"/>
        <v>0</v>
      </c>
      <c r="L138" s="169"/>
      <c r="M138" s="169"/>
      <c r="N138" s="170">
        <f>N124+N131</f>
        <v>1</v>
      </c>
      <c r="O138" s="170">
        <f t="shared" si="85"/>
        <v>1</v>
      </c>
      <c r="P138" s="170">
        <f t="shared" si="85"/>
        <v>1</v>
      </c>
      <c r="Q138" s="170">
        <f t="shared" si="85"/>
        <v>1</v>
      </c>
      <c r="R138" s="170">
        <f t="shared" si="85"/>
        <v>0</v>
      </c>
      <c r="S138" s="170">
        <f t="shared" si="85"/>
        <v>0</v>
      </c>
      <c r="T138" s="170">
        <f t="shared" si="85"/>
        <v>0</v>
      </c>
      <c r="U138" s="170">
        <f t="shared" si="85"/>
        <v>2</v>
      </c>
      <c r="V138" s="170">
        <f t="shared" si="85"/>
        <v>0</v>
      </c>
      <c r="W138" s="170">
        <f t="shared" si="85"/>
        <v>1</v>
      </c>
      <c r="X138" s="94"/>
      <c r="Y138" s="94"/>
      <c r="Z138" s="94"/>
    </row>
    <row r="140" spans="1:62" x14ac:dyDescent="0.25">
      <c r="A140" s="93" t="s">
        <v>471</v>
      </c>
    </row>
    <row r="142" spans="1:62" x14ac:dyDescent="0.25">
      <c r="A142" s="21" t="s">
        <v>272</v>
      </c>
      <c r="K142" s="4"/>
      <c r="L142" s="4"/>
      <c r="M142" s="4"/>
      <c r="O142" s="31"/>
      <c r="P142" s="31"/>
      <c r="Q142" s="31"/>
      <c r="R142" s="31"/>
      <c r="S142" s="31"/>
      <c r="T142" s="31"/>
      <c r="U142" s="31"/>
      <c r="V142" s="31"/>
      <c r="W142" s="6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BC142" s="31"/>
      <c r="BD142" s="6"/>
      <c r="BE142" s="6"/>
      <c r="BH142" s="31"/>
      <c r="BI142" s="31"/>
      <c r="BJ142" s="16"/>
    </row>
    <row r="143" spans="1:62" x14ac:dyDescent="0.25">
      <c r="A143" s="101" t="s">
        <v>22</v>
      </c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BE143" s="62"/>
    </row>
    <row r="144" spans="1:62" x14ac:dyDescent="0.25">
      <c r="A144" s="173" t="s">
        <v>1</v>
      </c>
      <c r="B144" s="175" t="s">
        <v>25</v>
      </c>
      <c r="C144" s="176"/>
      <c r="D144" s="176"/>
      <c r="E144" s="176"/>
      <c r="F144" s="176"/>
      <c r="G144" s="176"/>
      <c r="H144" s="176"/>
      <c r="I144" s="176"/>
      <c r="J144" s="176"/>
      <c r="K144" s="177"/>
      <c r="L144" s="190" t="s">
        <v>313</v>
      </c>
      <c r="M144" s="192" t="s">
        <v>314</v>
      </c>
      <c r="BC144" s="172"/>
      <c r="BD144" s="6"/>
    </row>
    <row r="145" spans="1:64" x14ac:dyDescent="0.25">
      <c r="A145" s="174"/>
      <c r="B145" s="18" t="s">
        <v>2</v>
      </c>
      <c r="C145" s="18" t="s">
        <v>3</v>
      </c>
      <c r="D145" s="18" t="s">
        <v>59</v>
      </c>
      <c r="E145" s="18" t="s">
        <v>78</v>
      </c>
      <c r="F145" s="18" t="s">
        <v>79</v>
      </c>
      <c r="G145" s="18" t="s">
        <v>80</v>
      </c>
      <c r="H145" s="18" t="s">
        <v>81</v>
      </c>
      <c r="I145" s="18" t="s">
        <v>82</v>
      </c>
      <c r="J145" s="18" t="s">
        <v>83</v>
      </c>
      <c r="K145" s="18" t="s">
        <v>14</v>
      </c>
      <c r="L145" s="191"/>
      <c r="M145" s="193"/>
      <c r="BC145" s="172"/>
    </row>
    <row r="146" spans="1:64" x14ac:dyDescent="0.25">
      <c r="A146" s="1">
        <v>1</v>
      </c>
      <c r="B146" s="1">
        <v>1</v>
      </c>
      <c r="C146" s="1">
        <v>0</v>
      </c>
      <c r="D146" s="1">
        <v>1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1</v>
      </c>
      <c r="K146" s="1">
        <v>1</v>
      </c>
      <c r="L146" s="65">
        <v>0</v>
      </c>
      <c r="M146" s="45">
        <v>0</v>
      </c>
      <c r="N146" s="6" t="s">
        <v>154</v>
      </c>
      <c r="BC146" s="6"/>
    </row>
    <row r="147" spans="1:64" x14ac:dyDescent="0.25">
      <c r="A147" s="1">
        <v>2</v>
      </c>
      <c r="B147" s="1">
        <v>1</v>
      </c>
      <c r="C147" s="1">
        <v>1</v>
      </c>
      <c r="D147" s="1">
        <v>1</v>
      </c>
      <c r="E147" s="1">
        <v>1</v>
      </c>
      <c r="F147" s="1">
        <v>0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65">
        <v>1</v>
      </c>
      <c r="M147" s="45">
        <v>0</v>
      </c>
      <c r="N147" s="6" t="s">
        <v>155</v>
      </c>
      <c r="BC147" s="6"/>
    </row>
    <row r="148" spans="1:64" x14ac:dyDescent="0.25">
      <c r="A148" s="1">
        <v>3</v>
      </c>
      <c r="B148" s="1">
        <v>1</v>
      </c>
      <c r="C148" s="1">
        <v>0</v>
      </c>
      <c r="D148" s="1">
        <v>1</v>
      </c>
      <c r="E148" s="1">
        <v>0</v>
      </c>
      <c r="F148" s="1">
        <v>1</v>
      </c>
      <c r="G148" s="1">
        <v>0</v>
      </c>
      <c r="H148" s="1">
        <v>0</v>
      </c>
      <c r="I148" s="1">
        <v>1</v>
      </c>
      <c r="J148" s="1">
        <v>0</v>
      </c>
      <c r="K148" s="1">
        <v>1</v>
      </c>
      <c r="L148" s="65">
        <v>0</v>
      </c>
      <c r="M148" s="45">
        <v>1</v>
      </c>
      <c r="N148" s="6" t="s">
        <v>19</v>
      </c>
      <c r="BC148" s="6"/>
    </row>
    <row r="149" spans="1:64" x14ac:dyDescent="0.25">
      <c r="A149" s="1">
        <v>4</v>
      </c>
      <c r="B149" s="1">
        <v>1</v>
      </c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1</v>
      </c>
      <c r="I149" s="1">
        <v>1</v>
      </c>
      <c r="J149" s="1">
        <v>1</v>
      </c>
      <c r="K149" s="1">
        <v>1</v>
      </c>
      <c r="L149" s="65">
        <v>1</v>
      </c>
      <c r="M149" s="45">
        <v>1</v>
      </c>
      <c r="N149" s="6" t="s">
        <v>463</v>
      </c>
      <c r="BC149" s="6"/>
    </row>
    <row r="150" spans="1:64" x14ac:dyDescent="0.2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71"/>
      <c r="Y150" s="71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71"/>
      <c r="BA150" s="71"/>
      <c r="BB150" s="71"/>
      <c r="BC150" s="6"/>
    </row>
    <row r="151" spans="1:64" x14ac:dyDescent="0.25"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71"/>
      <c r="BA151" s="71"/>
      <c r="BB151" s="71"/>
      <c r="BC151" s="71"/>
      <c r="BD151" s="71"/>
      <c r="BE151" s="71"/>
      <c r="BF151" s="71"/>
      <c r="BG151" s="53"/>
      <c r="BH151" s="53"/>
      <c r="BI151" s="53"/>
      <c r="BJ151" s="53"/>
      <c r="BK151" s="6"/>
      <c r="BL151" s="6"/>
    </row>
    <row r="152" spans="1:64" x14ac:dyDescent="0.25">
      <c r="B152" s="180" t="s">
        <v>20</v>
      </c>
      <c r="C152" s="181"/>
      <c r="D152" s="181"/>
      <c r="E152" s="181"/>
      <c r="F152" s="181"/>
      <c r="G152" s="181"/>
      <c r="H152" s="181"/>
      <c r="I152" s="181"/>
      <c r="J152" s="181"/>
      <c r="K152" s="182"/>
      <c r="L152" s="60"/>
      <c r="M152" s="60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60"/>
      <c r="Y152" s="60"/>
      <c r="Z152" s="55" t="s">
        <v>257</v>
      </c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71"/>
      <c r="BA152" s="71"/>
      <c r="BB152" s="71"/>
      <c r="BC152" s="71"/>
      <c r="BD152" s="71"/>
      <c r="BE152" s="71"/>
      <c r="BF152" s="71"/>
      <c r="BG152" s="53"/>
      <c r="BH152" s="53"/>
      <c r="BI152" s="53"/>
      <c r="BJ152" s="53"/>
      <c r="BK152" s="6"/>
      <c r="BL152" s="6"/>
    </row>
    <row r="153" spans="1:64" x14ac:dyDescent="0.25">
      <c r="B153" s="72" t="s">
        <v>168</v>
      </c>
      <c r="C153" s="72" t="s">
        <v>178</v>
      </c>
      <c r="D153" s="72" t="s">
        <v>188</v>
      </c>
      <c r="E153" s="72" t="s">
        <v>198</v>
      </c>
      <c r="F153" s="72" t="s">
        <v>208</v>
      </c>
      <c r="G153" s="72" t="s">
        <v>218</v>
      </c>
      <c r="H153" s="72" t="s">
        <v>316</v>
      </c>
      <c r="I153" s="72" t="s">
        <v>317</v>
      </c>
      <c r="J153" s="72" t="s">
        <v>318</v>
      </c>
      <c r="K153" s="72" t="s">
        <v>319</v>
      </c>
      <c r="L153" s="66" t="s">
        <v>323</v>
      </c>
      <c r="M153" s="66" t="s">
        <v>324</v>
      </c>
      <c r="N153" s="74" t="s">
        <v>169</v>
      </c>
      <c r="O153" s="74" t="s">
        <v>179</v>
      </c>
      <c r="P153" s="74" t="s">
        <v>189</v>
      </c>
      <c r="Q153" s="74" t="s">
        <v>199</v>
      </c>
      <c r="R153" s="74" t="s">
        <v>209</v>
      </c>
      <c r="S153" s="74" t="s">
        <v>219</v>
      </c>
      <c r="T153" s="74" t="s">
        <v>320</v>
      </c>
      <c r="U153" s="74" t="s">
        <v>321</v>
      </c>
      <c r="V153" s="74" t="s">
        <v>322</v>
      </c>
      <c r="W153" s="75" t="s">
        <v>327</v>
      </c>
      <c r="X153" s="75" t="s">
        <v>325</v>
      </c>
      <c r="Y153" s="75" t="s">
        <v>326</v>
      </c>
      <c r="Z153" s="56" t="s">
        <v>328</v>
      </c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71"/>
      <c r="BA153" s="71"/>
      <c r="BB153" s="71"/>
      <c r="BC153" s="71"/>
      <c r="BD153" s="71"/>
      <c r="BE153" s="71"/>
      <c r="BF153" s="71"/>
      <c r="BG153" s="53"/>
      <c r="BH153" s="53"/>
      <c r="BI153" s="53"/>
      <c r="BJ153" s="53"/>
      <c r="BK153" s="6"/>
      <c r="BL153" s="6"/>
    </row>
    <row r="154" spans="1:64" x14ac:dyDescent="0.25">
      <c r="A154" s="6">
        <v>1</v>
      </c>
      <c r="B154" s="89">
        <f>B138</f>
        <v>0</v>
      </c>
      <c r="C154" s="89">
        <f t="shared" ref="C154:K154" si="87">C138</f>
        <v>2</v>
      </c>
      <c r="D154" s="89">
        <f t="shared" si="87"/>
        <v>0</v>
      </c>
      <c r="E154" s="89">
        <f t="shared" si="87"/>
        <v>2</v>
      </c>
      <c r="F154" s="89">
        <f t="shared" si="87"/>
        <v>-2</v>
      </c>
      <c r="G154" s="89">
        <f t="shared" si="87"/>
        <v>0</v>
      </c>
      <c r="H154" s="89">
        <f t="shared" si="87"/>
        <v>0</v>
      </c>
      <c r="I154" s="89">
        <f t="shared" si="87"/>
        <v>2</v>
      </c>
      <c r="J154" s="89">
        <f t="shared" si="87"/>
        <v>0</v>
      </c>
      <c r="K154" s="89">
        <f t="shared" si="87"/>
        <v>0</v>
      </c>
      <c r="L154" s="89">
        <f>K154+(B146*B154)+(C146*C154)+(D146*D154)+(E146*E154)+(F146*F154)+(G146*G154)+(H146*H154)+(I146*I154)+(J146*J154)</f>
        <v>-2</v>
      </c>
      <c r="M154" s="91">
        <f>IF(L154&gt;=$D$8,1,0)</f>
        <v>0</v>
      </c>
      <c r="N154" s="89">
        <f>N138</f>
        <v>1</v>
      </c>
      <c r="O154" s="89">
        <f t="shared" ref="O154:W154" si="88">O138</f>
        <v>1</v>
      </c>
      <c r="P154" s="89">
        <f t="shared" si="88"/>
        <v>1</v>
      </c>
      <c r="Q154" s="89">
        <f t="shared" si="88"/>
        <v>1</v>
      </c>
      <c r="R154" s="89">
        <f t="shared" si="88"/>
        <v>0</v>
      </c>
      <c r="S154" s="89">
        <f t="shared" si="88"/>
        <v>0</v>
      </c>
      <c r="T154" s="89">
        <f t="shared" si="88"/>
        <v>0</v>
      </c>
      <c r="U154" s="89">
        <f t="shared" si="88"/>
        <v>2</v>
      </c>
      <c r="V154" s="89">
        <f t="shared" si="88"/>
        <v>0</v>
      </c>
      <c r="W154" s="89">
        <f t="shared" si="88"/>
        <v>1</v>
      </c>
      <c r="X154" s="89">
        <f>W154+(B146*N154)+(C146*O154)+(D146*P154)+(E146*Q154)+(F146*R154)+(G146*S154)+(H146*T154)+(I146*U154)+(J146*V154)</f>
        <v>3</v>
      </c>
      <c r="Y154" s="92">
        <f>IF(X154&gt;=$D$8,1,0)</f>
        <v>1</v>
      </c>
      <c r="Z154" s="89" t="str">
        <f>IF(AND(L146=M154,M146=Y154),"wbaru=wlama","perbaiki bobot dan bias")</f>
        <v>perbaiki bobot dan bias</v>
      </c>
    </row>
    <row r="155" spans="1:64" x14ac:dyDescent="0.25">
      <c r="A155" s="6">
        <v>2</v>
      </c>
      <c r="B155" s="90">
        <f>B168</f>
        <v>0</v>
      </c>
      <c r="C155" s="90">
        <f>C168</f>
        <v>2</v>
      </c>
      <c r="D155" s="90">
        <f t="shared" ref="D155:E155" si="89">D168</f>
        <v>0</v>
      </c>
      <c r="E155" s="90">
        <f t="shared" si="89"/>
        <v>2</v>
      </c>
      <c r="F155" s="90">
        <f>F168</f>
        <v>-2</v>
      </c>
      <c r="G155" s="90">
        <f t="shared" ref="G155:K155" si="90">G168</f>
        <v>0</v>
      </c>
      <c r="H155" s="90">
        <f t="shared" si="90"/>
        <v>0</v>
      </c>
      <c r="I155" s="90">
        <f t="shared" si="90"/>
        <v>2</v>
      </c>
      <c r="J155" s="90">
        <f t="shared" si="90"/>
        <v>0</v>
      </c>
      <c r="K155" s="90">
        <f t="shared" si="90"/>
        <v>0</v>
      </c>
      <c r="L155" s="89">
        <f t="shared" ref="L155:L157" si="91">K155+(B147*B155)+(C147*C155)+(D147*D155)+(E147*E155)+(F147*F155)+(G147*G155)+(H147*H155)+(I147*I155)+(J147*J155)</f>
        <v>6</v>
      </c>
      <c r="M155" s="91">
        <f t="shared" ref="M155:M157" si="92">IF(L155&gt;=$D$8,1,0)</f>
        <v>1</v>
      </c>
      <c r="N155" s="90">
        <f>N168</f>
        <v>0</v>
      </c>
      <c r="O155" s="90">
        <f>O168</f>
        <v>1</v>
      </c>
      <c r="P155" s="90">
        <f t="shared" ref="P155:W155" si="93">P168</f>
        <v>0</v>
      </c>
      <c r="Q155" s="90">
        <f t="shared" si="93"/>
        <v>1</v>
      </c>
      <c r="R155" s="90">
        <f t="shared" si="93"/>
        <v>-1</v>
      </c>
      <c r="S155" s="90">
        <f t="shared" si="93"/>
        <v>0</v>
      </c>
      <c r="T155" s="90">
        <f t="shared" si="93"/>
        <v>-1</v>
      </c>
      <c r="U155" s="90">
        <f t="shared" si="93"/>
        <v>2</v>
      </c>
      <c r="V155" s="90">
        <f t="shared" si="93"/>
        <v>-1</v>
      </c>
      <c r="W155" s="90">
        <f t="shared" si="93"/>
        <v>0</v>
      </c>
      <c r="X155" s="89">
        <f t="shared" ref="X155:X157" si="94">W155+(B147*N155)+(C147*O155)+(D147*P155)+(E147*Q155)+(F147*R155)+(G147*S155)+(H147*T155)+(I147*U155)+(J147*V155)</f>
        <v>2</v>
      </c>
      <c r="Y155" s="92">
        <f t="shared" ref="Y155:Y157" si="95">IF(X155&gt;=$D$8,1,0)</f>
        <v>1</v>
      </c>
      <c r="Z155" s="89" t="str">
        <f t="shared" ref="Z155:Z157" si="96">IF(AND(L147=M155,M147=Y155),"wbaru=wlama","perbaiki bobot dan bias")</f>
        <v>perbaiki bobot dan bias</v>
      </c>
    </row>
    <row r="156" spans="1:64" x14ac:dyDescent="0.25">
      <c r="A156" s="6">
        <v>3</v>
      </c>
      <c r="B156" s="90">
        <f>B169</f>
        <v>0</v>
      </c>
      <c r="C156" s="90">
        <f t="shared" ref="C156:K157" si="97">C169</f>
        <v>2</v>
      </c>
      <c r="D156" s="90">
        <f t="shared" si="97"/>
        <v>0</v>
      </c>
      <c r="E156" s="90">
        <f t="shared" si="97"/>
        <v>2</v>
      </c>
      <c r="F156" s="90">
        <f t="shared" si="97"/>
        <v>-2</v>
      </c>
      <c r="G156" s="90">
        <f t="shared" si="97"/>
        <v>0</v>
      </c>
      <c r="H156" s="90">
        <f t="shared" si="97"/>
        <v>0</v>
      </c>
      <c r="I156" s="90">
        <f t="shared" si="97"/>
        <v>2</v>
      </c>
      <c r="J156" s="90">
        <f t="shared" si="97"/>
        <v>0</v>
      </c>
      <c r="K156" s="90">
        <f t="shared" si="97"/>
        <v>0</v>
      </c>
      <c r="L156" s="89">
        <f t="shared" si="91"/>
        <v>0</v>
      </c>
      <c r="M156" s="91">
        <f t="shared" si="92"/>
        <v>0</v>
      </c>
      <c r="N156" s="90">
        <f>N169</f>
        <v>-1</v>
      </c>
      <c r="O156" s="90">
        <f t="shared" ref="O156:W157" si="98">O169</f>
        <v>0</v>
      </c>
      <c r="P156" s="90">
        <f t="shared" si="98"/>
        <v>-1</v>
      </c>
      <c r="Q156" s="90">
        <f t="shared" si="98"/>
        <v>0</v>
      </c>
      <c r="R156" s="90">
        <f t="shared" si="98"/>
        <v>-1</v>
      </c>
      <c r="S156" s="90">
        <f t="shared" si="98"/>
        <v>-1</v>
      </c>
      <c r="T156" s="90">
        <f t="shared" si="98"/>
        <v>-2</v>
      </c>
      <c r="U156" s="90">
        <f t="shared" si="98"/>
        <v>1</v>
      </c>
      <c r="V156" s="90">
        <f t="shared" si="98"/>
        <v>-2</v>
      </c>
      <c r="W156" s="90">
        <f t="shared" si="98"/>
        <v>-1</v>
      </c>
      <c r="X156" s="89">
        <f t="shared" si="94"/>
        <v>-3</v>
      </c>
      <c r="Y156" s="92">
        <f t="shared" si="95"/>
        <v>0</v>
      </c>
      <c r="Z156" s="89" t="str">
        <f t="shared" si="96"/>
        <v>perbaiki bobot dan bias</v>
      </c>
    </row>
    <row r="157" spans="1:64" x14ac:dyDescent="0.25">
      <c r="A157" s="6">
        <v>4</v>
      </c>
      <c r="B157" s="90">
        <f>B170</f>
        <v>0</v>
      </c>
      <c r="C157" s="90">
        <f>C170</f>
        <v>2</v>
      </c>
      <c r="D157" s="90">
        <f t="shared" si="97"/>
        <v>0</v>
      </c>
      <c r="E157" s="90">
        <f t="shared" si="97"/>
        <v>2</v>
      </c>
      <c r="F157" s="90">
        <f t="shared" si="97"/>
        <v>-2</v>
      </c>
      <c r="G157" s="90">
        <f t="shared" si="97"/>
        <v>0</v>
      </c>
      <c r="H157" s="90">
        <f t="shared" si="97"/>
        <v>0</v>
      </c>
      <c r="I157" s="90">
        <f t="shared" si="97"/>
        <v>2</v>
      </c>
      <c r="J157" s="90">
        <f t="shared" si="97"/>
        <v>0</v>
      </c>
      <c r="K157" s="90">
        <f>K170</f>
        <v>0</v>
      </c>
      <c r="L157" s="89">
        <f t="shared" si="91"/>
        <v>6</v>
      </c>
      <c r="M157" s="91">
        <f t="shared" si="92"/>
        <v>1</v>
      </c>
      <c r="N157" s="90">
        <f>N170</f>
        <v>0</v>
      </c>
      <c r="O157" s="90">
        <f t="shared" si="98"/>
        <v>0</v>
      </c>
      <c r="P157" s="90">
        <f t="shared" si="98"/>
        <v>0</v>
      </c>
      <c r="Q157" s="90">
        <f t="shared" si="98"/>
        <v>0</v>
      </c>
      <c r="R157" s="90">
        <f t="shared" si="98"/>
        <v>0</v>
      </c>
      <c r="S157" s="90">
        <f t="shared" si="98"/>
        <v>-1</v>
      </c>
      <c r="T157" s="90">
        <f t="shared" si="98"/>
        <v>-2</v>
      </c>
      <c r="U157" s="90">
        <f t="shared" si="98"/>
        <v>2</v>
      </c>
      <c r="V157" s="90">
        <f t="shared" si="98"/>
        <v>-2</v>
      </c>
      <c r="W157" s="90">
        <f t="shared" si="98"/>
        <v>0</v>
      </c>
      <c r="X157" s="89">
        <f t="shared" si="94"/>
        <v>-2</v>
      </c>
      <c r="Y157" s="92">
        <f t="shared" si="95"/>
        <v>0</v>
      </c>
      <c r="Z157" s="89" t="str">
        <f t="shared" si="96"/>
        <v>perbaiki bobot dan bias</v>
      </c>
    </row>
    <row r="158" spans="1:64" x14ac:dyDescent="0.25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16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16"/>
    </row>
    <row r="159" spans="1:64" x14ac:dyDescent="0.25">
      <c r="B159" s="194" t="s">
        <v>256</v>
      </c>
      <c r="C159" s="195"/>
      <c r="D159" s="195"/>
      <c r="E159" s="196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64" x14ac:dyDescent="0.25">
      <c r="B160" s="81" t="s">
        <v>333</v>
      </c>
      <c r="C160" s="81" t="s">
        <v>334</v>
      </c>
      <c r="D160" s="81" t="s">
        <v>335</v>
      </c>
      <c r="E160" s="81" t="s">
        <v>336</v>
      </c>
      <c r="F160" s="81" t="s">
        <v>337</v>
      </c>
      <c r="G160" s="81" t="s">
        <v>338</v>
      </c>
      <c r="H160" s="81" t="s">
        <v>339</v>
      </c>
      <c r="I160" s="81" t="s">
        <v>340</v>
      </c>
      <c r="J160" s="81" t="s">
        <v>341</v>
      </c>
      <c r="K160" s="81" t="s">
        <v>342</v>
      </c>
      <c r="L160" s="80"/>
      <c r="M160" s="80"/>
      <c r="N160" s="82" t="s">
        <v>344</v>
      </c>
      <c r="O160" s="82" t="s">
        <v>345</v>
      </c>
      <c r="P160" s="82" t="s">
        <v>346</v>
      </c>
      <c r="Q160" s="82" t="s">
        <v>347</v>
      </c>
      <c r="R160" s="82" t="s">
        <v>348</v>
      </c>
      <c r="S160" s="82" t="s">
        <v>349</v>
      </c>
      <c r="T160" s="82" t="s">
        <v>350</v>
      </c>
      <c r="U160" s="82" t="s">
        <v>351</v>
      </c>
      <c r="V160" s="82" t="s">
        <v>352</v>
      </c>
      <c r="W160" s="82" t="s">
        <v>343</v>
      </c>
      <c r="X160" s="80"/>
      <c r="Y160" s="80"/>
      <c r="Z160" s="80"/>
    </row>
    <row r="161" spans="1:26" x14ac:dyDescent="0.25">
      <c r="A161" s="6">
        <v>1</v>
      </c>
      <c r="B161" s="89">
        <f>($L146-$M154)*B146</f>
        <v>0</v>
      </c>
      <c r="C161" s="89">
        <f>($L146-$M154)*C146</f>
        <v>0</v>
      </c>
      <c r="D161" s="89">
        <f t="shared" ref="D161:K161" si="99">($L146-$M154)*D146</f>
        <v>0</v>
      </c>
      <c r="E161" s="89">
        <f t="shared" si="99"/>
        <v>0</v>
      </c>
      <c r="F161" s="89">
        <f t="shared" si="99"/>
        <v>0</v>
      </c>
      <c r="G161" s="89">
        <f t="shared" si="99"/>
        <v>0</v>
      </c>
      <c r="H161" s="89">
        <f t="shared" si="99"/>
        <v>0</v>
      </c>
      <c r="I161" s="89">
        <f t="shared" si="99"/>
        <v>0</v>
      </c>
      <c r="J161" s="89">
        <f t="shared" si="99"/>
        <v>0</v>
      </c>
      <c r="K161" s="89">
        <f t="shared" si="99"/>
        <v>0</v>
      </c>
      <c r="L161" s="88"/>
      <c r="M161" s="88"/>
      <c r="N161" s="89">
        <f>($M146-$Y154)*B146</f>
        <v>-1</v>
      </c>
      <c r="O161" s="89">
        <f t="shared" ref="O161:W164" si="100">($M146-$Y154)*C146</f>
        <v>0</v>
      </c>
      <c r="P161" s="89">
        <f t="shared" si="100"/>
        <v>-1</v>
      </c>
      <c r="Q161" s="89">
        <f t="shared" si="100"/>
        <v>0</v>
      </c>
      <c r="R161" s="89">
        <f t="shared" si="100"/>
        <v>-1</v>
      </c>
      <c r="S161" s="89">
        <f t="shared" si="100"/>
        <v>0</v>
      </c>
      <c r="T161" s="89">
        <f t="shared" si="100"/>
        <v>-1</v>
      </c>
      <c r="U161" s="89">
        <f t="shared" si="100"/>
        <v>0</v>
      </c>
      <c r="V161" s="89">
        <f t="shared" si="100"/>
        <v>-1</v>
      </c>
      <c r="W161" s="89">
        <f t="shared" si="100"/>
        <v>-1</v>
      </c>
      <c r="X161" s="80"/>
      <c r="Y161" s="80"/>
      <c r="Z161" s="80"/>
    </row>
    <row r="162" spans="1:26" x14ac:dyDescent="0.25">
      <c r="A162" s="6">
        <v>2</v>
      </c>
      <c r="B162" s="89">
        <f>($L147-$M155)*B147</f>
        <v>0</v>
      </c>
      <c r="C162" s="89">
        <f t="shared" ref="C162:J162" si="101">($L147-$M155)*C147</f>
        <v>0</v>
      </c>
      <c r="D162" s="89">
        <f t="shared" si="101"/>
        <v>0</v>
      </c>
      <c r="E162" s="89">
        <f t="shared" si="101"/>
        <v>0</v>
      </c>
      <c r="F162" s="89">
        <f t="shared" si="101"/>
        <v>0</v>
      </c>
      <c r="G162" s="89">
        <f t="shared" si="101"/>
        <v>0</v>
      </c>
      <c r="H162" s="89">
        <f t="shared" si="101"/>
        <v>0</v>
      </c>
      <c r="I162" s="89">
        <f t="shared" si="101"/>
        <v>0</v>
      </c>
      <c r="J162" s="89">
        <f t="shared" si="101"/>
        <v>0</v>
      </c>
      <c r="K162" s="89">
        <f>($L147-$M155)*K147</f>
        <v>0</v>
      </c>
      <c r="L162" s="88"/>
      <c r="M162" s="88"/>
      <c r="N162" s="89">
        <f t="shared" ref="N162:N164" si="102">($M147-$Y155)*B147</f>
        <v>-1</v>
      </c>
      <c r="O162" s="89">
        <f t="shared" si="100"/>
        <v>-1</v>
      </c>
      <c r="P162" s="89">
        <f t="shared" si="100"/>
        <v>-1</v>
      </c>
      <c r="Q162" s="89">
        <f t="shared" si="100"/>
        <v>-1</v>
      </c>
      <c r="R162" s="89">
        <f t="shared" si="100"/>
        <v>0</v>
      </c>
      <c r="S162" s="89">
        <f t="shared" si="100"/>
        <v>-1</v>
      </c>
      <c r="T162" s="89">
        <f t="shared" si="100"/>
        <v>-1</v>
      </c>
      <c r="U162" s="89">
        <f t="shared" si="100"/>
        <v>-1</v>
      </c>
      <c r="V162" s="89">
        <f t="shared" si="100"/>
        <v>-1</v>
      </c>
      <c r="W162" s="89">
        <f t="shared" si="100"/>
        <v>-1</v>
      </c>
      <c r="X162" s="80"/>
      <c r="Y162" s="80"/>
      <c r="Z162" s="80"/>
    </row>
    <row r="163" spans="1:26" x14ac:dyDescent="0.25">
      <c r="A163" s="6">
        <v>3</v>
      </c>
      <c r="B163" s="89">
        <f t="shared" ref="B163:K164" si="103">($L148-$M156)*B148</f>
        <v>0</v>
      </c>
      <c r="C163" s="89">
        <f t="shared" si="103"/>
        <v>0</v>
      </c>
      <c r="D163" s="89">
        <f t="shared" si="103"/>
        <v>0</v>
      </c>
      <c r="E163" s="89">
        <f t="shared" si="103"/>
        <v>0</v>
      </c>
      <c r="F163" s="89">
        <f t="shared" si="103"/>
        <v>0</v>
      </c>
      <c r="G163" s="89">
        <f t="shared" si="103"/>
        <v>0</v>
      </c>
      <c r="H163" s="89">
        <f t="shared" si="103"/>
        <v>0</v>
      </c>
      <c r="I163" s="89">
        <f t="shared" si="103"/>
        <v>0</v>
      </c>
      <c r="J163" s="89">
        <f t="shared" si="103"/>
        <v>0</v>
      </c>
      <c r="K163" s="89">
        <f t="shared" si="103"/>
        <v>0</v>
      </c>
      <c r="L163" s="88"/>
      <c r="M163" s="88"/>
      <c r="N163" s="89">
        <f t="shared" si="102"/>
        <v>1</v>
      </c>
      <c r="O163" s="89">
        <f t="shared" si="100"/>
        <v>0</v>
      </c>
      <c r="P163" s="89">
        <f t="shared" si="100"/>
        <v>1</v>
      </c>
      <c r="Q163" s="89">
        <f t="shared" si="100"/>
        <v>0</v>
      </c>
      <c r="R163" s="89">
        <f t="shared" si="100"/>
        <v>1</v>
      </c>
      <c r="S163" s="89">
        <f t="shared" si="100"/>
        <v>0</v>
      </c>
      <c r="T163" s="89">
        <f t="shared" si="100"/>
        <v>0</v>
      </c>
      <c r="U163" s="89">
        <f t="shared" si="100"/>
        <v>1</v>
      </c>
      <c r="V163" s="89">
        <f t="shared" si="100"/>
        <v>0</v>
      </c>
      <c r="W163" s="89">
        <f t="shared" si="100"/>
        <v>1</v>
      </c>
      <c r="X163" s="80"/>
      <c r="Y163" s="80"/>
      <c r="Z163" s="80"/>
    </row>
    <row r="164" spans="1:26" x14ac:dyDescent="0.25">
      <c r="A164" s="6">
        <v>4</v>
      </c>
      <c r="B164" s="89">
        <f t="shared" si="103"/>
        <v>0</v>
      </c>
      <c r="C164" s="89">
        <f t="shared" si="103"/>
        <v>0</v>
      </c>
      <c r="D164" s="89">
        <f t="shared" si="103"/>
        <v>0</v>
      </c>
      <c r="E164" s="89">
        <f t="shared" si="103"/>
        <v>0</v>
      </c>
      <c r="F164" s="89">
        <f t="shared" si="103"/>
        <v>0</v>
      </c>
      <c r="G164" s="89">
        <f t="shared" si="103"/>
        <v>0</v>
      </c>
      <c r="H164" s="89">
        <f t="shared" si="103"/>
        <v>0</v>
      </c>
      <c r="I164" s="89">
        <f t="shared" si="103"/>
        <v>0</v>
      </c>
      <c r="J164" s="89">
        <f t="shared" si="103"/>
        <v>0</v>
      </c>
      <c r="K164" s="89">
        <f>($L149-$M157)*K149</f>
        <v>0</v>
      </c>
      <c r="L164" s="88"/>
      <c r="M164" s="88"/>
      <c r="N164" s="89">
        <f t="shared" si="102"/>
        <v>1</v>
      </c>
      <c r="O164" s="89">
        <f t="shared" si="100"/>
        <v>1</v>
      </c>
      <c r="P164" s="89">
        <f t="shared" si="100"/>
        <v>1</v>
      </c>
      <c r="Q164" s="89">
        <f t="shared" si="100"/>
        <v>1</v>
      </c>
      <c r="R164" s="89">
        <f t="shared" si="100"/>
        <v>0</v>
      </c>
      <c r="S164" s="89">
        <f t="shared" si="100"/>
        <v>0</v>
      </c>
      <c r="T164" s="89">
        <f t="shared" si="100"/>
        <v>1</v>
      </c>
      <c r="U164" s="89">
        <f t="shared" si="100"/>
        <v>1</v>
      </c>
      <c r="V164" s="89">
        <f t="shared" si="100"/>
        <v>1</v>
      </c>
      <c r="W164" s="89">
        <f>($M149-$Y157)*K149</f>
        <v>1</v>
      </c>
      <c r="X164" s="80"/>
      <c r="Y164" s="80"/>
      <c r="Z164" s="80"/>
    </row>
    <row r="165" spans="1:26" x14ac:dyDescent="0.25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x14ac:dyDescent="0.25">
      <c r="B166" s="194" t="s">
        <v>353</v>
      </c>
      <c r="C166" s="195"/>
      <c r="D166" s="195"/>
      <c r="E166" s="196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x14ac:dyDescent="0.25">
      <c r="B167" s="83" t="s">
        <v>168</v>
      </c>
      <c r="C167" s="83" t="s">
        <v>178</v>
      </c>
      <c r="D167" s="83" t="s">
        <v>188</v>
      </c>
      <c r="E167" s="83" t="s">
        <v>198</v>
      </c>
      <c r="F167" s="83" t="s">
        <v>208</v>
      </c>
      <c r="G167" s="83" t="s">
        <v>218</v>
      </c>
      <c r="H167" s="83" t="s">
        <v>316</v>
      </c>
      <c r="I167" s="83" t="s">
        <v>317</v>
      </c>
      <c r="J167" s="83" t="s">
        <v>318</v>
      </c>
      <c r="K167" s="83" t="s">
        <v>319</v>
      </c>
      <c r="L167" s="80"/>
      <c r="M167" s="80"/>
      <c r="N167" s="84" t="s">
        <v>169</v>
      </c>
      <c r="O167" s="84" t="s">
        <v>179</v>
      </c>
      <c r="P167" s="84" t="s">
        <v>189</v>
      </c>
      <c r="Q167" s="84" t="s">
        <v>199</v>
      </c>
      <c r="R167" s="84" t="s">
        <v>209</v>
      </c>
      <c r="S167" s="84" t="s">
        <v>219</v>
      </c>
      <c r="T167" s="84" t="s">
        <v>320</v>
      </c>
      <c r="U167" s="84" t="s">
        <v>321</v>
      </c>
      <c r="V167" s="84" t="s">
        <v>322</v>
      </c>
      <c r="W167" s="85" t="s">
        <v>327</v>
      </c>
      <c r="X167" s="80"/>
      <c r="Y167" s="80"/>
      <c r="Z167" s="80"/>
    </row>
    <row r="168" spans="1:26" x14ac:dyDescent="0.25">
      <c r="A168" s="6">
        <v>1</v>
      </c>
      <c r="B168" s="89">
        <f>B154+B161</f>
        <v>0</v>
      </c>
      <c r="C168" s="89">
        <f t="shared" ref="C168:K168" si="104">C154+C161</f>
        <v>2</v>
      </c>
      <c r="D168" s="89">
        <f t="shared" si="104"/>
        <v>0</v>
      </c>
      <c r="E168" s="89">
        <f t="shared" si="104"/>
        <v>2</v>
      </c>
      <c r="F168" s="89">
        <f t="shared" si="104"/>
        <v>-2</v>
      </c>
      <c r="G168" s="89">
        <f t="shared" si="104"/>
        <v>0</v>
      </c>
      <c r="H168" s="89">
        <f t="shared" si="104"/>
        <v>0</v>
      </c>
      <c r="I168" s="89">
        <f t="shared" si="104"/>
        <v>2</v>
      </c>
      <c r="J168" s="89">
        <f t="shared" si="104"/>
        <v>0</v>
      </c>
      <c r="K168" s="89">
        <f t="shared" si="104"/>
        <v>0</v>
      </c>
      <c r="L168" s="88"/>
      <c r="M168" s="88"/>
      <c r="N168" s="90">
        <f t="shared" ref="N168:W171" si="105">N154+N161</f>
        <v>0</v>
      </c>
      <c r="O168" s="90">
        <f t="shared" si="105"/>
        <v>1</v>
      </c>
      <c r="P168" s="90">
        <f t="shared" si="105"/>
        <v>0</v>
      </c>
      <c r="Q168" s="90">
        <f t="shared" si="105"/>
        <v>1</v>
      </c>
      <c r="R168" s="90">
        <f t="shared" si="105"/>
        <v>-1</v>
      </c>
      <c r="S168" s="90">
        <f t="shared" si="105"/>
        <v>0</v>
      </c>
      <c r="T168" s="90">
        <f t="shared" si="105"/>
        <v>-1</v>
      </c>
      <c r="U168" s="90">
        <f t="shared" si="105"/>
        <v>2</v>
      </c>
      <c r="V168" s="90">
        <f t="shared" si="105"/>
        <v>-1</v>
      </c>
      <c r="W168" s="90">
        <f t="shared" si="105"/>
        <v>0</v>
      </c>
      <c r="X168" s="80"/>
      <c r="Y168" s="80"/>
      <c r="Z168" s="80"/>
    </row>
    <row r="169" spans="1:26" x14ac:dyDescent="0.25">
      <c r="A169" s="6">
        <v>2</v>
      </c>
      <c r="B169" s="89">
        <f t="shared" ref="B169:K171" si="106">B155+B162</f>
        <v>0</v>
      </c>
      <c r="C169" s="89">
        <f t="shared" si="106"/>
        <v>2</v>
      </c>
      <c r="D169" s="89">
        <f t="shared" si="106"/>
        <v>0</v>
      </c>
      <c r="E169" s="89">
        <f t="shared" si="106"/>
        <v>2</v>
      </c>
      <c r="F169" s="89">
        <f t="shared" si="106"/>
        <v>-2</v>
      </c>
      <c r="G169" s="89">
        <f t="shared" si="106"/>
        <v>0</v>
      </c>
      <c r="H169" s="89">
        <f t="shared" si="106"/>
        <v>0</v>
      </c>
      <c r="I169" s="89">
        <f t="shared" si="106"/>
        <v>2</v>
      </c>
      <c r="J169" s="89">
        <f t="shared" si="106"/>
        <v>0</v>
      </c>
      <c r="K169" s="89">
        <f t="shared" si="106"/>
        <v>0</v>
      </c>
      <c r="L169" s="88"/>
      <c r="M169" s="88"/>
      <c r="N169" s="89">
        <f t="shared" si="105"/>
        <v>-1</v>
      </c>
      <c r="O169" s="89">
        <f t="shared" si="105"/>
        <v>0</v>
      </c>
      <c r="P169" s="89">
        <f t="shared" si="105"/>
        <v>-1</v>
      </c>
      <c r="Q169" s="89">
        <f t="shared" si="105"/>
        <v>0</v>
      </c>
      <c r="R169" s="89">
        <f t="shared" si="105"/>
        <v>-1</v>
      </c>
      <c r="S169" s="89">
        <f t="shared" si="105"/>
        <v>-1</v>
      </c>
      <c r="T169" s="89">
        <f t="shared" si="105"/>
        <v>-2</v>
      </c>
      <c r="U169" s="89">
        <f t="shared" si="105"/>
        <v>1</v>
      </c>
      <c r="V169" s="89">
        <f t="shared" si="105"/>
        <v>-2</v>
      </c>
      <c r="W169" s="89">
        <f t="shared" si="105"/>
        <v>-1</v>
      </c>
      <c r="X169" s="80"/>
      <c r="Y169" s="80"/>
      <c r="Z169" s="80"/>
    </row>
    <row r="170" spans="1:26" s="166" customFormat="1" x14ac:dyDescent="0.25">
      <c r="A170" s="165">
        <v>3</v>
      </c>
      <c r="B170" s="89">
        <f>B156+B163</f>
        <v>0</v>
      </c>
      <c r="C170" s="89">
        <f t="shared" si="106"/>
        <v>2</v>
      </c>
      <c r="D170" s="89">
        <f t="shared" si="106"/>
        <v>0</v>
      </c>
      <c r="E170" s="89">
        <f t="shared" si="106"/>
        <v>2</v>
      </c>
      <c r="F170" s="89">
        <f t="shared" si="106"/>
        <v>-2</v>
      </c>
      <c r="G170" s="89">
        <f t="shared" si="106"/>
        <v>0</v>
      </c>
      <c r="H170" s="89">
        <f t="shared" si="106"/>
        <v>0</v>
      </c>
      <c r="I170" s="89">
        <f t="shared" si="106"/>
        <v>2</v>
      </c>
      <c r="J170" s="89">
        <f t="shared" si="106"/>
        <v>0</v>
      </c>
      <c r="K170" s="89">
        <f t="shared" si="106"/>
        <v>0</v>
      </c>
      <c r="L170" s="94"/>
      <c r="M170" s="94"/>
      <c r="N170" s="90">
        <f>N156+N163</f>
        <v>0</v>
      </c>
      <c r="O170" s="90">
        <f t="shared" si="105"/>
        <v>0</v>
      </c>
      <c r="P170" s="90">
        <f t="shared" si="105"/>
        <v>0</v>
      </c>
      <c r="Q170" s="90">
        <f t="shared" si="105"/>
        <v>0</v>
      </c>
      <c r="R170" s="90">
        <f t="shared" si="105"/>
        <v>0</v>
      </c>
      <c r="S170" s="90">
        <f t="shared" si="105"/>
        <v>-1</v>
      </c>
      <c r="T170" s="90">
        <f t="shared" si="105"/>
        <v>-2</v>
      </c>
      <c r="U170" s="90">
        <f t="shared" si="105"/>
        <v>2</v>
      </c>
      <c r="V170" s="90">
        <f t="shared" si="105"/>
        <v>-2</v>
      </c>
      <c r="W170" s="90">
        <f t="shared" si="105"/>
        <v>0</v>
      </c>
      <c r="X170" s="94"/>
      <c r="Y170" s="94"/>
      <c r="Z170" s="94"/>
    </row>
    <row r="171" spans="1:26" s="166" customFormat="1" x14ac:dyDescent="0.25">
      <c r="A171" s="165">
        <v>4</v>
      </c>
      <c r="B171" s="168">
        <f>B157+B164</f>
        <v>0</v>
      </c>
      <c r="C171" s="168">
        <f t="shared" si="106"/>
        <v>2</v>
      </c>
      <c r="D171" s="168">
        <f t="shared" si="106"/>
        <v>0</v>
      </c>
      <c r="E171" s="168">
        <f t="shared" si="106"/>
        <v>2</v>
      </c>
      <c r="F171" s="168">
        <f t="shared" si="106"/>
        <v>-2</v>
      </c>
      <c r="G171" s="168">
        <f t="shared" si="106"/>
        <v>0</v>
      </c>
      <c r="H171" s="168">
        <f t="shared" si="106"/>
        <v>0</v>
      </c>
      <c r="I171" s="168">
        <f t="shared" si="106"/>
        <v>2</v>
      </c>
      <c r="J171" s="168">
        <f t="shared" si="106"/>
        <v>0</v>
      </c>
      <c r="K171" s="168">
        <f t="shared" si="106"/>
        <v>0</v>
      </c>
      <c r="L171" s="169"/>
      <c r="M171" s="169"/>
      <c r="N171" s="170">
        <f>N157+N164</f>
        <v>1</v>
      </c>
      <c r="O171" s="170">
        <f t="shared" si="105"/>
        <v>1</v>
      </c>
      <c r="P171" s="170">
        <f t="shared" si="105"/>
        <v>1</v>
      </c>
      <c r="Q171" s="170">
        <f t="shared" si="105"/>
        <v>1</v>
      </c>
      <c r="R171" s="170">
        <f t="shared" si="105"/>
        <v>0</v>
      </c>
      <c r="S171" s="170">
        <f t="shared" si="105"/>
        <v>-1</v>
      </c>
      <c r="T171" s="170">
        <f t="shared" si="105"/>
        <v>-1</v>
      </c>
      <c r="U171" s="170">
        <f t="shared" si="105"/>
        <v>3</v>
      </c>
      <c r="V171" s="170">
        <f t="shared" si="105"/>
        <v>-1</v>
      </c>
      <c r="W171" s="170">
        <f t="shared" si="105"/>
        <v>1</v>
      </c>
      <c r="X171" s="94"/>
      <c r="Y171" s="94"/>
      <c r="Z171" s="94"/>
    </row>
    <row r="173" spans="1:26" x14ac:dyDescent="0.25">
      <c r="A173" s="93" t="s">
        <v>472</v>
      </c>
    </row>
    <row r="175" spans="1:26" x14ac:dyDescent="0.25">
      <c r="A175" s="93"/>
    </row>
    <row r="176" spans="1:26" x14ac:dyDescent="0.25">
      <c r="A176" s="93"/>
    </row>
    <row r="178" spans="1:56" x14ac:dyDescent="0.25">
      <c r="A178" s="93" t="s">
        <v>357</v>
      </c>
    </row>
    <row r="180" spans="1:56" x14ac:dyDescent="0.25">
      <c r="A180" s="63" t="s">
        <v>265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</row>
    <row r="181" spans="1:56" x14ac:dyDescent="0.25">
      <c r="A181" s="173" t="s">
        <v>1</v>
      </c>
      <c r="B181" s="175" t="s">
        <v>25</v>
      </c>
      <c r="C181" s="176"/>
      <c r="D181" s="176"/>
      <c r="E181" s="176"/>
      <c r="F181" s="176"/>
      <c r="G181" s="176"/>
      <c r="H181" s="176"/>
      <c r="I181" s="176"/>
      <c r="J181" s="176"/>
      <c r="K181" s="177"/>
      <c r="L181" s="190" t="s">
        <v>313</v>
      </c>
      <c r="M181" s="192" t="s">
        <v>314</v>
      </c>
      <c r="BC181" s="172"/>
      <c r="BD181" s="6"/>
    </row>
    <row r="182" spans="1:56" x14ac:dyDescent="0.25">
      <c r="A182" s="174"/>
      <c r="B182" s="18" t="s">
        <v>2</v>
      </c>
      <c r="C182" s="18" t="s">
        <v>3</v>
      </c>
      <c r="D182" s="18" t="s">
        <v>59</v>
      </c>
      <c r="E182" s="18" t="s">
        <v>78</v>
      </c>
      <c r="F182" s="18" t="s">
        <v>79</v>
      </c>
      <c r="G182" s="18" t="s">
        <v>80</v>
      </c>
      <c r="H182" s="18" t="s">
        <v>81</v>
      </c>
      <c r="I182" s="18" t="s">
        <v>82</v>
      </c>
      <c r="J182" s="18" t="s">
        <v>83</v>
      </c>
      <c r="K182" s="18" t="s">
        <v>14</v>
      </c>
      <c r="L182" s="191"/>
      <c r="M182" s="193"/>
      <c r="N182" s="102" t="s">
        <v>358</v>
      </c>
      <c r="O182" s="104" t="s">
        <v>359</v>
      </c>
      <c r="P182" s="102" t="s">
        <v>360</v>
      </c>
      <c r="Q182" s="103" t="s">
        <v>361</v>
      </c>
      <c r="BC182" s="172"/>
    </row>
    <row r="183" spans="1:56" x14ac:dyDescent="0.25">
      <c r="A183" s="1">
        <v>1</v>
      </c>
      <c r="B183" s="1">
        <v>1</v>
      </c>
      <c r="C183" s="1">
        <v>0</v>
      </c>
      <c r="D183" s="1">
        <v>1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1</v>
      </c>
      <c r="K183" s="1">
        <v>1</v>
      </c>
      <c r="L183" s="65">
        <v>0</v>
      </c>
      <c r="M183" s="45">
        <v>0</v>
      </c>
      <c r="N183" s="76">
        <f>K171+(B183*$B$171)+(C183*$C$171)+(D183*$D$171)+(E183*$E$171)+(F183*$F$171)+(G183*$G$171)+(H183*$H$171)+(I183*$I$171)+(J183*$J$171)</f>
        <v>-2</v>
      </c>
      <c r="O183" s="77">
        <f>IF(N183&gt;=$D$8,1,0)</f>
        <v>0</v>
      </c>
      <c r="P183" s="76">
        <f>W171+(B183*$N$171)+(C183*$O$171)+(D183*$P$171)+(E183*$Q$171)+(F183*$R$171)+(G183*$S$171)+(H183*$T$171)+(I183*$U$171)+(J183*$V$171)</f>
        <v>1</v>
      </c>
      <c r="Q183" s="78">
        <f>IF(P183&gt;=$D$8,1,0)</f>
        <v>1</v>
      </c>
      <c r="R183" t="s">
        <v>154</v>
      </c>
      <c r="BC183" s="6"/>
    </row>
    <row r="184" spans="1:56" x14ac:dyDescent="0.25">
      <c r="A184" s="1">
        <v>2</v>
      </c>
      <c r="B184" s="1">
        <v>1</v>
      </c>
      <c r="C184" s="1">
        <v>1</v>
      </c>
      <c r="D184" s="1">
        <v>1</v>
      </c>
      <c r="E184" s="1">
        <v>1</v>
      </c>
      <c r="F184" s="1">
        <v>0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65">
        <v>1</v>
      </c>
      <c r="M184" s="45">
        <v>0</v>
      </c>
      <c r="N184" s="76">
        <f t="shared" ref="N184:N186" si="107">K172+(B184*$B$171)+(C184*$C$171)+(D184*$D$171)+(E184*$E$171)+(F184*$F$171)+(G184*$G$171)+(H184*$H$171)+(I184*$I$171)+(J184*$J$171)</f>
        <v>6</v>
      </c>
      <c r="O184" s="77">
        <f t="shared" ref="O184:O186" si="108">IF(N184&gt;=$D$8,1,0)</f>
        <v>1</v>
      </c>
      <c r="P184" s="76">
        <f t="shared" ref="P184:P186" si="109">W172+(B184*$N$171)+(C184*$O$171)+(D184*$P$171)+(E184*$Q$171)+(F184*$R$171)+(G184*$S$171)+(H184*$T$171)+(I184*$U$171)+(J184*$V$171)</f>
        <v>4</v>
      </c>
      <c r="Q184" s="78">
        <f t="shared" ref="Q184:Q186" si="110">IF(P184&gt;=$D$8,1,0)</f>
        <v>1</v>
      </c>
      <c r="R184" t="s">
        <v>155</v>
      </c>
      <c r="BC184" s="6"/>
    </row>
    <row r="185" spans="1:56" x14ac:dyDescent="0.25">
      <c r="A185" s="1">
        <v>3</v>
      </c>
      <c r="B185" s="1">
        <v>1</v>
      </c>
      <c r="C185" s="1">
        <v>0</v>
      </c>
      <c r="D185" s="1">
        <v>1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65">
        <v>0</v>
      </c>
      <c r="M185" s="45">
        <v>1</v>
      </c>
      <c r="N185" s="76">
        <f t="shared" si="107"/>
        <v>0</v>
      </c>
      <c r="O185" s="77">
        <f t="shared" si="108"/>
        <v>0</v>
      </c>
      <c r="P185" s="76">
        <f t="shared" si="109"/>
        <v>5</v>
      </c>
      <c r="Q185" s="78">
        <f t="shared" si="110"/>
        <v>1</v>
      </c>
      <c r="R185" t="s">
        <v>19</v>
      </c>
      <c r="BC185" s="6"/>
    </row>
    <row r="186" spans="1:56" x14ac:dyDescent="0.25">
      <c r="A186" s="1">
        <v>4</v>
      </c>
      <c r="B186" s="1">
        <v>1</v>
      </c>
      <c r="C186" s="1">
        <v>1</v>
      </c>
      <c r="D186" s="1">
        <v>1</v>
      </c>
      <c r="E186" s="1">
        <v>1</v>
      </c>
      <c r="F186" s="1">
        <v>0</v>
      </c>
      <c r="G186" s="1">
        <v>0</v>
      </c>
      <c r="H186" s="1">
        <v>1</v>
      </c>
      <c r="I186" s="1">
        <v>1</v>
      </c>
      <c r="J186" s="1">
        <v>1</v>
      </c>
      <c r="K186" s="1">
        <v>1</v>
      </c>
      <c r="L186" s="65">
        <v>1</v>
      </c>
      <c r="M186" s="45">
        <v>1</v>
      </c>
      <c r="N186" s="76">
        <f t="shared" si="107"/>
        <v>6</v>
      </c>
      <c r="O186" s="77">
        <f t="shared" si="108"/>
        <v>1</v>
      </c>
      <c r="P186" s="76">
        <f t="shared" si="109"/>
        <v>5</v>
      </c>
      <c r="Q186" s="78">
        <f t="shared" si="110"/>
        <v>1</v>
      </c>
      <c r="R186" t="s">
        <v>463</v>
      </c>
      <c r="BC186" s="6"/>
    </row>
    <row r="188" spans="1:56" x14ac:dyDescent="0.25">
      <c r="L188" t="s">
        <v>362</v>
      </c>
    </row>
    <row r="189" spans="1:56" x14ac:dyDescent="0.25">
      <c r="L189" t="s">
        <v>363</v>
      </c>
    </row>
    <row r="190" spans="1:56" x14ac:dyDescent="0.25">
      <c r="L190" t="s">
        <v>364</v>
      </c>
    </row>
    <row r="192" spans="1:56" x14ac:dyDescent="0.25">
      <c r="A192" s="63" t="s">
        <v>365</v>
      </c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</row>
    <row r="193" spans="1:56" x14ac:dyDescent="0.25">
      <c r="A193" s="173" t="s">
        <v>1</v>
      </c>
      <c r="B193" s="175" t="s">
        <v>25</v>
      </c>
      <c r="C193" s="176"/>
      <c r="D193" s="176"/>
      <c r="E193" s="176"/>
      <c r="F193" s="176"/>
      <c r="G193" s="176"/>
      <c r="H193" s="176"/>
      <c r="I193" s="176"/>
      <c r="J193" s="176"/>
      <c r="K193" s="177"/>
      <c r="L193" s="190" t="s">
        <v>313</v>
      </c>
      <c r="M193" s="192" t="s">
        <v>314</v>
      </c>
      <c r="T193" s="57">
        <v>1</v>
      </c>
      <c r="U193" s="6">
        <v>0</v>
      </c>
      <c r="V193" s="57">
        <v>1</v>
      </c>
      <c r="BC193" s="172"/>
      <c r="BD193" s="6"/>
    </row>
    <row r="194" spans="1:56" x14ac:dyDescent="0.25">
      <c r="A194" s="174"/>
      <c r="B194" s="18" t="s">
        <v>2</v>
      </c>
      <c r="C194" s="18" t="s">
        <v>3</v>
      </c>
      <c r="D194" s="18" t="s">
        <v>59</v>
      </c>
      <c r="E194" s="18" t="s">
        <v>78</v>
      </c>
      <c r="F194" s="18" t="s">
        <v>79</v>
      </c>
      <c r="G194" s="18" t="s">
        <v>80</v>
      </c>
      <c r="H194" s="18" t="s">
        <v>81</v>
      </c>
      <c r="I194" s="18" t="s">
        <v>82</v>
      </c>
      <c r="J194" s="18" t="s">
        <v>83</v>
      </c>
      <c r="K194" s="18" t="s">
        <v>14</v>
      </c>
      <c r="L194" s="191"/>
      <c r="M194" s="193"/>
      <c r="N194" s="102" t="s">
        <v>358</v>
      </c>
      <c r="O194" s="104" t="s">
        <v>359</v>
      </c>
      <c r="P194" s="102" t="s">
        <v>360</v>
      </c>
      <c r="Q194" s="103" t="s">
        <v>361</v>
      </c>
      <c r="T194" s="57">
        <v>1</v>
      </c>
      <c r="U194" s="57">
        <v>1</v>
      </c>
      <c r="V194" s="6">
        <v>0</v>
      </c>
      <c r="BC194" s="172"/>
    </row>
    <row r="195" spans="1:56" x14ac:dyDescent="0.25">
      <c r="A195" s="1">
        <v>1</v>
      </c>
      <c r="B195" s="1">
        <v>1</v>
      </c>
      <c r="C195" s="1">
        <v>0</v>
      </c>
      <c r="D195" s="1">
        <v>1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1</v>
      </c>
      <c r="L195" s="65">
        <v>0</v>
      </c>
      <c r="M195" s="45">
        <v>1</v>
      </c>
      <c r="N195" s="76">
        <f>K171+(B195*$B$171)+(C195*$C$171)+(D195*$D$171)+(E195*$E$171)+(F195*$F$171)+(G195*$G$171)+(H195*$H$171)+(I195*$I$171)+(J195*$J$171)</f>
        <v>2</v>
      </c>
      <c r="O195" s="77">
        <f>IF(N195&gt;=$D$8,1,0)</f>
        <v>1</v>
      </c>
      <c r="P195" s="76">
        <f>W171+(B195*$N$171)+(C195*$O$171)+(D195*$P$171)+(E195*$Q$171)+(F195*$R$171)+(G195*$S$171)+(H195*$T$171)+(I195*$U$171)+(J195*$V$171)</f>
        <v>7</v>
      </c>
      <c r="Q195" s="78">
        <f>IF(P195&gt;=$D$8,1,0)</f>
        <v>1</v>
      </c>
      <c r="T195" s="6">
        <v>0</v>
      </c>
      <c r="U195" s="57">
        <v>1</v>
      </c>
      <c r="V195" s="6">
        <v>0</v>
      </c>
      <c r="BC195" s="6"/>
    </row>
    <row r="196" spans="1:56" x14ac:dyDescent="0.25">
      <c r="O196">
        <v>1</v>
      </c>
      <c r="Q196">
        <v>1</v>
      </c>
      <c r="R196" t="s">
        <v>19</v>
      </c>
    </row>
  </sheetData>
  <mergeCells count="53">
    <mergeCell ref="O7:O8"/>
    <mergeCell ref="AA7:AA8"/>
    <mergeCell ref="BH7:BH9"/>
    <mergeCell ref="A12:A13"/>
    <mergeCell ref="B12:K12"/>
    <mergeCell ref="L12:L13"/>
    <mergeCell ref="M12:M13"/>
    <mergeCell ref="BC12:BC13"/>
    <mergeCell ref="B20:K20"/>
    <mergeCell ref="B27:E27"/>
    <mergeCell ref="B34:E34"/>
    <mergeCell ref="A45:A46"/>
    <mergeCell ref="B45:K45"/>
    <mergeCell ref="A78:A79"/>
    <mergeCell ref="B78:K78"/>
    <mergeCell ref="L78:L79"/>
    <mergeCell ref="M78:M79"/>
    <mergeCell ref="BC78:BC79"/>
    <mergeCell ref="M45:M46"/>
    <mergeCell ref="BC45:BC46"/>
    <mergeCell ref="B53:K53"/>
    <mergeCell ref="B60:E60"/>
    <mergeCell ref="B67:E67"/>
    <mergeCell ref="L45:L46"/>
    <mergeCell ref="B86:K86"/>
    <mergeCell ref="B93:E93"/>
    <mergeCell ref="B100:E100"/>
    <mergeCell ref="A111:A112"/>
    <mergeCell ref="B111:K111"/>
    <mergeCell ref="A144:A145"/>
    <mergeCell ref="B144:K144"/>
    <mergeCell ref="L144:L145"/>
    <mergeCell ref="M144:M145"/>
    <mergeCell ref="BC144:BC145"/>
    <mergeCell ref="M111:M112"/>
    <mergeCell ref="BC111:BC112"/>
    <mergeCell ref="B119:K119"/>
    <mergeCell ref="B126:E126"/>
    <mergeCell ref="B133:E133"/>
    <mergeCell ref="L111:L112"/>
    <mergeCell ref="B152:K152"/>
    <mergeCell ref="B159:E159"/>
    <mergeCell ref="B166:E166"/>
    <mergeCell ref="A181:A182"/>
    <mergeCell ref="B181:K181"/>
    <mergeCell ref="M181:M182"/>
    <mergeCell ref="BC181:BC182"/>
    <mergeCell ref="A193:A194"/>
    <mergeCell ref="B193:K193"/>
    <mergeCell ref="L193:L194"/>
    <mergeCell ref="M193:M194"/>
    <mergeCell ref="BC193:BC194"/>
    <mergeCell ref="L181:L18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86CE-5699-4191-AC97-47A9238ADAB9}">
  <dimension ref="A1:BL111"/>
  <sheetViews>
    <sheetView topLeftCell="A4" workbookViewId="0">
      <selection activeCell="R15" sqref="R15"/>
    </sheetView>
  </sheetViews>
  <sheetFormatPr defaultRowHeight="15" x14ac:dyDescent="0.25"/>
  <cols>
    <col min="1" max="1" width="5.85546875" style="6" customWidth="1"/>
    <col min="2" max="11" width="5.140625" customWidth="1"/>
    <col min="12" max="13" width="5.85546875" customWidth="1"/>
    <col min="14" max="25" width="7" customWidth="1"/>
    <col min="26" max="26" width="20.5703125" bestFit="1" customWidth="1"/>
    <col min="54" max="54" width="20.5703125" bestFit="1" customWidth="1"/>
  </cols>
  <sheetData>
    <row r="1" spans="1:62" ht="18.75" x14ac:dyDescent="0.3">
      <c r="A1" s="87" t="s">
        <v>354</v>
      </c>
    </row>
    <row r="3" spans="1:62" x14ac:dyDescent="0.25">
      <c r="A3" s="86" t="s">
        <v>355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62" x14ac:dyDescent="0.25">
      <c r="A4" s="6" t="s">
        <v>6</v>
      </c>
      <c r="B4" t="s">
        <v>329</v>
      </c>
      <c r="D4">
        <v>0</v>
      </c>
      <c r="G4" s="57">
        <v>1</v>
      </c>
      <c r="H4" s="6">
        <v>-1</v>
      </c>
      <c r="I4" s="57">
        <v>1</v>
      </c>
      <c r="J4" s="6"/>
      <c r="K4" s="57">
        <v>1</v>
      </c>
      <c r="L4" s="57">
        <v>1</v>
      </c>
      <c r="M4" s="57">
        <v>1</v>
      </c>
      <c r="N4" s="6"/>
      <c r="O4" s="57">
        <v>1</v>
      </c>
      <c r="P4" s="6">
        <v>-1</v>
      </c>
      <c r="Q4" s="57">
        <v>1</v>
      </c>
      <c r="R4" s="2"/>
      <c r="S4" s="2"/>
      <c r="T4" s="2"/>
      <c r="U4" s="2"/>
      <c r="V4" s="2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62" x14ac:dyDescent="0.25">
      <c r="B5" t="s">
        <v>330</v>
      </c>
      <c r="D5">
        <v>0</v>
      </c>
      <c r="G5" s="6">
        <v>-1</v>
      </c>
      <c r="H5" s="57">
        <v>1</v>
      </c>
      <c r="I5" s="6">
        <v>-1</v>
      </c>
      <c r="J5" s="6"/>
      <c r="K5" s="57">
        <v>1</v>
      </c>
      <c r="L5" s="6">
        <v>-1</v>
      </c>
      <c r="M5" s="57">
        <v>1</v>
      </c>
      <c r="N5" s="6"/>
      <c r="O5" s="6">
        <v>-1</v>
      </c>
      <c r="P5" s="57">
        <v>1</v>
      </c>
      <c r="Q5" s="6">
        <v>-1</v>
      </c>
      <c r="R5" s="2"/>
      <c r="S5" s="2"/>
      <c r="T5" s="2"/>
      <c r="U5" s="2" t="s">
        <v>382</v>
      </c>
      <c r="V5" s="21">
        <v>10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BC5" s="2"/>
      <c r="BH5" s="2"/>
      <c r="BI5" s="2"/>
    </row>
    <row r="6" spans="1:62" x14ac:dyDescent="0.25">
      <c r="B6" t="s">
        <v>332</v>
      </c>
      <c r="D6">
        <v>0</v>
      </c>
      <c r="G6" s="57">
        <v>1</v>
      </c>
      <c r="H6" s="6">
        <v>-1</v>
      </c>
      <c r="I6" s="57">
        <v>1</v>
      </c>
      <c r="J6" s="6"/>
      <c r="K6" s="57">
        <v>1</v>
      </c>
      <c r="L6" s="57">
        <v>1</v>
      </c>
      <c r="M6" s="57">
        <v>1</v>
      </c>
      <c r="N6" s="6"/>
      <c r="O6" s="6">
        <v>-1</v>
      </c>
      <c r="P6" s="57">
        <v>1</v>
      </c>
      <c r="Q6" s="6">
        <v>-1</v>
      </c>
      <c r="R6" s="2"/>
      <c r="S6" s="2"/>
      <c r="T6" s="2"/>
      <c r="U6" s="2" t="s">
        <v>381</v>
      </c>
      <c r="V6" s="21">
        <v>4</v>
      </c>
      <c r="W6" s="6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BC6" s="2"/>
      <c r="BH6" s="2"/>
      <c r="BI6" s="2"/>
    </row>
    <row r="7" spans="1:62" x14ac:dyDescent="0.25">
      <c r="B7" t="s">
        <v>331</v>
      </c>
      <c r="D7">
        <v>0</v>
      </c>
      <c r="G7" s="109">
        <v>1</v>
      </c>
      <c r="H7" s="110">
        <v>-1</v>
      </c>
      <c r="I7" s="110">
        <v>-1</v>
      </c>
      <c r="J7" s="23"/>
      <c r="K7" s="109">
        <v>1</v>
      </c>
      <c r="L7" s="109">
        <v>1</v>
      </c>
      <c r="M7" s="109">
        <v>1</v>
      </c>
      <c r="N7" s="23"/>
      <c r="O7" s="109">
        <v>1</v>
      </c>
      <c r="P7" s="110">
        <v>-1</v>
      </c>
      <c r="Q7" s="109">
        <v>1</v>
      </c>
      <c r="R7" s="6"/>
      <c r="S7" s="6"/>
      <c r="T7" s="6"/>
      <c r="U7" s="6" t="s">
        <v>383</v>
      </c>
      <c r="V7" s="6">
        <v>20</v>
      </c>
      <c r="W7" s="6"/>
      <c r="AA7" s="172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BC7" s="31"/>
      <c r="BD7" s="6"/>
      <c r="BH7" s="172"/>
      <c r="BI7" s="16"/>
    </row>
    <row r="8" spans="1:62" x14ac:dyDescent="0.25">
      <c r="B8" t="s">
        <v>245</v>
      </c>
      <c r="D8" s="4">
        <v>0</v>
      </c>
      <c r="E8" s="4"/>
      <c r="F8" s="4"/>
      <c r="G8" s="6">
        <v>-1</v>
      </c>
      <c r="H8" s="57">
        <v>1</v>
      </c>
      <c r="I8" s="6">
        <v>-1</v>
      </c>
      <c r="J8" s="4"/>
      <c r="K8" s="57">
        <v>1</v>
      </c>
      <c r="L8" s="6">
        <v>-1</v>
      </c>
      <c r="M8" s="6">
        <v>-1</v>
      </c>
      <c r="O8" s="6">
        <v>-1</v>
      </c>
      <c r="P8" s="57">
        <v>1</v>
      </c>
      <c r="Q8" s="6">
        <v>-1</v>
      </c>
      <c r="R8" s="6"/>
      <c r="S8" s="6"/>
      <c r="T8" s="6"/>
      <c r="U8" s="6"/>
      <c r="V8" s="6"/>
      <c r="W8" s="6"/>
      <c r="AA8" s="172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BC8" s="31"/>
      <c r="BD8" s="6"/>
      <c r="BH8" s="172"/>
      <c r="BI8" s="16"/>
    </row>
    <row r="9" spans="1:62" x14ac:dyDescent="0.25">
      <c r="B9" t="s">
        <v>246</v>
      </c>
      <c r="D9" s="4">
        <v>1</v>
      </c>
      <c r="E9" s="4"/>
      <c r="F9" s="4"/>
      <c r="G9" s="57">
        <v>1</v>
      </c>
      <c r="H9" s="6">
        <v>-1</v>
      </c>
      <c r="I9" s="57">
        <v>1</v>
      </c>
      <c r="J9" s="4"/>
      <c r="K9" s="57">
        <v>1</v>
      </c>
      <c r="L9" s="57">
        <v>1</v>
      </c>
      <c r="M9" s="57">
        <v>1</v>
      </c>
      <c r="O9" s="6">
        <v>-1</v>
      </c>
      <c r="P9" s="6">
        <v>-1</v>
      </c>
      <c r="Q9" s="6">
        <v>-1</v>
      </c>
      <c r="R9" s="31"/>
      <c r="S9" s="31"/>
      <c r="T9" s="31"/>
      <c r="U9" s="31"/>
      <c r="V9" s="31"/>
      <c r="W9" s="6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BC9" s="31"/>
      <c r="BD9" s="6"/>
      <c r="BE9" s="6"/>
      <c r="BH9" s="172"/>
      <c r="BI9" s="16"/>
    </row>
    <row r="10" spans="1:62" x14ac:dyDescent="0.25">
      <c r="A10" s="21" t="s">
        <v>259</v>
      </c>
      <c r="K10" s="4"/>
      <c r="L10" s="4"/>
      <c r="M10" s="4"/>
      <c r="O10" s="31"/>
      <c r="P10" s="31"/>
      <c r="Q10" s="31"/>
      <c r="R10" s="31"/>
      <c r="S10" s="31"/>
      <c r="T10" s="31"/>
      <c r="U10" s="31"/>
      <c r="V10" s="31"/>
      <c r="W10" s="6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BC10" s="31"/>
      <c r="BD10" s="6"/>
      <c r="BE10" s="6"/>
      <c r="BH10" s="31"/>
      <c r="BI10" s="31"/>
      <c r="BJ10" s="16"/>
    </row>
    <row r="11" spans="1:62" x14ac:dyDescent="0.25">
      <c r="A11" s="101" t="s">
        <v>22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BE11" s="62"/>
    </row>
    <row r="12" spans="1:62" x14ac:dyDescent="0.25">
      <c r="A12" s="173" t="s">
        <v>1</v>
      </c>
      <c r="B12" s="175" t="s">
        <v>25</v>
      </c>
      <c r="C12" s="176"/>
      <c r="D12" s="176"/>
      <c r="E12" s="176"/>
      <c r="F12" s="176"/>
      <c r="G12" s="176"/>
      <c r="H12" s="176"/>
      <c r="I12" s="176"/>
      <c r="J12" s="176"/>
      <c r="K12" s="177"/>
      <c r="L12" s="190" t="s">
        <v>313</v>
      </c>
      <c r="M12" s="192" t="s">
        <v>314</v>
      </c>
      <c r="S12" t="s">
        <v>379</v>
      </c>
      <c r="T12" t="s">
        <v>380</v>
      </c>
      <c r="BC12" s="172"/>
      <c r="BD12" s="6"/>
    </row>
    <row r="13" spans="1:62" x14ac:dyDescent="0.25">
      <c r="A13" s="174"/>
      <c r="B13" s="18" t="s">
        <v>2</v>
      </c>
      <c r="C13" s="18" t="s">
        <v>3</v>
      </c>
      <c r="D13" s="18" t="s">
        <v>59</v>
      </c>
      <c r="E13" s="18" t="s">
        <v>78</v>
      </c>
      <c r="F13" s="18" t="s">
        <v>79</v>
      </c>
      <c r="G13" s="18" t="s">
        <v>80</v>
      </c>
      <c r="H13" s="18" t="s">
        <v>81</v>
      </c>
      <c r="I13" s="18" t="s">
        <v>82</v>
      </c>
      <c r="J13" s="18" t="s">
        <v>83</v>
      </c>
      <c r="K13" s="18" t="s">
        <v>14</v>
      </c>
      <c r="L13" s="191"/>
      <c r="M13" s="193"/>
      <c r="Q13" t="s">
        <v>2</v>
      </c>
      <c r="R13" t="s">
        <v>378</v>
      </c>
      <c r="S13">
        <v>1</v>
      </c>
      <c r="T13">
        <v>-1</v>
      </c>
      <c r="BC13" s="172"/>
    </row>
    <row r="14" spans="1:62" x14ac:dyDescent="0.25">
      <c r="A14" s="1">
        <v>1</v>
      </c>
      <c r="B14" s="1">
        <v>1</v>
      </c>
      <c r="C14" s="1">
        <v>-1</v>
      </c>
      <c r="D14" s="1">
        <v>1</v>
      </c>
      <c r="E14" s="1">
        <v>-1</v>
      </c>
      <c r="F14" s="1">
        <v>1</v>
      </c>
      <c r="G14" s="1">
        <v>-1</v>
      </c>
      <c r="H14" s="1">
        <v>1</v>
      </c>
      <c r="I14" s="1">
        <v>-1</v>
      </c>
      <c r="J14" s="1">
        <v>1</v>
      </c>
      <c r="K14" s="1">
        <v>1</v>
      </c>
      <c r="L14" s="65">
        <v>-1</v>
      </c>
      <c r="M14" s="45">
        <v>1</v>
      </c>
      <c r="N14" s="6" t="s">
        <v>154</v>
      </c>
      <c r="O14" t="s">
        <v>372</v>
      </c>
      <c r="P14">
        <v>10</v>
      </c>
      <c r="Q14" t="s">
        <v>3</v>
      </c>
      <c r="R14" t="s">
        <v>375</v>
      </c>
      <c r="S14">
        <v>1</v>
      </c>
      <c r="T14">
        <v>-1</v>
      </c>
      <c r="BC14" s="6"/>
    </row>
    <row r="15" spans="1:62" x14ac:dyDescent="0.25">
      <c r="A15" s="1">
        <v>2</v>
      </c>
      <c r="B15" s="1">
        <v>1</v>
      </c>
      <c r="C15" s="1">
        <v>1</v>
      </c>
      <c r="D15" s="1">
        <v>1</v>
      </c>
      <c r="E15" s="1">
        <v>1</v>
      </c>
      <c r="F15" s="1">
        <v>-1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65">
        <v>1</v>
      </c>
      <c r="M15" s="45">
        <v>1</v>
      </c>
      <c r="N15" s="6" t="s">
        <v>155</v>
      </c>
      <c r="O15" t="s">
        <v>373</v>
      </c>
      <c r="P15">
        <v>10</v>
      </c>
      <c r="BC15" s="6"/>
    </row>
    <row r="16" spans="1:62" x14ac:dyDescent="0.25">
      <c r="A16" s="1">
        <v>3</v>
      </c>
      <c r="B16" s="1">
        <v>1</v>
      </c>
      <c r="C16" s="1">
        <v>-1</v>
      </c>
      <c r="D16" s="1">
        <v>1</v>
      </c>
      <c r="E16" s="1">
        <v>-1</v>
      </c>
      <c r="F16" s="1">
        <v>1</v>
      </c>
      <c r="G16" s="1">
        <v>-1</v>
      </c>
      <c r="H16" s="1">
        <v>-1</v>
      </c>
      <c r="I16" s="1">
        <v>1</v>
      </c>
      <c r="J16" s="1">
        <v>-1</v>
      </c>
      <c r="K16" s="1">
        <v>1</v>
      </c>
      <c r="L16" s="65">
        <v>-1</v>
      </c>
      <c r="M16" s="45">
        <v>-1</v>
      </c>
      <c r="N16" s="6" t="s">
        <v>19</v>
      </c>
      <c r="O16" t="s">
        <v>377</v>
      </c>
      <c r="P16">
        <v>10</v>
      </c>
      <c r="BC16" s="6"/>
    </row>
    <row r="17" spans="1:64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53"/>
      <c r="O17" s="111" t="s">
        <v>374</v>
      </c>
      <c r="P17" s="53">
        <v>10</v>
      </c>
      <c r="Q17" s="53"/>
      <c r="R17" s="53"/>
      <c r="S17" s="53"/>
      <c r="T17" s="53"/>
      <c r="U17" s="53"/>
      <c r="V17" s="53"/>
      <c r="W17" s="53"/>
      <c r="X17" s="71"/>
      <c r="Y17" s="71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71"/>
      <c r="BA17" s="71"/>
      <c r="BB17" s="71"/>
      <c r="BC17" s="6"/>
    </row>
    <row r="18" spans="1:64" x14ac:dyDescent="0.25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71"/>
      <c r="BA18" s="71"/>
      <c r="BB18" s="71"/>
      <c r="BC18" s="71"/>
      <c r="BD18" s="71"/>
      <c r="BE18" s="71"/>
      <c r="BF18" s="71"/>
      <c r="BG18" s="53"/>
      <c r="BH18" s="53"/>
      <c r="BI18" s="53"/>
      <c r="BJ18" s="53"/>
      <c r="BK18" s="6"/>
      <c r="BL18" s="6"/>
    </row>
    <row r="19" spans="1:64" x14ac:dyDescent="0.25">
      <c r="B19" s="180" t="s">
        <v>20</v>
      </c>
      <c r="C19" s="181"/>
      <c r="D19" s="181"/>
      <c r="E19" s="181"/>
      <c r="F19" s="181"/>
      <c r="G19" s="181"/>
      <c r="H19" s="181"/>
      <c r="I19" s="181"/>
      <c r="J19" s="181"/>
      <c r="K19" s="182"/>
      <c r="L19" s="60"/>
      <c r="M19" s="60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60"/>
      <c r="Y19" s="60"/>
      <c r="Z19" s="55" t="s">
        <v>257</v>
      </c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71"/>
      <c r="BA19" s="71"/>
      <c r="BB19" s="71"/>
      <c r="BC19" s="71"/>
      <c r="BD19" s="71"/>
      <c r="BE19" s="71"/>
      <c r="BF19" s="71"/>
      <c r="BG19" s="53"/>
      <c r="BH19" s="53"/>
      <c r="BI19" s="53"/>
      <c r="BJ19" s="53"/>
      <c r="BK19" s="6"/>
      <c r="BL19" s="6"/>
    </row>
    <row r="20" spans="1:64" x14ac:dyDescent="0.25">
      <c r="B20" s="72" t="s">
        <v>168</v>
      </c>
      <c r="C20" s="72" t="s">
        <v>178</v>
      </c>
      <c r="D20" s="72" t="s">
        <v>188</v>
      </c>
      <c r="E20" s="72" t="s">
        <v>198</v>
      </c>
      <c r="F20" s="72" t="s">
        <v>208</v>
      </c>
      <c r="G20" s="72" t="s">
        <v>218</v>
      </c>
      <c r="H20" s="72" t="s">
        <v>316</v>
      </c>
      <c r="I20" s="72" t="s">
        <v>317</v>
      </c>
      <c r="J20" s="72" t="s">
        <v>318</v>
      </c>
      <c r="K20" s="72" t="s">
        <v>319</v>
      </c>
      <c r="L20" s="66" t="s">
        <v>323</v>
      </c>
      <c r="M20" s="66" t="s">
        <v>324</v>
      </c>
      <c r="N20" s="74" t="s">
        <v>169</v>
      </c>
      <c r="O20" s="74" t="s">
        <v>179</v>
      </c>
      <c r="P20" s="74" t="s">
        <v>189</v>
      </c>
      <c r="Q20" s="74" t="s">
        <v>199</v>
      </c>
      <c r="R20" s="74" t="s">
        <v>209</v>
      </c>
      <c r="S20" s="74" t="s">
        <v>219</v>
      </c>
      <c r="T20" s="74" t="s">
        <v>320</v>
      </c>
      <c r="U20" s="74" t="s">
        <v>321</v>
      </c>
      <c r="V20" s="74" t="s">
        <v>322</v>
      </c>
      <c r="W20" s="75" t="s">
        <v>327</v>
      </c>
      <c r="X20" s="75" t="s">
        <v>325</v>
      </c>
      <c r="Y20" s="75" t="s">
        <v>326</v>
      </c>
      <c r="Z20" s="56" t="s">
        <v>328</v>
      </c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71"/>
      <c r="BA20" s="71"/>
      <c r="BB20" s="71"/>
      <c r="BC20" s="71"/>
      <c r="BD20" s="71"/>
      <c r="BE20" s="71"/>
      <c r="BF20" s="71"/>
      <c r="BG20" s="53"/>
      <c r="BH20" s="53"/>
      <c r="BI20" s="53"/>
      <c r="BJ20" s="53"/>
      <c r="BK20" s="6"/>
      <c r="BL20" s="6"/>
    </row>
    <row r="21" spans="1:64" x14ac:dyDescent="0.25">
      <c r="A21" s="6">
        <v>1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 s="105">
        <v>0</v>
      </c>
      <c r="I21" s="105">
        <v>0</v>
      </c>
      <c r="J21" s="105">
        <v>0</v>
      </c>
      <c r="K21" s="105">
        <v>0</v>
      </c>
      <c r="L21" s="89">
        <f>K21+(B14*B21)+(C14*C21)+(D14*D21)+(E14*E21)+(F14*F21)+(G14*G21)+(H14*H21)+(I14*I21)+(J14*J21)</f>
        <v>0</v>
      </c>
      <c r="M21" s="91">
        <f>IF(L21&gt;=$D$8,1,-1)</f>
        <v>1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05">
        <v>0</v>
      </c>
      <c r="V21" s="105">
        <v>0</v>
      </c>
      <c r="W21" s="105">
        <v>0</v>
      </c>
      <c r="X21" s="89">
        <f>W21+(B14*N21)+(C14*O21)+(D14*P21)+(E14*Q21)+(F14*R21)+(G14*S21)+(H14*T21)+(I14*U21)+(J14*V21)</f>
        <v>0</v>
      </c>
      <c r="Y21" s="92">
        <f>IF(X21&gt;=$D$8,1,-1)</f>
        <v>1</v>
      </c>
      <c r="Z21" s="89" t="str">
        <f>IF(AND(L14=M21,M14=Y21),"wbaru=wlama","perbaiki bobot dan bias")</f>
        <v>perbaiki bobot dan bias</v>
      </c>
    </row>
    <row r="22" spans="1:64" x14ac:dyDescent="0.25">
      <c r="A22" s="6">
        <v>2</v>
      </c>
      <c r="B22" s="90">
        <f>B33</f>
        <v>-2</v>
      </c>
      <c r="C22" s="90">
        <f>C33</f>
        <v>2</v>
      </c>
      <c r="D22" s="90">
        <f t="shared" ref="D22:K22" si="0">D33</f>
        <v>-2</v>
      </c>
      <c r="E22" s="90">
        <f t="shared" si="0"/>
        <v>2</v>
      </c>
      <c r="F22" s="90">
        <f>F33</f>
        <v>-2</v>
      </c>
      <c r="G22" s="90">
        <f t="shared" si="0"/>
        <v>2</v>
      </c>
      <c r="H22" s="90">
        <f t="shared" si="0"/>
        <v>-2</v>
      </c>
      <c r="I22" s="90">
        <f t="shared" si="0"/>
        <v>2</v>
      </c>
      <c r="J22" s="90">
        <f t="shared" si="0"/>
        <v>-2</v>
      </c>
      <c r="K22" s="90">
        <f t="shared" si="0"/>
        <v>-2</v>
      </c>
      <c r="L22" s="89">
        <f>K22+(B15*B22)+(C15*C22)+(D15*D22)+(E15*E22)+(F15*F22)+(G15*G22)+(H15*H22)+(I15*I22)+(J15*J22)</f>
        <v>0</v>
      </c>
      <c r="M22" s="91">
        <f>IF(L22&gt;=$D$8,1,-1)</f>
        <v>1</v>
      </c>
      <c r="N22" s="90">
        <f>N33</f>
        <v>0</v>
      </c>
      <c r="O22" s="90">
        <f>O33</f>
        <v>0</v>
      </c>
      <c r="P22" s="90">
        <f t="shared" ref="P22:W22" si="1">P33</f>
        <v>0</v>
      </c>
      <c r="Q22" s="90">
        <f t="shared" si="1"/>
        <v>0</v>
      </c>
      <c r="R22" s="90">
        <f t="shared" si="1"/>
        <v>0</v>
      </c>
      <c r="S22" s="90">
        <f t="shared" si="1"/>
        <v>0</v>
      </c>
      <c r="T22" s="90">
        <f t="shared" si="1"/>
        <v>0</v>
      </c>
      <c r="U22" s="90">
        <f t="shared" si="1"/>
        <v>0</v>
      </c>
      <c r="V22" s="90">
        <f t="shared" si="1"/>
        <v>0</v>
      </c>
      <c r="W22" s="90">
        <f t="shared" si="1"/>
        <v>0</v>
      </c>
      <c r="X22" s="89">
        <f>W22+(B15*N22)+(C15*O22)+(D15*P22)+(E15*Q22)+(F15*R22)+(G15*S22)+(H15*T22)+(I15*U22)+(J15*V22)</f>
        <v>0</v>
      </c>
      <c r="Y22" s="92">
        <f>IF(X22&gt;=$D$8,1,-1)</f>
        <v>1</v>
      </c>
      <c r="Z22" s="89" t="str">
        <f>IF(AND(L15=M22,M15=Y22),"wbaru=wlama","perbaiki bobot dan bias")</f>
        <v>wbaru=wlama</v>
      </c>
    </row>
    <row r="23" spans="1:64" x14ac:dyDescent="0.25">
      <c r="A23" s="6">
        <v>3</v>
      </c>
      <c r="B23" s="90">
        <f>B34</f>
        <v>-2</v>
      </c>
      <c r="C23" s="90">
        <f t="shared" ref="C23:K23" si="2">C34</f>
        <v>2</v>
      </c>
      <c r="D23" s="90">
        <f t="shared" si="2"/>
        <v>-2</v>
      </c>
      <c r="E23" s="90">
        <f t="shared" si="2"/>
        <v>2</v>
      </c>
      <c r="F23" s="90">
        <f t="shared" si="2"/>
        <v>-2</v>
      </c>
      <c r="G23" s="90">
        <f t="shared" si="2"/>
        <v>2</v>
      </c>
      <c r="H23" s="90">
        <f t="shared" si="2"/>
        <v>-2</v>
      </c>
      <c r="I23" s="90">
        <f t="shared" si="2"/>
        <v>2</v>
      </c>
      <c r="J23" s="90">
        <f t="shared" si="2"/>
        <v>-2</v>
      </c>
      <c r="K23" s="90">
        <f t="shared" si="2"/>
        <v>-2</v>
      </c>
      <c r="L23" s="89">
        <f>K23+(B16*B23)+(C16*C23)+(D16*D23)+(E16*E23)+(F16*F23)+(G16*G23)+(H16*H23)+(I16*I23)+(J16*J23)</f>
        <v>-8</v>
      </c>
      <c r="M23" s="91">
        <f>IF(L23&gt;=$D$8,1,-1)</f>
        <v>-1</v>
      </c>
      <c r="N23" s="90">
        <f>N34</f>
        <v>0</v>
      </c>
      <c r="O23" s="90">
        <f t="shared" ref="O23:W23" si="3">O34</f>
        <v>0</v>
      </c>
      <c r="P23" s="90">
        <f t="shared" si="3"/>
        <v>0</v>
      </c>
      <c r="Q23" s="90">
        <f t="shared" si="3"/>
        <v>0</v>
      </c>
      <c r="R23" s="90">
        <f t="shared" si="3"/>
        <v>0</v>
      </c>
      <c r="S23" s="90">
        <f t="shared" si="3"/>
        <v>0</v>
      </c>
      <c r="T23" s="90">
        <f t="shared" si="3"/>
        <v>0</v>
      </c>
      <c r="U23" s="90">
        <f t="shared" si="3"/>
        <v>0</v>
      </c>
      <c r="V23" s="90">
        <f t="shared" si="3"/>
        <v>0</v>
      </c>
      <c r="W23" s="90">
        <f t="shared" si="3"/>
        <v>0</v>
      </c>
      <c r="X23" s="89">
        <f>W23+(B16*N23)+(C16*O23)+(D16*P23)+(E16*Q23)+(F16*R23)+(G16*S23)+(H16*T23)+(I16*U23)+(J16*V23)</f>
        <v>0</v>
      </c>
      <c r="Y23" s="92">
        <f>IF(X23&gt;=$D$8,1,-1)</f>
        <v>1</v>
      </c>
      <c r="Z23" s="89" t="str">
        <f>IF(AND(L16=M23,M16=Y23),"wbaru=wlama","perbaiki bobot dan bias")</f>
        <v>perbaiki bobot dan bias</v>
      </c>
    </row>
    <row r="24" spans="1:64" x14ac:dyDescent="0.2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6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16"/>
    </row>
    <row r="25" spans="1:64" x14ac:dyDescent="0.25">
      <c r="B25" s="194" t="s">
        <v>256</v>
      </c>
      <c r="C25" s="195"/>
      <c r="D25" s="195"/>
      <c r="E25" s="196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64" x14ac:dyDescent="0.25">
      <c r="B26" s="81" t="s">
        <v>333</v>
      </c>
      <c r="C26" s="81" t="s">
        <v>334</v>
      </c>
      <c r="D26" s="81" t="s">
        <v>335</v>
      </c>
      <c r="E26" s="81" t="s">
        <v>336</v>
      </c>
      <c r="F26" s="81" t="s">
        <v>337</v>
      </c>
      <c r="G26" s="81" t="s">
        <v>338</v>
      </c>
      <c r="H26" s="81" t="s">
        <v>339</v>
      </c>
      <c r="I26" s="81" t="s">
        <v>340</v>
      </c>
      <c r="J26" s="81" t="s">
        <v>341</v>
      </c>
      <c r="K26" s="81" t="s">
        <v>342</v>
      </c>
      <c r="L26" s="80"/>
      <c r="M26" s="80"/>
      <c r="N26" s="82" t="s">
        <v>344</v>
      </c>
      <c r="O26" s="82" t="s">
        <v>345</v>
      </c>
      <c r="P26" s="82" t="s">
        <v>346</v>
      </c>
      <c r="Q26" s="82" t="s">
        <v>347</v>
      </c>
      <c r="R26" s="82" t="s">
        <v>348</v>
      </c>
      <c r="S26" s="82" t="s">
        <v>349</v>
      </c>
      <c r="T26" s="82" t="s">
        <v>350</v>
      </c>
      <c r="U26" s="82" t="s">
        <v>351</v>
      </c>
      <c r="V26" s="82" t="s">
        <v>352</v>
      </c>
      <c r="W26" s="82" t="s">
        <v>343</v>
      </c>
      <c r="X26" s="80"/>
      <c r="Y26" s="80"/>
      <c r="Z26" s="80"/>
    </row>
    <row r="27" spans="1:64" x14ac:dyDescent="0.25">
      <c r="A27" s="6">
        <v>1</v>
      </c>
      <c r="B27" s="89">
        <f>($L$14-$M$21)*B14*$D$9</f>
        <v>-2</v>
      </c>
      <c r="C27" s="89">
        <f>($L$14-$M$21)*C14*$D$9</f>
        <v>2</v>
      </c>
      <c r="D27" s="89">
        <f t="shared" ref="D27:K27" si="4">($L$14-$M$21)*D14*$D$9</f>
        <v>-2</v>
      </c>
      <c r="E27" s="89">
        <f t="shared" si="4"/>
        <v>2</v>
      </c>
      <c r="F27" s="89">
        <f t="shared" si="4"/>
        <v>-2</v>
      </c>
      <c r="G27" s="89">
        <f t="shared" si="4"/>
        <v>2</v>
      </c>
      <c r="H27" s="89">
        <f t="shared" si="4"/>
        <v>-2</v>
      </c>
      <c r="I27" s="89">
        <f t="shared" si="4"/>
        <v>2</v>
      </c>
      <c r="J27" s="89">
        <f t="shared" si="4"/>
        <v>-2</v>
      </c>
      <c r="K27" s="89">
        <f t="shared" si="4"/>
        <v>-2</v>
      </c>
      <c r="L27" s="88"/>
      <c r="M27" s="88"/>
      <c r="N27" s="89">
        <f t="shared" ref="N27:W27" si="5">($M$14-$Y$21)*B14*$D$9</f>
        <v>0</v>
      </c>
      <c r="O27" s="89">
        <f t="shared" si="5"/>
        <v>0</v>
      </c>
      <c r="P27" s="89">
        <f t="shared" si="5"/>
        <v>0</v>
      </c>
      <c r="Q27" s="89">
        <f t="shared" si="5"/>
        <v>0</v>
      </c>
      <c r="R27" s="89">
        <f t="shared" si="5"/>
        <v>0</v>
      </c>
      <c r="S27" s="89">
        <f t="shared" si="5"/>
        <v>0</v>
      </c>
      <c r="T27" s="89">
        <f t="shared" si="5"/>
        <v>0</v>
      </c>
      <c r="U27" s="89">
        <f t="shared" si="5"/>
        <v>0</v>
      </c>
      <c r="V27" s="89">
        <f t="shared" si="5"/>
        <v>0</v>
      </c>
      <c r="W27" s="89">
        <f t="shared" si="5"/>
        <v>0</v>
      </c>
      <c r="X27" s="80"/>
      <c r="Y27" s="80"/>
      <c r="Z27" s="80"/>
    </row>
    <row r="28" spans="1:64" x14ac:dyDescent="0.25">
      <c r="A28" s="6">
        <v>2</v>
      </c>
      <c r="B28" s="89">
        <f>($L$15-$M$22)*B15*$D$9</f>
        <v>0</v>
      </c>
      <c r="C28" s="89">
        <f t="shared" ref="C28:K28" si="6">($L$15-$M$22)*C15*$D$9</f>
        <v>0</v>
      </c>
      <c r="D28" s="89">
        <f t="shared" si="6"/>
        <v>0</v>
      </c>
      <c r="E28" s="89">
        <f t="shared" si="6"/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8"/>
      <c r="M28" s="88"/>
      <c r="N28" s="89">
        <f t="shared" ref="N28:W28" si="7">($M$15-$Y$22)*B15*$D$9</f>
        <v>0</v>
      </c>
      <c r="O28" s="89">
        <f t="shared" si="7"/>
        <v>0</v>
      </c>
      <c r="P28" s="89">
        <f t="shared" si="7"/>
        <v>0</v>
      </c>
      <c r="Q28" s="89">
        <f t="shared" si="7"/>
        <v>0</v>
      </c>
      <c r="R28" s="89">
        <f t="shared" si="7"/>
        <v>0</v>
      </c>
      <c r="S28" s="89">
        <f t="shared" si="7"/>
        <v>0</v>
      </c>
      <c r="T28" s="89">
        <f t="shared" si="7"/>
        <v>0</v>
      </c>
      <c r="U28" s="89">
        <f t="shared" si="7"/>
        <v>0</v>
      </c>
      <c r="V28" s="89">
        <f t="shared" si="7"/>
        <v>0</v>
      </c>
      <c r="W28" s="89">
        <f t="shared" si="7"/>
        <v>0</v>
      </c>
      <c r="X28" s="80"/>
      <c r="Y28" s="80"/>
      <c r="Z28" s="80"/>
    </row>
    <row r="29" spans="1:64" x14ac:dyDescent="0.25">
      <c r="A29" s="6">
        <v>3</v>
      </c>
      <c r="B29" s="89">
        <f>($L$16-$M$23)*B16*$D$9</f>
        <v>0</v>
      </c>
      <c r="C29" s="89">
        <f t="shared" ref="C29:K29" si="8">($L$16-$M$23)*C16*$D$9</f>
        <v>0</v>
      </c>
      <c r="D29" s="89">
        <f t="shared" si="8"/>
        <v>0</v>
      </c>
      <c r="E29" s="89">
        <f t="shared" si="8"/>
        <v>0</v>
      </c>
      <c r="F29" s="89">
        <f t="shared" si="8"/>
        <v>0</v>
      </c>
      <c r="G29" s="89">
        <f t="shared" si="8"/>
        <v>0</v>
      </c>
      <c r="H29" s="89">
        <f t="shared" si="8"/>
        <v>0</v>
      </c>
      <c r="I29" s="89">
        <f t="shared" si="8"/>
        <v>0</v>
      </c>
      <c r="J29" s="89">
        <f t="shared" si="8"/>
        <v>0</v>
      </c>
      <c r="K29" s="89">
        <f t="shared" si="8"/>
        <v>0</v>
      </c>
      <c r="L29" s="88"/>
      <c r="M29" s="88"/>
      <c r="N29" s="89">
        <f t="shared" ref="N29:W29" si="9">($M$16-$Y$23)*B16*$D$9</f>
        <v>-2</v>
      </c>
      <c r="O29" s="89">
        <f t="shared" si="9"/>
        <v>2</v>
      </c>
      <c r="P29" s="89">
        <f t="shared" si="9"/>
        <v>-2</v>
      </c>
      <c r="Q29" s="89">
        <f t="shared" si="9"/>
        <v>2</v>
      </c>
      <c r="R29" s="89">
        <f t="shared" si="9"/>
        <v>-2</v>
      </c>
      <c r="S29" s="89">
        <f t="shared" si="9"/>
        <v>2</v>
      </c>
      <c r="T29" s="89">
        <f t="shared" si="9"/>
        <v>2</v>
      </c>
      <c r="U29" s="89">
        <f t="shared" si="9"/>
        <v>-2</v>
      </c>
      <c r="V29" s="89">
        <f t="shared" si="9"/>
        <v>2</v>
      </c>
      <c r="W29" s="89">
        <f t="shared" si="9"/>
        <v>-2</v>
      </c>
      <c r="X29" s="80"/>
      <c r="Y29" s="80"/>
      <c r="Z29" s="80"/>
    </row>
    <row r="30" spans="1:64" x14ac:dyDescent="0.2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64" x14ac:dyDescent="0.25">
      <c r="B31" s="194" t="s">
        <v>353</v>
      </c>
      <c r="C31" s="195"/>
      <c r="D31" s="195"/>
      <c r="E31" s="196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64" x14ac:dyDescent="0.25">
      <c r="B32" s="83" t="s">
        <v>168</v>
      </c>
      <c r="C32" s="83" t="s">
        <v>178</v>
      </c>
      <c r="D32" s="83" t="s">
        <v>188</v>
      </c>
      <c r="E32" s="83" t="s">
        <v>198</v>
      </c>
      <c r="F32" s="83" t="s">
        <v>208</v>
      </c>
      <c r="G32" s="83" t="s">
        <v>218</v>
      </c>
      <c r="H32" s="83" t="s">
        <v>316</v>
      </c>
      <c r="I32" s="83" t="s">
        <v>317</v>
      </c>
      <c r="J32" s="83" t="s">
        <v>318</v>
      </c>
      <c r="K32" s="83" t="s">
        <v>319</v>
      </c>
      <c r="L32" s="80"/>
      <c r="M32" s="80"/>
      <c r="N32" s="84" t="s">
        <v>169</v>
      </c>
      <c r="O32" s="84" t="s">
        <v>179</v>
      </c>
      <c r="P32" s="84" t="s">
        <v>189</v>
      </c>
      <c r="Q32" s="84" t="s">
        <v>199</v>
      </c>
      <c r="R32" s="84" t="s">
        <v>209</v>
      </c>
      <c r="S32" s="84" t="s">
        <v>219</v>
      </c>
      <c r="T32" s="84" t="s">
        <v>320</v>
      </c>
      <c r="U32" s="84" t="s">
        <v>321</v>
      </c>
      <c r="V32" s="84" t="s">
        <v>322</v>
      </c>
      <c r="W32" s="85" t="s">
        <v>327</v>
      </c>
      <c r="X32" s="80"/>
      <c r="Y32" s="80"/>
      <c r="Z32" s="80"/>
    </row>
    <row r="33" spans="1:64" x14ac:dyDescent="0.25">
      <c r="A33" s="6">
        <v>1</v>
      </c>
      <c r="B33" s="89">
        <f>B21+B27</f>
        <v>-2</v>
      </c>
      <c r="C33" s="89">
        <f>C21+C27</f>
        <v>2</v>
      </c>
      <c r="D33" s="89">
        <f t="shared" ref="D33:K33" si="10">D21+D27</f>
        <v>-2</v>
      </c>
      <c r="E33" s="89">
        <f t="shared" si="10"/>
        <v>2</v>
      </c>
      <c r="F33" s="89">
        <f t="shared" si="10"/>
        <v>-2</v>
      </c>
      <c r="G33" s="89">
        <f t="shared" si="10"/>
        <v>2</v>
      </c>
      <c r="H33" s="89">
        <f t="shared" si="10"/>
        <v>-2</v>
      </c>
      <c r="I33" s="89">
        <f t="shared" si="10"/>
        <v>2</v>
      </c>
      <c r="J33" s="89">
        <f t="shared" si="10"/>
        <v>-2</v>
      </c>
      <c r="K33" s="89">
        <f t="shared" si="10"/>
        <v>-2</v>
      </c>
      <c r="L33" s="88"/>
      <c r="M33" s="88"/>
      <c r="N33" s="90">
        <f>N21+N27</f>
        <v>0</v>
      </c>
      <c r="O33" s="90">
        <f>O21+O27</f>
        <v>0</v>
      </c>
      <c r="P33" s="90">
        <f t="shared" ref="P33:W33" si="11">P21+P27</f>
        <v>0</v>
      </c>
      <c r="Q33" s="90">
        <f t="shared" si="11"/>
        <v>0</v>
      </c>
      <c r="R33" s="90">
        <f t="shared" si="11"/>
        <v>0</v>
      </c>
      <c r="S33" s="90">
        <f t="shared" si="11"/>
        <v>0</v>
      </c>
      <c r="T33" s="90">
        <f t="shared" si="11"/>
        <v>0</v>
      </c>
      <c r="U33" s="90">
        <f t="shared" si="11"/>
        <v>0</v>
      </c>
      <c r="V33" s="90">
        <f t="shared" si="11"/>
        <v>0</v>
      </c>
      <c r="W33" s="90">
        <f t="shared" si="11"/>
        <v>0</v>
      </c>
      <c r="X33" s="80"/>
      <c r="Y33" s="80"/>
      <c r="Z33" s="80"/>
    </row>
    <row r="34" spans="1:64" x14ac:dyDescent="0.25">
      <c r="A34" s="6">
        <v>2</v>
      </c>
      <c r="B34" s="89">
        <f>B22+B28</f>
        <v>-2</v>
      </c>
      <c r="C34" s="89">
        <f t="shared" ref="C34:K35" si="12">C22+C28</f>
        <v>2</v>
      </c>
      <c r="D34" s="89">
        <f t="shared" si="12"/>
        <v>-2</v>
      </c>
      <c r="E34" s="89">
        <f t="shared" si="12"/>
        <v>2</v>
      </c>
      <c r="F34" s="89">
        <f t="shared" si="12"/>
        <v>-2</v>
      </c>
      <c r="G34" s="89">
        <f t="shared" si="12"/>
        <v>2</v>
      </c>
      <c r="H34" s="89">
        <f t="shared" si="12"/>
        <v>-2</v>
      </c>
      <c r="I34" s="89">
        <f t="shared" si="12"/>
        <v>2</v>
      </c>
      <c r="J34" s="89">
        <f t="shared" si="12"/>
        <v>-2</v>
      </c>
      <c r="K34" s="89">
        <f t="shared" si="12"/>
        <v>-2</v>
      </c>
      <c r="L34" s="88"/>
      <c r="M34" s="88"/>
      <c r="N34" s="89">
        <f>N22+N28</f>
        <v>0</v>
      </c>
      <c r="O34" s="89">
        <f t="shared" ref="O34:W35" si="13">O22+O28</f>
        <v>0</v>
      </c>
      <c r="P34" s="89">
        <f t="shared" si="13"/>
        <v>0</v>
      </c>
      <c r="Q34" s="89">
        <f t="shared" si="13"/>
        <v>0</v>
      </c>
      <c r="R34" s="89">
        <f t="shared" si="13"/>
        <v>0</v>
      </c>
      <c r="S34" s="89">
        <f t="shared" si="13"/>
        <v>0</v>
      </c>
      <c r="T34" s="89">
        <f t="shared" si="13"/>
        <v>0</v>
      </c>
      <c r="U34" s="89">
        <f t="shared" si="13"/>
        <v>0</v>
      </c>
      <c r="V34" s="89">
        <f t="shared" si="13"/>
        <v>0</v>
      </c>
      <c r="W34" s="89">
        <f t="shared" si="13"/>
        <v>0</v>
      </c>
      <c r="X34" s="80"/>
      <c r="Y34" s="80"/>
      <c r="Z34" s="80"/>
    </row>
    <row r="35" spans="1:64" x14ac:dyDescent="0.25">
      <c r="A35" s="6">
        <v>3</v>
      </c>
      <c r="B35" s="95">
        <f>B23+B29</f>
        <v>-2</v>
      </c>
      <c r="C35" s="95">
        <f t="shared" si="12"/>
        <v>2</v>
      </c>
      <c r="D35" s="95">
        <f t="shared" si="12"/>
        <v>-2</v>
      </c>
      <c r="E35" s="95">
        <f t="shared" si="12"/>
        <v>2</v>
      </c>
      <c r="F35" s="95">
        <f t="shared" si="12"/>
        <v>-2</v>
      </c>
      <c r="G35" s="95">
        <f t="shared" si="12"/>
        <v>2</v>
      </c>
      <c r="H35" s="95">
        <f t="shared" si="12"/>
        <v>-2</v>
      </c>
      <c r="I35" s="95">
        <f t="shared" si="12"/>
        <v>2</v>
      </c>
      <c r="J35" s="95">
        <f t="shared" si="12"/>
        <v>-2</v>
      </c>
      <c r="K35" s="95">
        <f t="shared" si="12"/>
        <v>-2</v>
      </c>
      <c r="L35" s="96"/>
      <c r="M35" s="96"/>
      <c r="N35" s="97">
        <f>N23+N29</f>
        <v>-2</v>
      </c>
      <c r="O35" s="97">
        <f t="shared" si="13"/>
        <v>2</v>
      </c>
      <c r="P35" s="97">
        <f t="shared" si="13"/>
        <v>-2</v>
      </c>
      <c r="Q35" s="97">
        <f t="shared" si="13"/>
        <v>2</v>
      </c>
      <c r="R35" s="97">
        <f t="shared" si="13"/>
        <v>-2</v>
      </c>
      <c r="S35" s="97">
        <f t="shared" si="13"/>
        <v>2</v>
      </c>
      <c r="T35" s="97">
        <f t="shared" si="13"/>
        <v>2</v>
      </c>
      <c r="U35" s="97">
        <f t="shared" si="13"/>
        <v>-2</v>
      </c>
      <c r="V35" s="97">
        <f t="shared" si="13"/>
        <v>2</v>
      </c>
      <c r="W35" s="97">
        <f t="shared" si="13"/>
        <v>-2</v>
      </c>
      <c r="X35" s="80"/>
      <c r="Y35" s="80"/>
      <c r="Z35" s="80"/>
    </row>
    <row r="37" spans="1:64" x14ac:dyDescent="0.25">
      <c r="A37" s="93" t="s">
        <v>356</v>
      </c>
    </row>
    <row r="39" spans="1:64" x14ac:dyDescent="0.25">
      <c r="A39" s="21" t="s">
        <v>263</v>
      </c>
      <c r="K39" s="4"/>
      <c r="L39" s="4"/>
      <c r="M39" s="4"/>
      <c r="O39" s="31"/>
      <c r="P39" s="31"/>
      <c r="Q39" s="31"/>
      <c r="R39" s="31"/>
      <c r="S39" s="31"/>
      <c r="T39" s="31"/>
      <c r="U39" s="31"/>
      <c r="V39" s="31"/>
      <c r="W39" s="6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BC39" s="31"/>
      <c r="BD39" s="6"/>
      <c r="BE39" s="6"/>
      <c r="BH39" s="31"/>
      <c r="BI39" s="31"/>
      <c r="BJ39" s="16"/>
    </row>
    <row r="40" spans="1:64" x14ac:dyDescent="0.25">
      <c r="A40" s="73" t="s">
        <v>22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BE40" s="62"/>
    </row>
    <row r="41" spans="1:64" x14ac:dyDescent="0.25">
      <c r="A41" s="173" t="s">
        <v>1</v>
      </c>
      <c r="B41" s="175" t="s">
        <v>25</v>
      </c>
      <c r="C41" s="176"/>
      <c r="D41" s="176"/>
      <c r="E41" s="176"/>
      <c r="F41" s="176"/>
      <c r="G41" s="176"/>
      <c r="H41" s="176"/>
      <c r="I41" s="176"/>
      <c r="J41" s="176"/>
      <c r="K41" s="177"/>
      <c r="L41" s="190" t="s">
        <v>313</v>
      </c>
      <c r="M41" s="192" t="s">
        <v>314</v>
      </c>
      <c r="BC41" s="172"/>
      <c r="BD41" s="6"/>
    </row>
    <row r="42" spans="1:64" x14ac:dyDescent="0.25">
      <c r="A42" s="174"/>
      <c r="B42" s="18" t="s">
        <v>2</v>
      </c>
      <c r="C42" s="18" t="s">
        <v>3</v>
      </c>
      <c r="D42" s="18" t="s">
        <v>59</v>
      </c>
      <c r="E42" s="18" t="s">
        <v>78</v>
      </c>
      <c r="F42" s="18" t="s">
        <v>79</v>
      </c>
      <c r="G42" s="18" t="s">
        <v>80</v>
      </c>
      <c r="H42" s="18" t="s">
        <v>81</v>
      </c>
      <c r="I42" s="18" t="s">
        <v>82</v>
      </c>
      <c r="J42" s="18" t="s">
        <v>83</v>
      </c>
      <c r="K42" s="18" t="s">
        <v>14</v>
      </c>
      <c r="L42" s="191"/>
      <c r="M42" s="193"/>
      <c r="BC42" s="172"/>
    </row>
    <row r="43" spans="1:64" x14ac:dyDescent="0.25">
      <c r="A43" s="1">
        <v>1</v>
      </c>
      <c r="B43" s="1">
        <v>1</v>
      </c>
      <c r="C43" s="1">
        <v>-1</v>
      </c>
      <c r="D43" s="1">
        <v>1</v>
      </c>
      <c r="E43" s="1">
        <v>-1</v>
      </c>
      <c r="F43" s="1">
        <v>1</v>
      </c>
      <c r="G43" s="1">
        <v>-1</v>
      </c>
      <c r="H43" s="1">
        <v>1</v>
      </c>
      <c r="I43" s="1">
        <v>-1</v>
      </c>
      <c r="J43" s="1">
        <v>1</v>
      </c>
      <c r="K43" s="1">
        <v>1</v>
      </c>
      <c r="L43" s="65">
        <v>-1</v>
      </c>
      <c r="M43" s="45">
        <v>1</v>
      </c>
      <c r="N43" s="6" t="s">
        <v>154</v>
      </c>
      <c r="BC43" s="6"/>
    </row>
    <row r="44" spans="1:64" x14ac:dyDescent="0.25">
      <c r="A44" s="1">
        <v>2</v>
      </c>
      <c r="B44" s="1">
        <v>1</v>
      </c>
      <c r="C44" s="1">
        <v>1</v>
      </c>
      <c r="D44" s="1">
        <v>1</v>
      </c>
      <c r="E44" s="1">
        <v>1</v>
      </c>
      <c r="F44" s="1">
        <v>-1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65">
        <v>1</v>
      </c>
      <c r="M44" s="45">
        <v>1</v>
      </c>
      <c r="N44" s="6" t="s">
        <v>155</v>
      </c>
      <c r="BC44" s="6"/>
    </row>
    <row r="45" spans="1:64" x14ac:dyDescent="0.25">
      <c r="A45" s="1">
        <v>3</v>
      </c>
      <c r="B45" s="1">
        <v>1</v>
      </c>
      <c r="C45" s="1">
        <v>-1</v>
      </c>
      <c r="D45" s="1">
        <v>1</v>
      </c>
      <c r="E45" s="1">
        <v>-1</v>
      </c>
      <c r="F45" s="1">
        <v>1</v>
      </c>
      <c r="G45" s="1">
        <v>-1</v>
      </c>
      <c r="H45" s="1">
        <v>-1</v>
      </c>
      <c r="I45" s="1">
        <v>1</v>
      </c>
      <c r="J45" s="1">
        <v>-1</v>
      </c>
      <c r="K45" s="1">
        <v>1</v>
      </c>
      <c r="L45" s="65">
        <v>-1</v>
      </c>
      <c r="M45" s="45">
        <v>-1</v>
      </c>
      <c r="N45" s="6" t="s">
        <v>19</v>
      </c>
      <c r="BC45" s="6"/>
    </row>
    <row r="46" spans="1:64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71"/>
      <c r="Y46" s="71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71"/>
      <c r="BA46" s="71"/>
      <c r="BB46" s="71"/>
      <c r="BC46" s="6"/>
    </row>
    <row r="47" spans="1:64" x14ac:dyDescent="0.25"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1"/>
      <c r="BA47" s="71"/>
      <c r="BB47" s="71"/>
      <c r="BC47" s="71"/>
      <c r="BD47" s="71"/>
      <c r="BE47" s="71"/>
      <c r="BF47" s="71"/>
      <c r="BG47" s="53"/>
      <c r="BH47" s="53"/>
      <c r="BI47" s="53"/>
      <c r="BJ47" s="53"/>
      <c r="BK47" s="6"/>
      <c r="BL47" s="6"/>
    </row>
    <row r="48" spans="1:64" x14ac:dyDescent="0.25">
      <c r="B48" s="180" t="s">
        <v>20</v>
      </c>
      <c r="C48" s="181"/>
      <c r="D48" s="181"/>
      <c r="E48" s="181"/>
      <c r="F48" s="181"/>
      <c r="G48" s="181"/>
      <c r="H48" s="181"/>
      <c r="I48" s="181"/>
      <c r="J48" s="181"/>
      <c r="K48" s="182"/>
      <c r="L48" s="60"/>
      <c r="M48" s="60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60"/>
      <c r="Y48" s="60"/>
      <c r="Z48" s="55" t="s">
        <v>257</v>
      </c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1"/>
      <c r="BA48" s="71"/>
      <c r="BB48" s="71"/>
      <c r="BC48" s="71"/>
      <c r="BD48" s="71"/>
      <c r="BE48" s="71"/>
      <c r="BF48" s="71"/>
      <c r="BG48" s="53"/>
      <c r="BH48" s="53"/>
      <c r="BI48" s="53"/>
      <c r="BJ48" s="53"/>
      <c r="BK48" s="6"/>
      <c r="BL48" s="6"/>
    </row>
    <row r="49" spans="1:64" x14ac:dyDescent="0.25">
      <c r="B49" s="72" t="s">
        <v>168</v>
      </c>
      <c r="C49" s="72" t="s">
        <v>178</v>
      </c>
      <c r="D49" s="72" t="s">
        <v>188</v>
      </c>
      <c r="E49" s="72" t="s">
        <v>198</v>
      </c>
      <c r="F49" s="72" t="s">
        <v>208</v>
      </c>
      <c r="G49" s="72" t="s">
        <v>218</v>
      </c>
      <c r="H49" s="72" t="s">
        <v>316</v>
      </c>
      <c r="I49" s="72" t="s">
        <v>317</v>
      </c>
      <c r="J49" s="72" t="s">
        <v>318</v>
      </c>
      <c r="K49" s="72" t="s">
        <v>319</v>
      </c>
      <c r="L49" s="66" t="s">
        <v>323</v>
      </c>
      <c r="M49" s="66" t="s">
        <v>324</v>
      </c>
      <c r="N49" s="74" t="s">
        <v>169</v>
      </c>
      <c r="O49" s="74" t="s">
        <v>179</v>
      </c>
      <c r="P49" s="74" t="s">
        <v>189</v>
      </c>
      <c r="Q49" s="74" t="s">
        <v>199</v>
      </c>
      <c r="R49" s="74" t="s">
        <v>209</v>
      </c>
      <c r="S49" s="74" t="s">
        <v>219</v>
      </c>
      <c r="T49" s="74" t="s">
        <v>320</v>
      </c>
      <c r="U49" s="74" t="s">
        <v>321</v>
      </c>
      <c r="V49" s="74" t="s">
        <v>322</v>
      </c>
      <c r="W49" s="75" t="s">
        <v>327</v>
      </c>
      <c r="X49" s="75" t="s">
        <v>325</v>
      </c>
      <c r="Y49" s="75" t="s">
        <v>326</v>
      </c>
      <c r="Z49" s="56" t="s">
        <v>328</v>
      </c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71"/>
      <c r="BA49" s="71"/>
      <c r="BB49" s="71"/>
      <c r="BC49" s="71"/>
      <c r="BD49" s="71"/>
      <c r="BE49" s="71"/>
      <c r="BF49" s="71"/>
      <c r="BG49" s="53"/>
      <c r="BH49" s="53"/>
      <c r="BI49" s="53"/>
      <c r="BJ49" s="53"/>
      <c r="BK49" s="6"/>
      <c r="BL49" s="6"/>
    </row>
    <row r="50" spans="1:64" x14ac:dyDescent="0.25">
      <c r="A50" s="6">
        <v>1</v>
      </c>
      <c r="B50" s="76">
        <f>B35</f>
        <v>-2</v>
      </c>
      <c r="C50" s="76">
        <f t="shared" ref="C50:K50" si="14">C35</f>
        <v>2</v>
      </c>
      <c r="D50" s="76">
        <f t="shared" si="14"/>
        <v>-2</v>
      </c>
      <c r="E50" s="76">
        <f t="shared" si="14"/>
        <v>2</v>
      </c>
      <c r="F50" s="76">
        <f t="shared" si="14"/>
        <v>-2</v>
      </c>
      <c r="G50" s="76">
        <f t="shared" si="14"/>
        <v>2</v>
      </c>
      <c r="H50" s="76">
        <f t="shared" si="14"/>
        <v>-2</v>
      </c>
      <c r="I50" s="76">
        <f t="shared" si="14"/>
        <v>2</v>
      </c>
      <c r="J50" s="76">
        <f t="shared" si="14"/>
        <v>-2</v>
      </c>
      <c r="K50" s="76">
        <f t="shared" si="14"/>
        <v>-2</v>
      </c>
      <c r="L50" s="76">
        <f>K50+(B43*B50)+(C43*C50)+(D43*D50)+(E43*E50)+(F43*F50)+(G43*G50)+(H43*H50)+(I43*I50)+(J43*J50)</f>
        <v>-20</v>
      </c>
      <c r="M50" s="91">
        <f>IF(L50&gt;=$D$8,1,-1)</f>
        <v>-1</v>
      </c>
      <c r="N50" s="76">
        <f>N35</f>
        <v>-2</v>
      </c>
      <c r="O50" s="76">
        <f t="shared" ref="O50:W50" si="15">O35</f>
        <v>2</v>
      </c>
      <c r="P50" s="76">
        <f t="shared" si="15"/>
        <v>-2</v>
      </c>
      <c r="Q50" s="76">
        <f t="shared" si="15"/>
        <v>2</v>
      </c>
      <c r="R50" s="76">
        <f t="shared" si="15"/>
        <v>-2</v>
      </c>
      <c r="S50" s="76">
        <f t="shared" si="15"/>
        <v>2</v>
      </c>
      <c r="T50" s="76">
        <f t="shared" si="15"/>
        <v>2</v>
      </c>
      <c r="U50" s="76">
        <f t="shared" si="15"/>
        <v>-2</v>
      </c>
      <c r="V50" s="76">
        <f t="shared" si="15"/>
        <v>2</v>
      </c>
      <c r="W50" s="76">
        <f t="shared" si="15"/>
        <v>-2</v>
      </c>
      <c r="X50" s="76">
        <f>W50+(B43*N50)+(C43*O50)+(D43*P50)+(E43*Q50)+(F43*R50)+(G43*S50)+(H43*T50)+(I43*U50)+(J43*V50)</f>
        <v>-8</v>
      </c>
      <c r="Y50" s="92">
        <f>IF(X50&gt;=$D$8,1,-1)</f>
        <v>-1</v>
      </c>
      <c r="Z50" s="76" t="str">
        <f>IF(AND(L43=M50,M43=Y50),"wbaru=wlama","perbaiki bobot dan bias")</f>
        <v>perbaiki bobot dan bias</v>
      </c>
    </row>
    <row r="51" spans="1:64" x14ac:dyDescent="0.25">
      <c r="A51" s="6">
        <v>2</v>
      </c>
      <c r="B51" s="90">
        <f>B62</f>
        <v>-2</v>
      </c>
      <c r="C51" s="90">
        <f t="shared" ref="C51:K52" si="16">C62</f>
        <v>2</v>
      </c>
      <c r="D51" s="90">
        <f t="shared" si="16"/>
        <v>-2</v>
      </c>
      <c r="E51" s="90">
        <f t="shared" si="16"/>
        <v>2</v>
      </c>
      <c r="F51" s="90">
        <f t="shared" si="16"/>
        <v>-2</v>
      </c>
      <c r="G51" s="90">
        <f t="shared" si="16"/>
        <v>2</v>
      </c>
      <c r="H51" s="90">
        <f t="shared" si="16"/>
        <v>-2</v>
      </c>
      <c r="I51" s="90">
        <f t="shared" si="16"/>
        <v>2</v>
      </c>
      <c r="J51" s="90">
        <f t="shared" si="16"/>
        <v>-2</v>
      </c>
      <c r="K51" s="90">
        <f t="shared" si="16"/>
        <v>-2</v>
      </c>
      <c r="L51" s="76">
        <f>K51+(B44*B51)+(C44*C51)+(D44*D51)+(E44*E51)+(F44*F51)+(G44*G51)+(H44*H51)+(I44*I51)+(J44*J51)</f>
        <v>0</v>
      </c>
      <c r="M51" s="91">
        <f>IF(L51&gt;=$D$8,1,-1)</f>
        <v>1</v>
      </c>
      <c r="N51" s="90">
        <f>N62</f>
        <v>0</v>
      </c>
      <c r="O51" s="90">
        <f>O62</f>
        <v>0</v>
      </c>
      <c r="P51" s="90">
        <f t="shared" ref="P51:W51" si="17">P62</f>
        <v>0</v>
      </c>
      <c r="Q51" s="90">
        <f t="shared" si="17"/>
        <v>0</v>
      </c>
      <c r="R51" s="90">
        <f t="shared" si="17"/>
        <v>0</v>
      </c>
      <c r="S51" s="90">
        <f t="shared" si="17"/>
        <v>0</v>
      </c>
      <c r="T51" s="90">
        <f t="shared" si="17"/>
        <v>4</v>
      </c>
      <c r="U51" s="90">
        <f t="shared" si="17"/>
        <v>-4</v>
      </c>
      <c r="V51" s="90">
        <f t="shared" si="17"/>
        <v>4</v>
      </c>
      <c r="W51" s="90">
        <f t="shared" si="17"/>
        <v>0</v>
      </c>
      <c r="X51" s="89">
        <f>W51+(B44*N51)+(C44*O51)+(D44*P51)+(E44*Q51)+(F44*R51)+(G44*S51)+(H44*T51)+(I44*U51)+(J44*V51)</f>
        <v>4</v>
      </c>
      <c r="Y51" s="92">
        <f>IF(X51&gt;$D$8,1,IF(X51&lt;-$D$8,-1,0))</f>
        <v>1</v>
      </c>
      <c r="Z51" s="76" t="str">
        <f>IF(AND(L44=M51,M44=Y51),"wbaru=wlama","perbaiki bobot dan bias")</f>
        <v>wbaru=wlama</v>
      </c>
    </row>
    <row r="52" spans="1:64" x14ac:dyDescent="0.25">
      <c r="A52" s="6">
        <v>3</v>
      </c>
      <c r="B52" s="90">
        <f>B63</f>
        <v>-2</v>
      </c>
      <c r="C52" s="90">
        <f t="shared" si="16"/>
        <v>2</v>
      </c>
      <c r="D52" s="90">
        <f t="shared" si="16"/>
        <v>-2</v>
      </c>
      <c r="E52" s="90">
        <f t="shared" si="16"/>
        <v>2</v>
      </c>
      <c r="F52" s="90">
        <f t="shared" si="16"/>
        <v>-2</v>
      </c>
      <c r="G52" s="90">
        <f t="shared" si="16"/>
        <v>2</v>
      </c>
      <c r="H52" s="90">
        <f t="shared" si="16"/>
        <v>-2</v>
      </c>
      <c r="I52" s="90">
        <f t="shared" si="16"/>
        <v>2</v>
      </c>
      <c r="J52" s="90">
        <f t="shared" si="16"/>
        <v>-2</v>
      </c>
      <c r="K52" s="90">
        <f t="shared" si="16"/>
        <v>-2</v>
      </c>
      <c r="L52" s="89">
        <f>K52+(B45*B52)+(C45*C52)+(D45*D52)+(E45*E52)+(F45*F52)+(G45*G52)+(H45*H52)+(I45*I52)+(J45*J52)</f>
        <v>-8</v>
      </c>
      <c r="M52" s="91">
        <f>IF(L52&gt;=$D$8,1,-1)</f>
        <v>-1</v>
      </c>
      <c r="N52" s="90">
        <f>N63</f>
        <v>0</v>
      </c>
      <c r="O52" s="90">
        <f t="shared" ref="O52:W52" si="18">O63</f>
        <v>0</v>
      </c>
      <c r="P52" s="90">
        <f t="shared" si="18"/>
        <v>0</v>
      </c>
      <c r="Q52" s="90">
        <f t="shared" si="18"/>
        <v>0</v>
      </c>
      <c r="R52" s="90">
        <f t="shared" si="18"/>
        <v>0</v>
      </c>
      <c r="S52" s="90">
        <f t="shared" si="18"/>
        <v>0</v>
      </c>
      <c r="T52" s="90">
        <f t="shared" si="18"/>
        <v>4</v>
      </c>
      <c r="U52" s="90">
        <f t="shared" si="18"/>
        <v>-4</v>
      </c>
      <c r="V52" s="90">
        <f t="shared" si="18"/>
        <v>4</v>
      </c>
      <c r="W52" s="90">
        <f t="shared" si="18"/>
        <v>0</v>
      </c>
      <c r="X52" s="89">
        <f>W52+(B45*N52)+(C45*O52)+(D45*P52)+(E45*Q52)+(F45*R52)+(G45*S52)+(H45*T52)+(I45*U52)+(J45*V52)</f>
        <v>-12</v>
      </c>
      <c r="Y52" s="92">
        <f>IF(X52&gt;$D$8,1,IF(X52&lt;-$D$8,-1,0))</f>
        <v>-1</v>
      </c>
      <c r="Z52" s="76" t="str">
        <f>IF(AND(L45=M52,M45=Y52),"wbaru=wlama","perbaiki bobot dan bias")</f>
        <v>wbaru=wlama</v>
      </c>
    </row>
    <row r="53" spans="1:64" x14ac:dyDescent="0.2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16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16"/>
    </row>
    <row r="54" spans="1:64" x14ac:dyDescent="0.25">
      <c r="B54" s="194" t="s">
        <v>256</v>
      </c>
      <c r="C54" s="195"/>
      <c r="D54" s="195"/>
      <c r="E54" s="196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64" x14ac:dyDescent="0.25">
      <c r="B55" s="81" t="s">
        <v>333</v>
      </c>
      <c r="C55" s="81" t="s">
        <v>334</v>
      </c>
      <c r="D55" s="81" t="s">
        <v>335</v>
      </c>
      <c r="E55" s="81" t="s">
        <v>336</v>
      </c>
      <c r="F55" s="81" t="s">
        <v>337</v>
      </c>
      <c r="G55" s="81" t="s">
        <v>338</v>
      </c>
      <c r="H55" s="81" t="s">
        <v>339</v>
      </c>
      <c r="I55" s="81" t="s">
        <v>340</v>
      </c>
      <c r="J55" s="81" t="s">
        <v>341</v>
      </c>
      <c r="K55" s="81" t="s">
        <v>342</v>
      </c>
      <c r="L55" s="80"/>
      <c r="M55" s="80"/>
      <c r="N55" s="82" t="s">
        <v>344</v>
      </c>
      <c r="O55" s="82" t="s">
        <v>345</v>
      </c>
      <c r="P55" s="82" t="s">
        <v>346</v>
      </c>
      <c r="Q55" s="82" t="s">
        <v>347</v>
      </c>
      <c r="R55" s="82" t="s">
        <v>348</v>
      </c>
      <c r="S55" s="82" t="s">
        <v>349</v>
      </c>
      <c r="T55" s="82" t="s">
        <v>350</v>
      </c>
      <c r="U55" s="82" t="s">
        <v>351</v>
      </c>
      <c r="V55" s="82" t="s">
        <v>352</v>
      </c>
      <c r="W55" s="82" t="s">
        <v>343</v>
      </c>
      <c r="X55" s="80"/>
      <c r="Y55" s="80"/>
      <c r="Z55" s="80"/>
    </row>
    <row r="56" spans="1:64" x14ac:dyDescent="0.25">
      <c r="A56" s="6">
        <v>1</v>
      </c>
      <c r="B56" s="76">
        <f>($L$43-$M$50)*B43*$D$9</f>
        <v>0</v>
      </c>
      <c r="C56" s="76">
        <f t="shared" ref="C56:K56" si="19">($L$43-$M$50)*C43*$D$9</f>
        <v>0</v>
      </c>
      <c r="D56" s="76">
        <f t="shared" si="19"/>
        <v>0</v>
      </c>
      <c r="E56" s="76">
        <f t="shared" si="19"/>
        <v>0</v>
      </c>
      <c r="F56" s="76">
        <f t="shared" si="19"/>
        <v>0</v>
      </c>
      <c r="G56" s="76">
        <f t="shared" si="19"/>
        <v>0</v>
      </c>
      <c r="H56" s="76">
        <f t="shared" si="19"/>
        <v>0</v>
      </c>
      <c r="I56" s="76">
        <f t="shared" si="19"/>
        <v>0</v>
      </c>
      <c r="J56" s="76">
        <f t="shared" si="19"/>
        <v>0</v>
      </c>
      <c r="K56" s="76">
        <f t="shared" si="19"/>
        <v>0</v>
      </c>
      <c r="L56" s="80"/>
      <c r="M56" s="80"/>
      <c r="N56" s="76">
        <f t="shared" ref="N56:W56" si="20">($M$43-$Y$50)*B43*$D$9</f>
        <v>2</v>
      </c>
      <c r="O56" s="76">
        <f t="shared" si="20"/>
        <v>-2</v>
      </c>
      <c r="P56" s="76">
        <f t="shared" si="20"/>
        <v>2</v>
      </c>
      <c r="Q56" s="76">
        <f t="shared" si="20"/>
        <v>-2</v>
      </c>
      <c r="R56" s="76">
        <f t="shared" si="20"/>
        <v>2</v>
      </c>
      <c r="S56" s="76">
        <f t="shared" si="20"/>
        <v>-2</v>
      </c>
      <c r="T56" s="76">
        <f t="shared" si="20"/>
        <v>2</v>
      </c>
      <c r="U56" s="76">
        <f t="shared" si="20"/>
        <v>-2</v>
      </c>
      <c r="V56" s="76">
        <f t="shared" si="20"/>
        <v>2</v>
      </c>
      <c r="W56" s="76">
        <f t="shared" si="20"/>
        <v>2</v>
      </c>
      <c r="X56" s="80"/>
      <c r="Y56" s="80"/>
      <c r="Z56" s="80"/>
    </row>
    <row r="57" spans="1:64" x14ac:dyDescent="0.25">
      <c r="A57" s="6">
        <v>2</v>
      </c>
      <c r="B57" s="89">
        <f>($L$44-$M$51)*B44*$D$9</f>
        <v>0</v>
      </c>
      <c r="C57" s="89">
        <f t="shared" ref="C57:K57" si="21">($L$44-$M$51)*C44*$D$9</f>
        <v>0</v>
      </c>
      <c r="D57" s="89">
        <f t="shared" si="21"/>
        <v>0</v>
      </c>
      <c r="E57" s="89">
        <f t="shared" si="21"/>
        <v>0</v>
      </c>
      <c r="F57" s="89">
        <f t="shared" si="21"/>
        <v>0</v>
      </c>
      <c r="G57" s="89">
        <f t="shared" si="21"/>
        <v>0</v>
      </c>
      <c r="H57" s="89">
        <f t="shared" si="21"/>
        <v>0</v>
      </c>
      <c r="I57" s="89">
        <f t="shared" si="21"/>
        <v>0</v>
      </c>
      <c r="J57" s="89">
        <f t="shared" si="21"/>
        <v>0</v>
      </c>
      <c r="K57" s="89">
        <f t="shared" si="21"/>
        <v>0</v>
      </c>
      <c r="L57" s="88"/>
      <c r="M57" s="88"/>
      <c r="N57" s="89">
        <f t="shared" ref="N57:W57" si="22">($M$44-$Y$51)*B44*$D$9</f>
        <v>0</v>
      </c>
      <c r="O57" s="89">
        <f t="shared" si="22"/>
        <v>0</v>
      </c>
      <c r="P57" s="89">
        <f t="shared" si="22"/>
        <v>0</v>
      </c>
      <c r="Q57" s="89">
        <f t="shared" si="22"/>
        <v>0</v>
      </c>
      <c r="R57" s="89">
        <f t="shared" si="22"/>
        <v>0</v>
      </c>
      <c r="S57" s="89">
        <f t="shared" si="22"/>
        <v>0</v>
      </c>
      <c r="T57" s="89">
        <f t="shared" si="22"/>
        <v>0</v>
      </c>
      <c r="U57" s="89">
        <f t="shared" si="22"/>
        <v>0</v>
      </c>
      <c r="V57" s="89">
        <f t="shared" si="22"/>
        <v>0</v>
      </c>
      <c r="W57" s="89">
        <f t="shared" si="22"/>
        <v>0</v>
      </c>
      <c r="X57" s="88"/>
      <c r="Y57" s="80"/>
      <c r="Z57" s="80"/>
    </row>
    <row r="58" spans="1:64" x14ac:dyDescent="0.25">
      <c r="A58" s="6">
        <v>3</v>
      </c>
      <c r="B58" s="89">
        <f>($L$45-$M$52)*B45*$D$9</f>
        <v>0</v>
      </c>
      <c r="C58" s="89">
        <f t="shared" ref="C58:K58" si="23">($L$45-$M$52)*C45*$D$9</f>
        <v>0</v>
      </c>
      <c r="D58" s="89">
        <f t="shared" si="23"/>
        <v>0</v>
      </c>
      <c r="E58" s="89">
        <f t="shared" si="23"/>
        <v>0</v>
      </c>
      <c r="F58" s="89">
        <f t="shared" si="23"/>
        <v>0</v>
      </c>
      <c r="G58" s="89">
        <f t="shared" si="23"/>
        <v>0</v>
      </c>
      <c r="H58" s="89">
        <f t="shared" si="23"/>
        <v>0</v>
      </c>
      <c r="I58" s="89">
        <f t="shared" si="23"/>
        <v>0</v>
      </c>
      <c r="J58" s="89">
        <f t="shared" si="23"/>
        <v>0</v>
      </c>
      <c r="K58" s="89">
        <f t="shared" si="23"/>
        <v>0</v>
      </c>
      <c r="L58" s="88"/>
      <c r="M58" s="88"/>
      <c r="N58" s="89">
        <f t="shared" ref="N58:W58" si="24">($M$45-$Y$52)*B45*$D$9</f>
        <v>0</v>
      </c>
      <c r="O58" s="89">
        <f t="shared" si="24"/>
        <v>0</v>
      </c>
      <c r="P58" s="89">
        <f t="shared" si="24"/>
        <v>0</v>
      </c>
      <c r="Q58" s="89">
        <f t="shared" si="24"/>
        <v>0</v>
      </c>
      <c r="R58" s="89">
        <f t="shared" si="24"/>
        <v>0</v>
      </c>
      <c r="S58" s="89">
        <f t="shared" si="24"/>
        <v>0</v>
      </c>
      <c r="T58" s="89">
        <f t="shared" si="24"/>
        <v>0</v>
      </c>
      <c r="U58" s="89">
        <f t="shared" si="24"/>
        <v>0</v>
      </c>
      <c r="V58" s="89">
        <f t="shared" si="24"/>
        <v>0</v>
      </c>
      <c r="W58" s="89">
        <f t="shared" si="24"/>
        <v>0</v>
      </c>
      <c r="X58" s="88"/>
      <c r="Y58" s="80"/>
      <c r="Z58" s="80"/>
    </row>
    <row r="59" spans="1:64" x14ac:dyDescent="0.2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64" x14ac:dyDescent="0.25">
      <c r="B60" s="194" t="s">
        <v>353</v>
      </c>
      <c r="C60" s="195"/>
      <c r="D60" s="195"/>
      <c r="E60" s="196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64" x14ac:dyDescent="0.25">
      <c r="B61" s="83" t="s">
        <v>168</v>
      </c>
      <c r="C61" s="83" t="s">
        <v>178</v>
      </c>
      <c r="D61" s="83" t="s">
        <v>188</v>
      </c>
      <c r="E61" s="83" t="s">
        <v>198</v>
      </c>
      <c r="F61" s="83" t="s">
        <v>208</v>
      </c>
      <c r="G61" s="83" t="s">
        <v>218</v>
      </c>
      <c r="H61" s="83" t="s">
        <v>316</v>
      </c>
      <c r="I61" s="83" t="s">
        <v>317</v>
      </c>
      <c r="J61" s="83" t="s">
        <v>318</v>
      </c>
      <c r="K61" s="83" t="s">
        <v>319</v>
      </c>
      <c r="L61" s="80"/>
      <c r="M61" s="80"/>
      <c r="N61" s="84" t="s">
        <v>169</v>
      </c>
      <c r="O61" s="84" t="s">
        <v>179</v>
      </c>
      <c r="P61" s="84" t="s">
        <v>189</v>
      </c>
      <c r="Q61" s="84" t="s">
        <v>199</v>
      </c>
      <c r="R61" s="84" t="s">
        <v>209</v>
      </c>
      <c r="S61" s="84" t="s">
        <v>219</v>
      </c>
      <c r="T61" s="84" t="s">
        <v>320</v>
      </c>
      <c r="U61" s="84" t="s">
        <v>321</v>
      </c>
      <c r="V61" s="84" t="s">
        <v>322</v>
      </c>
      <c r="W61" s="85" t="s">
        <v>327</v>
      </c>
      <c r="X61" s="80"/>
      <c r="Y61" s="80"/>
      <c r="Z61" s="80"/>
    </row>
    <row r="62" spans="1:64" x14ac:dyDescent="0.25">
      <c r="A62" s="6">
        <v>1</v>
      </c>
      <c r="B62" s="76">
        <f>B50+B56</f>
        <v>-2</v>
      </c>
      <c r="C62" s="76">
        <f t="shared" ref="C62:K64" si="25">C50+C56</f>
        <v>2</v>
      </c>
      <c r="D62" s="76">
        <f t="shared" si="25"/>
        <v>-2</v>
      </c>
      <c r="E62" s="76">
        <f t="shared" si="25"/>
        <v>2</v>
      </c>
      <c r="F62" s="76">
        <f t="shared" si="25"/>
        <v>-2</v>
      </c>
      <c r="G62" s="76">
        <f t="shared" si="25"/>
        <v>2</v>
      </c>
      <c r="H62" s="76">
        <f t="shared" si="25"/>
        <v>-2</v>
      </c>
      <c r="I62" s="76">
        <f t="shared" si="25"/>
        <v>2</v>
      </c>
      <c r="J62" s="76">
        <f t="shared" si="25"/>
        <v>-2</v>
      </c>
      <c r="K62" s="76">
        <f t="shared" si="25"/>
        <v>-2</v>
      </c>
      <c r="L62" s="80"/>
      <c r="M62" s="80"/>
      <c r="N62" s="79">
        <f>N50+N56</f>
        <v>0</v>
      </c>
      <c r="O62" s="79">
        <f t="shared" ref="O62:W64" si="26">O50+O56</f>
        <v>0</v>
      </c>
      <c r="P62" s="79">
        <f t="shared" si="26"/>
        <v>0</v>
      </c>
      <c r="Q62" s="79">
        <f t="shared" si="26"/>
        <v>0</v>
      </c>
      <c r="R62" s="79">
        <f t="shared" si="26"/>
        <v>0</v>
      </c>
      <c r="S62" s="79">
        <f t="shared" si="26"/>
        <v>0</v>
      </c>
      <c r="T62" s="79">
        <f t="shared" si="26"/>
        <v>4</v>
      </c>
      <c r="U62" s="79">
        <f t="shared" si="26"/>
        <v>-4</v>
      </c>
      <c r="V62" s="79">
        <f t="shared" si="26"/>
        <v>4</v>
      </c>
      <c r="W62" s="79">
        <f t="shared" si="26"/>
        <v>0</v>
      </c>
      <c r="X62" s="80"/>
      <c r="Y62" s="80"/>
      <c r="Z62" s="80"/>
    </row>
    <row r="63" spans="1:64" x14ac:dyDescent="0.25">
      <c r="A63" s="6">
        <v>2</v>
      </c>
      <c r="B63" s="89">
        <f>B51+B57</f>
        <v>-2</v>
      </c>
      <c r="C63" s="89">
        <f t="shared" si="25"/>
        <v>2</v>
      </c>
      <c r="D63" s="89">
        <f t="shared" si="25"/>
        <v>-2</v>
      </c>
      <c r="E63" s="89">
        <f t="shared" si="25"/>
        <v>2</v>
      </c>
      <c r="F63" s="89">
        <f t="shared" si="25"/>
        <v>-2</v>
      </c>
      <c r="G63" s="89">
        <f t="shared" si="25"/>
        <v>2</v>
      </c>
      <c r="H63" s="89">
        <f t="shared" si="25"/>
        <v>-2</v>
      </c>
      <c r="I63" s="89">
        <f t="shared" si="25"/>
        <v>2</v>
      </c>
      <c r="J63" s="89">
        <f t="shared" si="25"/>
        <v>-2</v>
      </c>
      <c r="K63" s="89">
        <f t="shared" si="25"/>
        <v>-2</v>
      </c>
      <c r="L63" s="94"/>
      <c r="M63" s="94"/>
      <c r="N63" s="89">
        <f>N51+N57</f>
        <v>0</v>
      </c>
      <c r="O63" s="89">
        <f t="shared" si="26"/>
        <v>0</v>
      </c>
      <c r="P63" s="89">
        <f t="shared" si="26"/>
        <v>0</v>
      </c>
      <c r="Q63" s="89">
        <f t="shared" si="26"/>
        <v>0</v>
      </c>
      <c r="R63" s="89">
        <f t="shared" si="26"/>
        <v>0</v>
      </c>
      <c r="S63" s="89">
        <f t="shared" si="26"/>
        <v>0</v>
      </c>
      <c r="T63" s="89">
        <f t="shared" si="26"/>
        <v>4</v>
      </c>
      <c r="U63" s="89">
        <f t="shared" si="26"/>
        <v>-4</v>
      </c>
      <c r="V63" s="89">
        <f t="shared" si="26"/>
        <v>4</v>
      </c>
      <c r="W63" s="89">
        <f t="shared" si="26"/>
        <v>0</v>
      </c>
      <c r="X63" s="80"/>
      <c r="Y63" s="80"/>
      <c r="Z63" s="80"/>
    </row>
    <row r="64" spans="1:64" x14ac:dyDescent="0.25">
      <c r="A64" s="6">
        <v>3</v>
      </c>
      <c r="B64" s="98">
        <f>B52+B58</f>
        <v>-2</v>
      </c>
      <c r="C64" s="98">
        <f t="shared" si="25"/>
        <v>2</v>
      </c>
      <c r="D64" s="98">
        <f t="shared" si="25"/>
        <v>-2</v>
      </c>
      <c r="E64" s="98">
        <f t="shared" si="25"/>
        <v>2</v>
      </c>
      <c r="F64" s="98">
        <f t="shared" si="25"/>
        <v>-2</v>
      </c>
      <c r="G64" s="98">
        <f t="shared" si="25"/>
        <v>2</v>
      </c>
      <c r="H64" s="98">
        <f t="shared" si="25"/>
        <v>-2</v>
      </c>
      <c r="I64" s="98">
        <f t="shared" si="25"/>
        <v>2</v>
      </c>
      <c r="J64" s="98">
        <f t="shared" si="25"/>
        <v>-2</v>
      </c>
      <c r="K64" s="98">
        <f t="shared" si="25"/>
        <v>-2</v>
      </c>
      <c r="L64" s="99"/>
      <c r="M64" s="99"/>
      <c r="N64" s="100">
        <f>N52+N58</f>
        <v>0</v>
      </c>
      <c r="O64" s="100">
        <f t="shared" si="26"/>
        <v>0</v>
      </c>
      <c r="P64" s="100">
        <f t="shared" si="26"/>
        <v>0</v>
      </c>
      <c r="Q64" s="100">
        <f t="shared" si="26"/>
        <v>0</v>
      </c>
      <c r="R64" s="100">
        <f t="shared" si="26"/>
        <v>0</v>
      </c>
      <c r="S64" s="100">
        <f t="shared" si="26"/>
        <v>0</v>
      </c>
      <c r="T64" s="100">
        <f t="shared" si="26"/>
        <v>4</v>
      </c>
      <c r="U64" s="100">
        <f t="shared" si="26"/>
        <v>-4</v>
      </c>
      <c r="V64" s="100">
        <f t="shared" si="26"/>
        <v>4</v>
      </c>
      <c r="W64" s="100">
        <f t="shared" si="26"/>
        <v>0</v>
      </c>
      <c r="X64" s="80"/>
      <c r="Y64" s="80"/>
      <c r="Z64" s="80"/>
    </row>
    <row r="66" spans="1:64" x14ac:dyDescent="0.25">
      <c r="A66" s="93" t="s">
        <v>376</v>
      </c>
    </row>
    <row r="68" spans="1:64" x14ac:dyDescent="0.25">
      <c r="A68" s="93" t="s">
        <v>269</v>
      </c>
      <c r="K68" s="4"/>
      <c r="L68" s="4"/>
      <c r="M68" s="4"/>
      <c r="O68" s="31"/>
      <c r="P68" s="31"/>
      <c r="Q68" s="31"/>
      <c r="R68" s="31"/>
      <c r="S68" s="31"/>
      <c r="T68" s="31"/>
      <c r="U68" s="31"/>
      <c r="V68" s="31"/>
      <c r="W68" s="6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BC68" s="31"/>
      <c r="BD68" s="6"/>
      <c r="BE68" s="6"/>
      <c r="BH68" s="31"/>
      <c r="BI68" s="31"/>
      <c r="BJ68" s="16"/>
    </row>
    <row r="69" spans="1:64" x14ac:dyDescent="0.25">
      <c r="A69" s="101" t="s">
        <v>22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BE69" s="62"/>
    </row>
    <row r="70" spans="1:64" x14ac:dyDescent="0.25">
      <c r="A70" s="173" t="s">
        <v>1</v>
      </c>
      <c r="B70" s="175" t="s">
        <v>25</v>
      </c>
      <c r="C70" s="176"/>
      <c r="D70" s="176"/>
      <c r="E70" s="176"/>
      <c r="F70" s="176"/>
      <c r="G70" s="176"/>
      <c r="H70" s="176"/>
      <c r="I70" s="176"/>
      <c r="J70" s="176"/>
      <c r="K70" s="177"/>
      <c r="L70" s="190" t="s">
        <v>313</v>
      </c>
      <c r="M70" s="192" t="s">
        <v>314</v>
      </c>
      <c r="BC70" s="172"/>
      <c r="BD70" s="6"/>
    </row>
    <row r="71" spans="1:64" x14ac:dyDescent="0.25">
      <c r="A71" s="174"/>
      <c r="B71" s="18" t="s">
        <v>2</v>
      </c>
      <c r="C71" s="18" t="s">
        <v>3</v>
      </c>
      <c r="D71" s="18" t="s">
        <v>59</v>
      </c>
      <c r="E71" s="18" t="s">
        <v>78</v>
      </c>
      <c r="F71" s="18" t="s">
        <v>79</v>
      </c>
      <c r="G71" s="18" t="s">
        <v>80</v>
      </c>
      <c r="H71" s="18" t="s">
        <v>81</v>
      </c>
      <c r="I71" s="18" t="s">
        <v>82</v>
      </c>
      <c r="J71" s="18" t="s">
        <v>83</v>
      </c>
      <c r="K71" s="18" t="s">
        <v>14</v>
      </c>
      <c r="L71" s="191"/>
      <c r="M71" s="193"/>
      <c r="BC71" s="172"/>
    </row>
    <row r="72" spans="1:64" x14ac:dyDescent="0.25">
      <c r="A72" s="1">
        <v>1</v>
      </c>
      <c r="B72" s="1">
        <v>1</v>
      </c>
      <c r="C72" s="1">
        <v>-1</v>
      </c>
      <c r="D72" s="1">
        <v>1</v>
      </c>
      <c r="E72" s="1">
        <v>-1</v>
      </c>
      <c r="F72" s="1">
        <v>1</v>
      </c>
      <c r="G72" s="1">
        <v>-1</v>
      </c>
      <c r="H72" s="1">
        <v>1</v>
      </c>
      <c r="I72" s="1">
        <v>-1</v>
      </c>
      <c r="J72" s="1">
        <v>1</v>
      </c>
      <c r="K72" s="1">
        <v>1</v>
      </c>
      <c r="L72" s="65">
        <v>-1</v>
      </c>
      <c r="M72" s="45">
        <v>1</v>
      </c>
      <c r="N72" s="6" t="s">
        <v>154</v>
      </c>
      <c r="BC72" s="6"/>
    </row>
    <row r="73" spans="1:64" x14ac:dyDescent="0.25">
      <c r="A73" s="1">
        <v>2</v>
      </c>
      <c r="B73" s="1">
        <v>1</v>
      </c>
      <c r="C73" s="1">
        <v>1</v>
      </c>
      <c r="D73" s="1">
        <v>1</v>
      </c>
      <c r="E73" s="1">
        <v>1</v>
      </c>
      <c r="F73" s="1">
        <v>-1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65">
        <v>1</v>
      </c>
      <c r="M73" s="45">
        <v>1</v>
      </c>
      <c r="N73" s="6" t="s">
        <v>155</v>
      </c>
      <c r="BC73" s="6"/>
    </row>
    <row r="74" spans="1:64" x14ac:dyDescent="0.25">
      <c r="A74" s="1">
        <v>3</v>
      </c>
      <c r="B74" s="1">
        <v>1</v>
      </c>
      <c r="C74" s="1">
        <v>-1</v>
      </c>
      <c r="D74" s="1">
        <v>1</v>
      </c>
      <c r="E74" s="1">
        <v>-1</v>
      </c>
      <c r="F74" s="1">
        <v>1</v>
      </c>
      <c r="G74" s="1">
        <v>-1</v>
      </c>
      <c r="H74" s="1">
        <v>-1</v>
      </c>
      <c r="I74" s="1">
        <v>1</v>
      </c>
      <c r="J74" s="1">
        <v>-1</v>
      </c>
      <c r="K74" s="1">
        <v>1</v>
      </c>
      <c r="L74" s="65">
        <v>-1</v>
      </c>
      <c r="M74" s="45">
        <v>-1</v>
      </c>
      <c r="N74" s="6" t="s">
        <v>19</v>
      </c>
      <c r="BC74" s="6"/>
    </row>
    <row r="75" spans="1:64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71"/>
      <c r="Y75" s="71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71"/>
      <c r="BA75" s="71"/>
      <c r="BB75" s="71"/>
      <c r="BC75" s="6"/>
    </row>
    <row r="76" spans="1:64" x14ac:dyDescent="0.25"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71"/>
      <c r="BA76" s="71"/>
      <c r="BB76" s="71"/>
      <c r="BC76" s="71"/>
      <c r="BD76" s="71"/>
      <c r="BE76" s="71"/>
      <c r="BF76" s="71"/>
      <c r="BG76" s="53"/>
      <c r="BH76" s="53"/>
      <c r="BI76" s="53"/>
      <c r="BJ76" s="53"/>
      <c r="BK76" s="6"/>
      <c r="BL76" s="6"/>
    </row>
    <row r="77" spans="1:64" x14ac:dyDescent="0.25">
      <c r="B77" s="180" t="s">
        <v>20</v>
      </c>
      <c r="C77" s="181"/>
      <c r="D77" s="181"/>
      <c r="E77" s="181"/>
      <c r="F77" s="181"/>
      <c r="G77" s="181"/>
      <c r="H77" s="181"/>
      <c r="I77" s="181"/>
      <c r="J77" s="181"/>
      <c r="K77" s="182"/>
      <c r="L77" s="60"/>
      <c r="M77" s="60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60"/>
      <c r="Y77" s="60"/>
      <c r="Z77" s="55" t="s">
        <v>257</v>
      </c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71"/>
      <c r="BA77" s="71"/>
      <c r="BB77" s="71"/>
      <c r="BC77" s="71"/>
      <c r="BD77" s="71"/>
      <c r="BE77" s="71"/>
      <c r="BF77" s="71"/>
      <c r="BG77" s="53"/>
      <c r="BH77" s="53"/>
      <c r="BI77" s="53"/>
      <c r="BJ77" s="53"/>
      <c r="BK77" s="6"/>
      <c r="BL77" s="6"/>
    </row>
    <row r="78" spans="1:64" x14ac:dyDescent="0.25">
      <c r="B78" s="72" t="s">
        <v>168</v>
      </c>
      <c r="C78" s="72" t="s">
        <v>178</v>
      </c>
      <c r="D78" s="72" t="s">
        <v>188</v>
      </c>
      <c r="E78" s="72" t="s">
        <v>198</v>
      </c>
      <c r="F78" s="72" t="s">
        <v>208</v>
      </c>
      <c r="G78" s="72" t="s">
        <v>218</v>
      </c>
      <c r="H78" s="72" t="s">
        <v>316</v>
      </c>
      <c r="I78" s="72" t="s">
        <v>317</v>
      </c>
      <c r="J78" s="72" t="s">
        <v>318</v>
      </c>
      <c r="K78" s="72" t="s">
        <v>319</v>
      </c>
      <c r="L78" s="66" t="s">
        <v>323</v>
      </c>
      <c r="M78" s="66" t="s">
        <v>324</v>
      </c>
      <c r="N78" s="74" t="s">
        <v>169</v>
      </c>
      <c r="O78" s="74" t="s">
        <v>179</v>
      </c>
      <c r="P78" s="74" t="s">
        <v>189</v>
      </c>
      <c r="Q78" s="74" t="s">
        <v>199</v>
      </c>
      <c r="R78" s="74" t="s">
        <v>209</v>
      </c>
      <c r="S78" s="74" t="s">
        <v>219</v>
      </c>
      <c r="T78" s="74" t="s">
        <v>320</v>
      </c>
      <c r="U78" s="74" t="s">
        <v>321</v>
      </c>
      <c r="V78" s="74" t="s">
        <v>322</v>
      </c>
      <c r="W78" s="75" t="s">
        <v>327</v>
      </c>
      <c r="X78" s="75" t="s">
        <v>325</v>
      </c>
      <c r="Y78" s="75" t="s">
        <v>326</v>
      </c>
      <c r="Z78" s="56" t="s">
        <v>328</v>
      </c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71"/>
      <c r="BA78" s="71"/>
      <c r="BB78" s="71"/>
      <c r="BC78" s="71"/>
      <c r="BD78" s="71"/>
      <c r="BE78" s="71"/>
      <c r="BF78" s="71"/>
      <c r="BG78" s="53"/>
      <c r="BH78" s="53"/>
      <c r="BI78" s="53"/>
      <c r="BJ78" s="53"/>
      <c r="BK78" s="6"/>
      <c r="BL78" s="6"/>
    </row>
    <row r="79" spans="1:64" x14ac:dyDescent="0.25">
      <c r="A79" s="6">
        <v>1</v>
      </c>
      <c r="B79" s="76">
        <f>B64</f>
        <v>-2</v>
      </c>
      <c r="C79" s="76">
        <f t="shared" ref="C79:K79" si="27">C64</f>
        <v>2</v>
      </c>
      <c r="D79" s="76">
        <f t="shared" si="27"/>
        <v>-2</v>
      </c>
      <c r="E79" s="76">
        <f t="shared" si="27"/>
        <v>2</v>
      </c>
      <c r="F79" s="76">
        <f t="shared" si="27"/>
        <v>-2</v>
      </c>
      <c r="G79" s="76">
        <f t="shared" si="27"/>
        <v>2</v>
      </c>
      <c r="H79" s="76">
        <f t="shared" si="27"/>
        <v>-2</v>
      </c>
      <c r="I79" s="76">
        <f t="shared" si="27"/>
        <v>2</v>
      </c>
      <c r="J79" s="76">
        <f t="shared" si="27"/>
        <v>-2</v>
      </c>
      <c r="K79" s="76">
        <f t="shared" si="27"/>
        <v>-2</v>
      </c>
      <c r="L79" s="76">
        <f>K79+(B72*B79)+(C72*C79)+(D72*D79)+(E72*E79)+(F72*F79)+(G72*G79)+(H72*H79)+(I72*I79)+(J72*J79)</f>
        <v>-20</v>
      </c>
      <c r="M79" s="91">
        <f>IF(L79&gt;=$D$8,1,-1)</f>
        <v>-1</v>
      </c>
      <c r="N79" s="76">
        <f>N64</f>
        <v>0</v>
      </c>
      <c r="O79" s="76">
        <f t="shared" ref="O79:W79" si="28">O64</f>
        <v>0</v>
      </c>
      <c r="P79" s="76">
        <f t="shared" si="28"/>
        <v>0</v>
      </c>
      <c r="Q79" s="76">
        <f t="shared" si="28"/>
        <v>0</v>
      </c>
      <c r="R79" s="76">
        <f t="shared" si="28"/>
        <v>0</v>
      </c>
      <c r="S79" s="76">
        <f t="shared" si="28"/>
        <v>0</v>
      </c>
      <c r="T79" s="76">
        <f t="shared" si="28"/>
        <v>4</v>
      </c>
      <c r="U79" s="76">
        <f t="shared" si="28"/>
        <v>-4</v>
      </c>
      <c r="V79" s="76">
        <f t="shared" si="28"/>
        <v>4</v>
      </c>
      <c r="W79" s="76">
        <f t="shared" si="28"/>
        <v>0</v>
      </c>
      <c r="X79" s="76">
        <f>W79+(B72*N79)+(C72*O79)+(D72*P79)+(E72*Q79)+(F72*R79)+(G72*S79)+(H72*T79)+(I72*U79)+(J72*V79)</f>
        <v>12</v>
      </c>
      <c r="Y79" s="92">
        <f>IF(X79&gt;=$D$8,1,-1)</f>
        <v>1</v>
      </c>
      <c r="Z79" s="76" t="str">
        <f>IF(AND(L72=M79,M72=Y79),"wbaru=wlama","perbaiki bobot dan bias")</f>
        <v>wbaru=wlama</v>
      </c>
    </row>
    <row r="80" spans="1:64" x14ac:dyDescent="0.25">
      <c r="A80" s="6">
        <v>2</v>
      </c>
      <c r="B80" s="90">
        <f>B91</f>
        <v>-2</v>
      </c>
      <c r="C80" s="90">
        <f t="shared" ref="C80:K80" si="29">C91</f>
        <v>2</v>
      </c>
      <c r="D80" s="90">
        <f t="shared" si="29"/>
        <v>-2</v>
      </c>
      <c r="E80" s="90">
        <f t="shared" si="29"/>
        <v>2</v>
      </c>
      <c r="F80" s="90">
        <f t="shared" si="29"/>
        <v>-2</v>
      </c>
      <c r="G80" s="90">
        <f t="shared" si="29"/>
        <v>2</v>
      </c>
      <c r="H80" s="90">
        <f t="shared" si="29"/>
        <v>-2</v>
      </c>
      <c r="I80" s="90">
        <f t="shared" si="29"/>
        <v>2</v>
      </c>
      <c r="J80" s="90">
        <f t="shared" si="29"/>
        <v>-2</v>
      </c>
      <c r="K80" s="90">
        <f t="shared" si="29"/>
        <v>-2</v>
      </c>
      <c r="L80" s="76">
        <f>K80+(B73*B80)+(C73*C80)+(D73*D80)+(E73*E80)+(F73*F80)+(G73*G80)+(H73*H80)+(I73*I80)+(J73*J80)</f>
        <v>0</v>
      </c>
      <c r="M80" s="91">
        <f>IF(L80&gt;=$D$8,1,-1)</f>
        <v>1</v>
      </c>
      <c r="N80" s="90">
        <f>N91</f>
        <v>0</v>
      </c>
      <c r="O80" s="90">
        <f>O91</f>
        <v>0</v>
      </c>
      <c r="P80" s="90">
        <f t="shared" ref="P80:W80" si="30">P91</f>
        <v>0</v>
      </c>
      <c r="Q80" s="90">
        <f t="shared" si="30"/>
        <v>0</v>
      </c>
      <c r="R80" s="90">
        <f t="shared" si="30"/>
        <v>0</v>
      </c>
      <c r="S80" s="90">
        <f t="shared" si="30"/>
        <v>0</v>
      </c>
      <c r="T80" s="90">
        <f t="shared" si="30"/>
        <v>4</v>
      </c>
      <c r="U80" s="90">
        <f t="shared" si="30"/>
        <v>-4</v>
      </c>
      <c r="V80" s="90">
        <f t="shared" si="30"/>
        <v>4</v>
      </c>
      <c r="W80" s="90">
        <f t="shared" si="30"/>
        <v>0</v>
      </c>
      <c r="X80" s="89">
        <f>W80+(B73*N80)+(C73*O80)+(D73*P80)+(E73*Q80)+(F73*R80)+(G73*S80)+(H73*T80)+(I73*U80)+(J73*V80)</f>
        <v>4</v>
      </c>
      <c r="Y80" s="92">
        <f>IF(X80&gt;$D$8,1,IF(X80&lt;-$D$8,-1,0))</f>
        <v>1</v>
      </c>
      <c r="Z80" s="76" t="str">
        <f>IF(AND(L73=M80,M73=Y80),"wbaru=wlama","perbaiki bobot dan bias")</f>
        <v>wbaru=wlama</v>
      </c>
    </row>
    <row r="81" spans="1:26" x14ac:dyDescent="0.25">
      <c r="A81" s="6">
        <v>3</v>
      </c>
      <c r="B81" s="90">
        <f>B92</f>
        <v>-2</v>
      </c>
      <c r="C81" s="90">
        <f t="shared" ref="C81:K81" si="31">C92</f>
        <v>2</v>
      </c>
      <c r="D81" s="90">
        <f t="shared" si="31"/>
        <v>-2</v>
      </c>
      <c r="E81" s="90">
        <f t="shared" si="31"/>
        <v>2</v>
      </c>
      <c r="F81" s="90">
        <f t="shared" si="31"/>
        <v>-2</v>
      </c>
      <c r="G81" s="90">
        <f t="shared" si="31"/>
        <v>2</v>
      </c>
      <c r="H81" s="90">
        <f t="shared" si="31"/>
        <v>-2</v>
      </c>
      <c r="I81" s="90">
        <f t="shared" si="31"/>
        <v>2</v>
      </c>
      <c r="J81" s="90">
        <f t="shared" si="31"/>
        <v>-2</v>
      </c>
      <c r="K81" s="90">
        <f t="shared" si="31"/>
        <v>-2</v>
      </c>
      <c r="L81" s="89">
        <f>K81+(B74*B81)+(C74*C81)+(D74*D81)+(E74*E81)+(F74*F81)+(G74*G81)+(H74*H81)+(I74*I81)+(J74*J81)</f>
        <v>-8</v>
      </c>
      <c r="M81" s="91">
        <f>IF(L81&gt;=$D$8,1,-1)</f>
        <v>-1</v>
      </c>
      <c r="N81" s="90">
        <f>N92</f>
        <v>0</v>
      </c>
      <c r="O81" s="90">
        <f t="shared" ref="O81:W81" si="32">O92</f>
        <v>0</v>
      </c>
      <c r="P81" s="90">
        <f t="shared" si="32"/>
        <v>0</v>
      </c>
      <c r="Q81" s="90">
        <f t="shared" si="32"/>
        <v>0</v>
      </c>
      <c r="R81" s="90">
        <f t="shared" si="32"/>
        <v>0</v>
      </c>
      <c r="S81" s="90">
        <f t="shared" si="32"/>
        <v>0</v>
      </c>
      <c r="T81" s="90">
        <f t="shared" si="32"/>
        <v>4</v>
      </c>
      <c r="U81" s="90">
        <f t="shared" si="32"/>
        <v>-4</v>
      </c>
      <c r="V81" s="90">
        <f t="shared" si="32"/>
        <v>4</v>
      </c>
      <c r="W81" s="90">
        <f t="shared" si="32"/>
        <v>0</v>
      </c>
      <c r="X81" s="89">
        <f>W81+(B74*N81)+(C74*O81)+(D74*P81)+(E74*Q81)+(F74*R81)+(G74*S81)+(H74*T81)+(I74*U81)+(J74*V81)</f>
        <v>-12</v>
      </c>
      <c r="Y81" s="92">
        <f>IF(X81&gt;$D$8,1,IF(X81&lt;-$D$8,-1,0))</f>
        <v>-1</v>
      </c>
      <c r="Z81" s="76" t="str">
        <f>IF(AND(L74=M81,M74=Y81),"wbaru=wlama","perbaiki bobot dan bias")</f>
        <v>wbaru=wlama</v>
      </c>
    </row>
    <row r="82" spans="1:26" x14ac:dyDescent="0.2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16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16"/>
    </row>
    <row r="83" spans="1:26" x14ac:dyDescent="0.25">
      <c r="B83" s="194" t="s">
        <v>256</v>
      </c>
      <c r="C83" s="195"/>
      <c r="D83" s="195"/>
      <c r="E83" s="196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x14ac:dyDescent="0.25">
      <c r="B84" s="81" t="s">
        <v>333</v>
      </c>
      <c r="C84" s="81" t="s">
        <v>334</v>
      </c>
      <c r="D84" s="81" t="s">
        <v>335</v>
      </c>
      <c r="E84" s="81" t="s">
        <v>336</v>
      </c>
      <c r="F84" s="81" t="s">
        <v>337</v>
      </c>
      <c r="G84" s="81" t="s">
        <v>338</v>
      </c>
      <c r="H84" s="81" t="s">
        <v>339</v>
      </c>
      <c r="I84" s="81" t="s">
        <v>340</v>
      </c>
      <c r="J84" s="81" t="s">
        <v>341</v>
      </c>
      <c r="K84" s="81" t="s">
        <v>342</v>
      </c>
      <c r="L84" s="80"/>
      <c r="M84" s="80"/>
      <c r="N84" s="82" t="s">
        <v>344</v>
      </c>
      <c r="O84" s="82" t="s">
        <v>345</v>
      </c>
      <c r="P84" s="82" t="s">
        <v>346</v>
      </c>
      <c r="Q84" s="82" t="s">
        <v>347</v>
      </c>
      <c r="R84" s="82" t="s">
        <v>348</v>
      </c>
      <c r="S84" s="82" t="s">
        <v>349</v>
      </c>
      <c r="T84" s="82" t="s">
        <v>350</v>
      </c>
      <c r="U84" s="82" t="s">
        <v>351</v>
      </c>
      <c r="V84" s="82" t="s">
        <v>352</v>
      </c>
      <c r="W84" s="82" t="s">
        <v>343</v>
      </c>
      <c r="X84" s="80"/>
      <c r="Y84" s="80"/>
      <c r="Z84" s="80"/>
    </row>
    <row r="85" spans="1:26" x14ac:dyDescent="0.25">
      <c r="A85" s="6">
        <v>1</v>
      </c>
      <c r="B85" s="76">
        <f>($L$72-$M$79)*B72*$D$9</f>
        <v>0</v>
      </c>
      <c r="C85" s="76">
        <f t="shared" ref="C85:K85" si="33">($L$72-$M$79)*C72*$D$9</f>
        <v>0</v>
      </c>
      <c r="D85" s="76">
        <f t="shared" si="33"/>
        <v>0</v>
      </c>
      <c r="E85" s="76">
        <f t="shared" si="33"/>
        <v>0</v>
      </c>
      <c r="F85" s="76">
        <f t="shared" si="33"/>
        <v>0</v>
      </c>
      <c r="G85" s="76">
        <f t="shared" si="33"/>
        <v>0</v>
      </c>
      <c r="H85" s="76">
        <f t="shared" si="33"/>
        <v>0</v>
      </c>
      <c r="I85" s="76">
        <f t="shared" si="33"/>
        <v>0</v>
      </c>
      <c r="J85" s="76">
        <f t="shared" si="33"/>
        <v>0</v>
      </c>
      <c r="K85" s="76">
        <f t="shared" si="33"/>
        <v>0</v>
      </c>
      <c r="L85" s="80"/>
      <c r="M85" s="80"/>
      <c r="N85" s="76">
        <f>($M$72-$Y$79)*B72*$D$9</f>
        <v>0</v>
      </c>
      <c r="O85" s="76">
        <f t="shared" ref="O85:W85" si="34">($M$72-$Y$79)*C72*$D$9</f>
        <v>0</v>
      </c>
      <c r="P85" s="76">
        <f t="shared" si="34"/>
        <v>0</v>
      </c>
      <c r="Q85" s="76">
        <f t="shared" si="34"/>
        <v>0</v>
      </c>
      <c r="R85" s="76">
        <f t="shared" si="34"/>
        <v>0</v>
      </c>
      <c r="S85" s="76">
        <f t="shared" si="34"/>
        <v>0</v>
      </c>
      <c r="T85" s="76">
        <f t="shared" si="34"/>
        <v>0</v>
      </c>
      <c r="U85" s="76">
        <f t="shared" si="34"/>
        <v>0</v>
      </c>
      <c r="V85" s="76">
        <f t="shared" si="34"/>
        <v>0</v>
      </c>
      <c r="W85" s="76">
        <f t="shared" si="34"/>
        <v>0</v>
      </c>
      <c r="X85" s="80"/>
      <c r="Y85" s="80"/>
      <c r="Z85" s="80"/>
    </row>
    <row r="86" spans="1:26" x14ac:dyDescent="0.25">
      <c r="A86" s="6">
        <v>2</v>
      </c>
      <c r="B86" s="89">
        <f>($L$73-$M$80)*B73*$D$9</f>
        <v>0</v>
      </c>
      <c r="C86" s="89">
        <f t="shared" ref="C86:K86" si="35">($L$73-$M$80)*C73*$D$9</f>
        <v>0</v>
      </c>
      <c r="D86" s="89">
        <f t="shared" si="35"/>
        <v>0</v>
      </c>
      <c r="E86" s="89">
        <f t="shared" si="35"/>
        <v>0</v>
      </c>
      <c r="F86" s="89">
        <f t="shared" si="35"/>
        <v>0</v>
      </c>
      <c r="G86" s="89">
        <f t="shared" si="35"/>
        <v>0</v>
      </c>
      <c r="H86" s="89">
        <f t="shared" si="35"/>
        <v>0</v>
      </c>
      <c r="I86" s="89">
        <f t="shared" si="35"/>
        <v>0</v>
      </c>
      <c r="J86" s="89">
        <f t="shared" si="35"/>
        <v>0</v>
      </c>
      <c r="K86" s="89">
        <f t="shared" si="35"/>
        <v>0</v>
      </c>
      <c r="L86" s="88"/>
      <c r="M86" s="88"/>
      <c r="N86" s="89">
        <f>($M$73-$Y$80)*B73*$D$9</f>
        <v>0</v>
      </c>
      <c r="O86" s="89">
        <f t="shared" ref="O86:W86" si="36">($M$73-$Y$80)*C73*$D$9</f>
        <v>0</v>
      </c>
      <c r="P86" s="89">
        <f t="shared" si="36"/>
        <v>0</v>
      </c>
      <c r="Q86" s="89">
        <f t="shared" si="36"/>
        <v>0</v>
      </c>
      <c r="R86" s="89">
        <f t="shared" si="36"/>
        <v>0</v>
      </c>
      <c r="S86" s="89">
        <f t="shared" si="36"/>
        <v>0</v>
      </c>
      <c r="T86" s="89">
        <f t="shared" si="36"/>
        <v>0</v>
      </c>
      <c r="U86" s="89">
        <f t="shared" si="36"/>
        <v>0</v>
      </c>
      <c r="V86" s="89">
        <f t="shared" si="36"/>
        <v>0</v>
      </c>
      <c r="W86" s="89">
        <f t="shared" si="36"/>
        <v>0</v>
      </c>
      <c r="X86" s="88"/>
      <c r="Y86" s="80"/>
      <c r="Z86" s="80"/>
    </row>
    <row r="87" spans="1:26" x14ac:dyDescent="0.25">
      <c r="A87" s="6">
        <v>3</v>
      </c>
      <c r="B87" s="89">
        <f>($L$74-$M$81)*B74*$D$9</f>
        <v>0</v>
      </c>
      <c r="C87" s="89">
        <f t="shared" ref="C87:K87" si="37">($L$74-$M$81)*C74*$D$9</f>
        <v>0</v>
      </c>
      <c r="D87" s="89">
        <f t="shared" si="37"/>
        <v>0</v>
      </c>
      <c r="E87" s="89">
        <f t="shared" si="37"/>
        <v>0</v>
      </c>
      <c r="F87" s="89">
        <f t="shared" si="37"/>
        <v>0</v>
      </c>
      <c r="G87" s="89">
        <f t="shared" si="37"/>
        <v>0</v>
      </c>
      <c r="H87" s="89">
        <f t="shared" si="37"/>
        <v>0</v>
      </c>
      <c r="I87" s="89">
        <f t="shared" si="37"/>
        <v>0</v>
      </c>
      <c r="J87" s="89">
        <f t="shared" si="37"/>
        <v>0</v>
      </c>
      <c r="K87" s="89">
        <f t="shared" si="37"/>
        <v>0</v>
      </c>
      <c r="L87" s="88"/>
      <c r="M87" s="88"/>
      <c r="N87" s="89">
        <f>($M$74-$Y$81)*B74*$D$9</f>
        <v>0</v>
      </c>
      <c r="O87" s="89">
        <f t="shared" ref="O87:W87" si="38">($M$74-$Y$81)*C74*$D$9</f>
        <v>0</v>
      </c>
      <c r="P87" s="89">
        <f t="shared" si="38"/>
        <v>0</v>
      </c>
      <c r="Q87" s="89">
        <f t="shared" si="38"/>
        <v>0</v>
      </c>
      <c r="R87" s="89">
        <f t="shared" si="38"/>
        <v>0</v>
      </c>
      <c r="S87" s="89">
        <f t="shared" si="38"/>
        <v>0</v>
      </c>
      <c r="T87" s="89">
        <f t="shared" si="38"/>
        <v>0</v>
      </c>
      <c r="U87" s="89">
        <f t="shared" si="38"/>
        <v>0</v>
      </c>
      <c r="V87" s="89">
        <f t="shared" si="38"/>
        <v>0</v>
      </c>
      <c r="W87" s="89">
        <f t="shared" si="38"/>
        <v>0</v>
      </c>
      <c r="X87" s="88"/>
      <c r="Y87" s="80"/>
      <c r="Z87" s="80"/>
    </row>
    <row r="88" spans="1:26" x14ac:dyDescent="0.2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x14ac:dyDescent="0.25">
      <c r="B89" s="194" t="s">
        <v>353</v>
      </c>
      <c r="C89" s="195"/>
      <c r="D89" s="195"/>
      <c r="E89" s="196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x14ac:dyDescent="0.25">
      <c r="B90" s="83" t="s">
        <v>168</v>
      </c>
      <c r="C90" s="83" t="s">
        <v>178</v>
      </c>
      <c r="D90" s="83" t="s">
        <v>188</v>
      </c>
      <c r="E90" s="83" t="s">
        <v>198</v>
      </c>
      <c r="F90" s="83" t="s">
        <v>208</v>
      </c>
      <c r="G90" s="83" t="s">
        <v>218</v>
      </c>
      <c r="H90" s="83" t="s">
        <v>316</v>
      </c>
      <c r="I90" s="83" t="s">
        <v>317</v>
      </c>
      <c r="J90" s="83" t="s">
        <v>318</v>
      </c>
      <c r="K90" s="83" t="s">
        <v>319</v>
      </c>
      <c r="L90" s="80"/>
      <c r="M90" s="80"/>
      <c r="N90" s="84" t="s">
        <v>169</v>
      </c>
      <c r="O90" s="84" t="s">
        <v>179</v>
      </c>
      <c r="P90" s="84" t="s">
        <v>189</v>
      </c>
      <c r="Q90" s="84" t="s">
        <v>199</v>
      </c>
      <c r="R90" s="84" t="s">
        <v>209</v>
      </c>
      <c r="S90" s="84" t="s">
        <v>219</v>
      </c>
      <c r="T90" s="84" t="s">
        <v>320</v>
      </c>
      <c r="U90" s="84" t="s">
        <v>321</v>
      </c>
      <c r="V90" s="84" t="s">
        <v>322</v>
      </c>
      <c r="W90" s="85" t="s">
        <v>327</v>
      </c>
      <c r="X90" s="80"/>
      <c r="Y90" s="80"/>
      <c r="Z90" s="80"/>
    </row>
    <row r="91" spans="1:26" x14ac:dyDescent="0.25">
      <c r="A91" s="6">
        <v>1</v>
      </c>
      <c r="B91" s="76">
        <f>B79+B85</f>
        <v>-2</v>
      </c>
      <c r="C91" s="76">
        <f t="shared" ref="C91:K91" si="39">C79+C85</f>
        <v>2</v>
      </c>
      <c r="D91" s="76">
        <f t="shared" si="39"/>
        <v>-2</v>
      </c>
      <c r="E91" s="76">
        <f t="shared" si="39"/>
        <v>2</v>
      </c>
      <c r="F91" s="76">
        <f t="shared" si="39"/>
        <v>-2</v>
      </c>
      <c r="G91" s="76">
        <f t="shared" si="39"/>
        <v>2</v>
      </c>
      <c r="H91" s="76">
        <f t="shared" si="39"/>
        <v>-2</v>
      </c>
      <c r="I91" s="76">
        <f t="shared" si="39"/>
        <v>2</v>
      </c>
      <c r="J91" s="76">
        <f t="shared" si="39"/>
        <v>-2</v>
      </c>
      <c r="K91" s="76">
        <f t="shared" si="39"/>
        <v>-2</v>
      </c>
      <c r="L91" s="80"/>
      <c r="M91" s="80"/>
      <c r="N91" s="79">
        <f>N79+N85</f>
        <v>0</v>
      </c>
      <c r="O91" s="79">
        <f>O79+O85</f>
        <v>0</v>
      </c>
      <c r="P91" s="79">
        <f t="shared" ref="P91:W91" si="40">P79+P85</f>
        <v>0</v>
      </c>
      <c r="Q91" s="79">
        <f t="shared" si="40"/>
        <v>0</v>
      </c>
      <c r="R91" s="79">
        <f t="shared" si="40"/>
        <v>0</v>
      </c>
      <c r="S91" s="79">
        <f t="shared" si="40"/>
        <v>0</v>
      </c>
      <c r="T91" s="79">
        <f t="shared" si="40"/>
        <v>4</v>
      </c>
      <c r="U91" s="79">
        <f t="shared" si="40"/>
        <v>-4</v>
      </c>
      <c r="V91" s="79">
        <f t="shared" si="40"/>
        <v>4</v>
      </c>
      <c r="W91" s="79">
        <f t="shared" si="40"/>
        <v>0</v>
      </c>
      <c r="X91" s="80"/>
      <c r="Y91" s="80"/>
      <c r="Z91" s="80"/>
    </row>
    <row r="92" spans="1:26" x14ac:dyDescent="0.25">
      <c r="A92" s="6">
        <v>2</v>
      </c>
      <c r="B92" s="89">
        <f>B80+B86</f>
        <v>-2</v>
      </c>
      <c r="C92" s="89">
        <f t="shared" ref="C92:K92" si="41">C80+C86</f>
        <v>2</v>
      </c>
      <c r="D92" s="89">
        <f t="shared" si="41"/>
        <v>-2</v>
      </c>
      <c r="E92" s="89">
        <f t="shared" si="41"/>
        <v>2</v>
      </c>
      <c r="F92" s="89">
        <f t="shared" si="41"/>
        <v>-2</v>
      </c>
      <c r="G92" s="89">
        <f t="shared" si="41"/>
        <v>2</v>
      </c>
      <c r="H92" s="89">
        <f t="shared" si="41"/>
        <v>-2</v>
      </c>
      <c r="I92" s="89">
        <f t="shared" si="41"/>
        <v>2</v>
      </c>
      <c r="J92" s="89">
        <f t="shared" si="41"/>
        <v>-2</v>
      </c>
      <c r="K92" s="89">
        <f t="shared" si="41"/>
        <v>-2</v>
      </c>
      <c r="L92" s="94"/>
      <c r="M92" s="94"/>
      <c r="N92" s="89">
        <f>N80+N86</f>
        <v>0</v>
      </c>
      <c r="O92" s="89">
        <f t="shared" ref="O92:W92" si="42">O80+O86</f>
        <v>0</v>
      </c>
      <c r="P92" s="89">
        <f t="shared" si="42"/>
        <v>0</v>
      </c>
      <c r="Q92" s="89">
        <f t="shared" si="42"/>
        <v>0</v>
      </c>
      <c r="R92" s="89">
        <f t="shared" si="42"/>
        <v>0</v>
      </c>
      <c r="S92" s="89">
        <f t="shared" si="42"/>
        <v>0</v>
      </c>
      <c r="T92" s="89">
        <f t="shared" si="42"/>
        <v>4</v>
      </c>
      <c r="U92" s="89">
        <f t="shared" si="42"/>
        <v>-4</v>
      </c>
      <c r="V92" s="89">
        <f t="shared" si="42"/>
        <v>4</v>
      </c>
      <c r="W92" s="89">
        <f t="shared" si="42"/>
        <v>0</v>
      </c>
      <c r="X92" s="80"/>
      <c r="Y92" s="80"/>
      <c r="Z92" s="80"/>
    </row>
    <row r="93" spans="1:26" x14ac:dyDescent="0.25">
      <c r="A93" s="6">
        <v>3</v>
      </c>
      <c r="B93" s="98">
        <f>B81+B87</f>
        <v>-2</v>
      </c>
      <c r="C93" s="98">
        <f t="shared" ref="C93:K93" si="43">C81+C87</f>
        <v>2</v>
      </c>
      <c r="D93" s="98">
        <f t="shared" si="43"/>
        <v>-2</v>
      </c>
      <c r="E93" s="98">
        <f t="shared" si="43"/>
        <v>2</v>
      </c>
      <c r="F93" s="98">
        <f t="shared" si="43"/>
        <v>-2</v>
      </c>
      <c r="G93" s="98">
        <f t="shared" si="43"/>
        <v>2</v>
      </c>
      <c r="H93" s="98">
        <f t="shared" si="43"/>
        <v>-2</v>
      </c>
      <c r="I93" s="98">
        <f t="shared" si="43"/>
        <v>2</v>
      </c>
      <c r="J93" s="98">
        <f t="shared" si="43"/>
        <v>-2</v>
      </c>
      <c r="K93" s="98">
        <f t="shared" si="43"/>
        <v>-2</v>
      </c>
      <c r="L93" s="99"/>
      <c r="M93" s="99"/>
      <c r="N93" s="100">
        <f>N81+N87</f>
        <v>0</v>
      </c>
      <c r="O93" s="100">
        <f t="shared" ref="O93:W93" si="44">O81+O87</f>
        <v>0</v>
      </c>
      <c r="P93" s="100">
        <f t="shared" si="44"/>
        <v>0</v>
      </c>
      <c r="Q93" s="100">
        <f t="shared" si="44"/>
        <v>0</v>
      </c>
      <c r="R93" s="100">
        <f t="shared" si="44"/>
        <v>0</v>
      </c>
      <c r="S93" s="100">
        <f t="shared" si="44"/>
        <v>0</v>
      </c>
      <c r="T93" s="100">
        <f t="shared" si="44"/>
        <v>4</v>
      </c>
      <c r="U93" s="100">
        <f t="shared" si="44"/>
        <v>-4</v>
      </c>
      <c r="V93" s="100">
        <f t="shared" si="44"/>
        <v>4</v>
      </c>
      <c r="W93" s="100">
        <f t="shared" si="44"/>
        <v>0</v>
      </c>
      <c r="X93" s="80"/>
      <c r="Y93" s="80"/>
      <c r="Z93" s="80"/>
    </row>
    <row r="95" spans="1:26" x14ac:dyDescent="0.25">
      <c r="A95" s="93" t="s">
        <v>376</v>
      </c>
    </row>
    <row r="97" spans="1:56" x14ac:dyDescent="0.25">
      <c r="A97" s="173" t="s">
        <v>1</v>
      </c>
      <c r="B97" s="175" t="s">
        <v>25</v>
      </c>
      <c r="C97" s="176"/>
      <c r="D97" s="176"/>
      <c r="E97" s="176"/>
      <c r="F97" s="176"/>
      <c r="G97" s="176"/>
      <c r="H97" s="176"/>
      <c r="I97" s="176"/>
      <c r="J97" s="176"/>
      <c r="K97" s="177"/>
      <c r="L97" s="190" t="s">
        <v>313</v>
      </c>
      <c r="M97" s="192" t="s">
        <v>314</v>
      </c>
      <c r="BC97" s="172"/>
      <c r="BD97" s="6"/>
    </row>
    <row r="98" spans="1:56" x14ac:dyDescent="0.25">
      <c r="A98" s="174"/>
      <c r="B98" s="18" t="s">
        <v>2</v>
      </c>
      <c r="C98" s="18" t="s">
        <v>3</v>
      </c>
      <c r="D98" s="18" t="s">
        <v>59</v>
      </c>
      <c r="E98" s="18" t="s">
        <v>78</v>
      </c>
      <c r="F98" s="18" t="s">
        <v>79</v>
      </c>
      <c r="G98" s="18" t="s">
        <v>80</v>
      </c>
      <c r="H98" s="18" t="s">
        <v>81</v>
      </c>
      <c r="I98" s="18" t="s">
        <v>82</v>
      </c>
      <c r="J98" s="18" t="s">
        <v>83</v>
      </c>
      <c r="K98" s="18" t="s">
        <v>14</v>
      </c>
      <c r="L98" s="191"/>
      <c r="M98" s="193"/>
      <c r="N98" s="102" t="s">
        <v>358</v>
      </c>
      <c r="O98" s="104" t="s">
        <v>359</v>
      </c>
      <c r="P98" s="102" t="s">
        <v>360</v>
      </c>
      <c r="Q98" s="103" t="s">
        <v>361</v>
      </c>
      <c r="BC98" s="172"/>
    </row>
    <row r="99" spans="1:56" x14ac:dyDescent="0.25">
      <c r="A99" s="1">
        <v>1</v>
      </c>
      <c r="B99" s="1">
        <v>1</v>
      </c>
      <c r="C99" s="1">
        <v>-1</v>
      </c>
      <c r="D99" s="1">
        <v>1</v>
      </c>
      <c r="E99" s="1">
        <v>-1</v>
      </c>
      <c r="F99" s="1">
        <v>1</v>
      </c>
      <c r="G99" s="1">
        <v>-1</v>
      </c>
      <c r="H99" s="1">
        <v>1</v>
      </c>
      <c r="I99" s="1">
        <v>-1</v>
      </c>
      <c r="J99" s="1">
        <v>1</v>
      </c>
      <c r="K99" s="1">
        <v>1</v>
      </c>
      <c r="L99" s="65">
        <v>-1</v>
      </c>
      <c r="M99" s="45">
        <v>1</v>
      </c>
      <c r="N99" s="76">
        <f>K64+(B99*$B$93)+(C99*$C$93)+(D99*$D$93)+(E99*$E$93)+(F99*$F$93)+(G99*$G$93)+(H99*$H$93)+(I99*$I$93)+(J99*$J$93)</f>
        <v>-20</v>
      </c>
      <c r="O99" s="77">
        <f>IF(N99&gt;=$D$8,1,-1)</f>
        <v>-1</v>
      </c>
      <c r="P99" s="76">
        <f>W64+(B99*$N$93)+(C99*$O$93)+(D99*$P$93)+(E99*$Q$93)+(F99*$R$93)+(G99*$S$93)+(H99*$T$93)+(I99*$U$93)+(J99*$V$93)</f>
        <v>12</v>
      </c>
      <c r="Q99" s="78">
        <f>IF(P99&gt;=$D$8,1,-1)</f>
        <v>1</v>
      </c>
      <c r="R99" t="s">
        <v>154</v>
      </c>
      <c r="BC99" s="6"/>
    </row>
    <row r="100" spans="1:56" x14ac:dyDescent="0.25">
      <c r="A100" s="1">
        <v>2</v>
      </c>
      <c r="B100" s="1">
        <v>1</v>
      </c>
      <c r="C100" s="1">
        <v>1</v>
      </c>
      <c r="D100" s="1">
        <v>1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65">
        <v>1</v>
      </c>
      <c r="M100" s="45">
        <v>1</v>
      </c>
      <c r="N100" s="76">
        <f>K65+(B100*$B$93)+(C100*$C$93)+(D100*$D$93)+(E100*$E$93)+(F100*$F$93)+(G100*$G$93)+(H100*$H$93)+(I100*$I$93)+(J100*$J$93)</f>
        <v>2</v>
      </c>
      <c r="O100" s="77">
        <f>IF(N100&gt;=$D$8,1,-1)</f>
        <v>1</v>
      </c>
      <c r="P100" s="76">
        <f>W65+(B100*$N$93)+(C100*$O$93)+(D100*$P$93)+(E100*$Q$93)+(F100*$R$93)+(G100*$S$93)+(H100*$T$93)+(I100*$U$93)+(J100*$V$93)</f>
        <v>4</v>
      </c>
      <c r="Q100" s="78">
        <f>IF(P100&gt;=$D$8,1,-1)</f>
        <v>1</v>
      </c>
      <c r="R100" t="s">
        <v>155</v>
      </c>
      <c r="BC100" s="6"/>
    </row>
    <row r="101" spans="1:56" x14ac:dyDescent="0.25">
      <c r="A101" s="1">
        <v>3</v>
      </c>
      <c r="B101" s="1">
        <v>1</v>
      </c>
      <c r="C101" s="1">
        <v>-1</v>
      </c>
      <c r="D101" s="1">
        <v>1</v>
      </c>
      <c r="E101" s="1">
        <v>-1</v>
      </c>
      <c r="F101" s="1">
        <v>1</v>
      </c>
      <c r="G101" s="1">
        <v>-1</v>
      </c>
      <c r="H101" s="1">
        <v>-1</v>
      </c>
      <c r="I101" s="1">
        <v>1</v>
      </c>
      <c r="J101" s="1">
        <v>-1</v>
      </c>
      <c r="K101" s="1">
        <v>1</v>
      </c>
      <c r="L101" s="65">
        <v>-1</v>
      </c>
      <c r="M101" s="45">
        <v>-1</v>
      </c>
      <c r="N101" s="76">
        <f>K66+(B101*$B$93)+(C101*$C$93)+(D101*$D$93)+(E101*$E$93)+(F101*$F$93)+(G101*$G$93)+(H101*$H$93)+(I101*$I$93)+(J101*$J$93)</f>
        <v>-6</v>
      </c>
      <c r="O101" s="77">
        <f>IF(N101&gt;=$D$8,1,-1)</f>
        <v>-1</v>
      </c>
      <c r="P101" s="76">
        <f>W66+(B101*$N$93)+(C101*$O$93)+(D101*$P$93)+(E101*$Q$93)+(F101*$R$93)+(G101*$S$93)+(H101*$T$93)+(I101*$U$93)+(J101*$V$93)</f>
        <v>-12</v>
      </c>
      <c r="Q101" s="78">
        <f>IF(P101&gt;=$D$8,1,-1)</f>
        <v>-1</v>
      </c>
      <c r="R101" t="s">
        <v>19</v>
      </c>
      <c r="BC101" s="6"/>
    </row>
    <row r="103" spans="1:56" x14ac:dyDescent="0.25">
      <c r="L103" t="s">
        <v>362</v>
      </c>
    </row>
    <row r="104" spans="1:56" x14ac:dyDescent="0.25">
      <c r="L104" t="s">
        <v>363</v>
      </c>
    </row>
    <row r="105" spans="1:56" x14ac:dyDescent="0.25">
      <c r="L105" t="s">
        <v>364</v>
      </c>
    </row>
    <row r="107" spans="1:56" x14ac:dyDescent="0.25">
      <c r="A107" s="63" t="s">
        <v>365</v>
      </c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</row>
    <row r="108" spans="1:56" x14ac:dyDescent="0.25">
      <c r="A108" s="173" t="s">
        <v>1</v>
      </c>
      <c r="B108" s="175" t="s">
        <v>25</v>
      </c>
      <c r="C108" s="176"/>
      <c r="D108" s="176"/>
      <c r="E108" s="176"/>
      <c r="F108" s="176"/>
      <c r="G108" s="176"/>
      <c r="H108" s="176"/>
      <c r="I108" s="176"/>
      <c r="J108" s="176"/>
      <c r="K108" s="177"/>
      <c r="L108" s="190" t="s">
        <v>313</v>
      </c>
      <c r="M108" s="192" t="s">
        <v>314</v>
      </c>
      <c r="T108" s="57">
        <v>1</v>
      </c>
      <c r="U108" s="6">
        <v>-1</v>
      </c>
      <c r="V108" s="57">
        <v>1</v>
      </c>
      <c r="BC108" s="172"/>
      <c r="BD108" s="6"/>
    </row>
    <row r="109" spans="1:56" x14ac:dyDescent="0.25">
      <c r="A109" s="174"/>
      <c r="B109" s="18" t="s">
        <v>2</v>
      </c>
      <c r="C109" s="18" t="s">
        <v>3</v>
      </c>
      <c r="D109" s="18" t="s">
        <v>59</v>
      </c>
      <c r="E109" s="18" t="s">
        <v>78</v>
      </c>
      <c r="F109" s="18" t="s">
        <v>79</v>
      </c>
      <c r="G109" s="18" t="s">
        <v>80</v>
      </c>
      <c r="H109" s="18" t="s">
        <v>81</v>
      </c>
      <c r="I109" s="18" t="s">
        <v>82</v>
      </c>
      <c r="J109" s="18" t="s">
        <v>83</v>
      </c>
      <c r="K109" s="18" t="s">
        <v>14</v>
      </c>
      <c r="L109" s="191"/>
      <c r="M109" s="193"/>
      <c r="N109" s="102" t="s">
        <v>358</v>
      </c>
      <c r="O109" s="104" t="s">
        <v>359</v>
      </c>
      <c r="P109" s="102" t="s">
        <v>360</v>
      </c>
      <c r="Q109" s="103" t="s">
        <v>361</v>
      </c>
      <c r="T109" s="6">
        <v>-1</v>
      </c>
      <c r="U109" s="70">
        <v>-1</v>
      </c>
      <c r="V109" s="6">
        <v>-1</v>
      </c>
      <c r="BC109" s="172"/>
    </row>
    <row r="110" spans="1:56" x14ac:dyDescent="0.25">
      <c r="A110" s="1">
        <v>1</v>
      </c>
      <c r="B110" s="1">
        <v>1</v>
      </c>
      <c r="C110" s="1">
        <v>-1</v>
      </c>
      <c r="D110" s="1">
        <v>1</v>
      </c>
      <c r="E110" s="1">
        <v>-1</v>
      </c>
      <c r="F110" s="1">
        <v>-1</v>
      </c>
      <c r="G110" s="1">
        <v>-1</v>
      </c>
      <c r="H110" s="1">
        <v>-1</v>
      </c>
      <c r="I110" s="1">
        <v>1</v>
      </c>
      <c r="J110" s="1">
        <v>-1</v>
      </c>
      <c r="K110" s="1">
        <v>1</v>
      </c>
      <c r="L110" s="65">
        <v>-1</v>
      </c>
      <c r="M110" s="45">
        <v>1</v>
      </c>
      <c r="N110" s="76">
        <f>K64+(B110*$B$64)+(C110*$C$64)+(D110*$D$64)+(E110*$E$64)+(F110*$F$64)+(G110*$G$64)+(H110*$H$64)+(I110*$I$64)+(J110*$J$64)</f>
        <v>-4</v>
      </c>
      <c r="O110" s="77">
        <f>IF(N110&gt;=$D$8,1,-1)</f>
        <v>-1</v>
      </c>
      <c r="P110" s="76">
        <f>W64+(B110*$N$64)+(C110*$O$64)+(D110*$P$64)+(E110*$Q$64)+(F110*$R$64)+(G110*$S$64)+(H110*$T$64)+(I110*$U$64)+(J110*$V$64)</f>
        <v>-12</v>
      </c>
      <c r="Q110" s="78">
        <f>IF(P110&gt;=$D$8,1,-1)</f>
        <v>-1</v>
      </c>
      <c r="T110" s="6">
        <v>-1</v>
      </c>
      <c r="U110" s="57">
        <v>1</v>
      </c>
      <c r="V110" s="6">
        <v>-1</v>
      </c>
      <c r="BC110" s="6"/>
    </row>
    <row r="111" spans="1:56" x14ac:dyDescent="0.25">
      <c r="O111">
        <v>-1</v>
      </c>
      <c r="Q111">
        <v>-1</v>
      </c>
      <c r="R111" t="s">
        <v>19</v>
      </c>
    </row>
  </sheetData>
  <mergeCells count="36">
    <mergeCell ref="A108:A109"/>
    <mergeCell ref="B108:K108"/>
    <mergeCell ref="L108:L109"/>
    <mergeCell ref="M108:M109"/>
    <mergeCell ref="BC108:BC109"/>
    <mergeCell ref="A70:A71"/>
    <mergeCell ref="B70:K70"/>
    <mergeCell ref="L70:L71"/>
    <mergeCell ref="M70:M71"/>
    <mergeCell ref="BC70:BC71"/>
    <mergeCell ref="A97:A98"/>
    <mergeCell ref="B97:K97"/>
    <mergeCell ref="L97:L98"/>
    <mergeCell ref="M97:M98"/>
    <mergeCell ref="BC97:BC98"/>
    <mergeCell ref="B77:K77"/>
    <mergeCell ref="B83:E83"/>
    <mergeCell ref="B89:E89"/>
    <mergeCell ref="M41:M42"/>
    <mergeCell ref="BC41:BC42"/>
    <mergeCell ref="B48:K48"/>
    <mergeCell ref="B54:E54"/>
    <mergeCell ref="B60:E60"/>
    <mergeCell ref="L41:L42"/>
    <mergeCell ref="B19:K19"/>
    <mergeCell ref="B25:E25"/>
    <mergeCell ref="B31:E31"/>
    <mergeCell ref="A41:A42"/>
    <mergeCell ref="B41:K41"/>
    <mergeCell ref="AA7:AA8"/>
    <mergeCell ref="BH7:BH9"/>
    <mergeCell ref="A12:A13"/>
    <mergeCell ref="B12:K12"/>
    <mergeCell ref="L12:L13"/>
    <mergeCell ref="M12:M13"/>
    <mergeCell ref="BC12:BC1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C688-6360-43DB-93C1-9A30A47989E6}">
  <dimension ref="A1:U60"/>
  <sheetViews>
    <sheetView topLeftCell="A5" workbookViewId="0">
      <selection activeCell="B13" sqref="B13:C16"/>
    </sheetView>
  </sheetViews>
  <sheetFormatPr defaultRowHeight="15" x14ac:dyDescent="0.25"/>
  <cols>
    <col min="11" max="11" width="20.5703125" bestFit="1" customWidth="1"/>
  </cols>
  <sheetData>
    <row r="1" spans="1:21" ht="18.75" x14ac:dyDescent="0.3">
      <c r="A1" s="20" t="s">
        <v>369</v>
      </c>
    </row>
    <row r="3" spans="1:21" x14ac:dyDescent="0.25">
      <c r="A3" s="5" t="s">
        <v>10</v>
      </c>
    </row>
    <row r="4" spans="1:21" x14ac:dyDescent="0.25">
      <c r="A4" t="s">
        <v>6</v>
      </c>
      <c r="B4" t="s">
        <v>16</v>
      </c>
      <c r="D4">
        <v>0</v>
      </c>
      <c r="E4" t="s">
        <v>56</v>
      </c>
      <c r="G4" s="2" t="s">
        <v>30</v>
      </c>
      <c r="I4" t="s">
        <v>370</v>
      </c>
      <c r="M4" t="s">
        <v>371</v>
      </c>
    </row>
    <row r="5" spans="1:21" x14ac:dyDescent="0.25">
      <c r="B5" t="s">
        <v>17</v>
      </c>
      <c r="D5">
        <v>0</v>
      </c>
      <c r="G5" s="22" t="s">
        <v>31</v>
      </c>
      <c r="H5" s="23"/>
      <c r="I5" s="23"/>
      <c r="J5" s="23"/>
      <c r="L5" s="2" t="s">
        <v>32</v>
      </c>
      <c r="P5" s="2" t="s">
        <v>33</v>
      </c>
    </row>
    <row r="6" spans="1:21" x14ac:dyDescent="0.25">
      <c r="B6" t="s">
        <v>18</v>
      </c>
      <c r="D6">
        <v>0</v>
      </c>
      <c r="E6" s="2"/>
      <c r="G6" s="185" t="s">
        <v>19</v>
      </c>
      <c r="H6" s="6">
        <v>0</v>
      </c>
      <c r="I6" t="s">
        <v>247</v>
      </c>
      <c r="J6" s="25"/>
      <c r="L6" s="31" t="s">
        <v>19</v>
      </c>
      <c r="M6" s="6">
        <v>-1</v>
      </c>
      <c r="N6" t="s">
        <v>247</v>
      </c>
      <c r="P6" s="172" t="s">
        <v>19</v>
      </c>
      <c r="Q6" s="16">
        <v>1</v>
      </c>
      <c r="R6" t="s">
        <v>249</v>
      </c>
    </row>
    <row r="7" spans="1:21" x14ac:dyDescent="0.25">
      <c r="B7" t="s">
        <v>245</v>
      </c>
      <c r="D7" s="4">
        <v>0</v>
      </c>
      <c r="E7" s="4"/>
      <c r="G7" s="186"/>
      <c r="H7" s="26">
        <v>1</v>
      </c>
      <c r="I7" s="27" t="s">
        <v>248</v>
      </c>
      <c r="J7" s="28"/>
      <c r="L7" s="31"/>
      <c r="M7" s="6">
        <v>1</v>
      </c>
      <c r="N7" s="27" t="s">
        <v>248</v>
      </c>
      <c r="P7" s="172"/>
      <c r="Q7" s="16">
        <v>0</v>
      </c>
      <c r="R7" t="s">
        <v>250</v>
      </c>
    </row>
    <row r="8" spans="1:21" x14ac:dyDescent="0.25">
      <c r="B8" t="s">
        <v>246</v>
      </c>
      <c r="D8" s="4">
        <v>1</v>
      </c>
      <c r="E8" s="4"/>
      <c r="G8" s="31"/>
      <c r="H8" s="6"/>
      <c r="L8" s="31"/>
      <c r="M8" s="6"/>
      <c r="P8" s="172"/>
      <c r="Q8" s="16">
        <v>-1</v>
      </c>
      <c r="R8" t="s">
        <v>251</v>
      </c>
    </row>
    <row r="9" spans="1:21" x14ac:dyDescent="0.25">
      <c r="A9" s="2" t="s">
        <v>259</v>
      </c>
      <c r="D9" s="4"/>
      <c r="E9" s="4"/>
      <c r="G9" s="31"/>
      <c r="H9" s="6"/>
      <c r="L9" s="31"/>
      <c r="M9" s="6"/>
      <c r="P9" s="31"/>
      <c r="Q9" s="16"/>
    </row>
    <row r="10" spans="1:21" x14ac:dyDescent="0.25">
      <c r="A10" s="63" t="s">
        <v>22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2"/>
      <c r="U10" s="62"/>
    </row>
    <row r="11" spans="1:21" x14ac:dyDescent="0.25">
      <c r="A11" s="173" t="s">
        <v>1</v>
      </c>
      <c r="B11" s="175" t="s">
        <v>25</v>
      </c>
      <c r="C11" s="176"/>
      <c r="D11" s="177"/>
      <c r="E11" s="178" t="s">
        <v>36</v>
      </c>
      <c r="F11" s="180" t="s">
        <v>20</v>
      </c>
      <c r="G11" s="181"/>
      <c r="H11" s="182"/>
      <c r="I11" s="60"/>
      <c r="J11" s="60"/>
      <c r="K11" s="55" t="s">
        <v>257</v>
      </c>
      <c r="L11" s="175" t="s">
        <v>256</v>
      </c>
      <c r="M11" s="176"/>
      <c r="N11" s="177"/>
      <c r="O11" s="183" t="s">
        <v>15</v>
      </c>
      <c r="P11" s="183"/>
      <c r="Q11" s="183"/>
      <c r="R11" s="172"/>
      <c r="S11" s="172"/>
      <c r="T11" s="6"/>
    </row>
    <row r="12" spans="1:21" x14ac:dyDescent="0.25">
      <c r="A12" s="174"/>
      <c r="B12" s="18" t="s">
        <v>2</v>
      </c>
      <c r="C12" s="18" t="s">
        <v>3</v>
      </c>
      <c r="D12" s="18" t="s">
        <v>14</v>
      </c>
      <c r="E12" s="179"/>
      <c r="F12" s="19" t="s">
        <v>7</v>
      </c>
      <c r="G12" s="19" t="s">
        <v>8</v>
      </c>
      <c r="H12" s="19" t="s">
        <v>254</v>
      </c>
      <c r="I12" s="56" t="s">
        <v>27</v>
      </c>
      <c r="J12" s="56" t="s">
        <v>19</v>
      </c>
      <c r="K12" s="56" t="s">
        <v>258</v>
      </c>
      <c r="L12" s="56" t="s">
        <v>252</v>
      </c>
      <c r="M12" s="56" t="s">
        <v>253</v>
      </c>
      <c r="N12" s="56" t="s">
        <v>255</v>
      </c>
      <c r="O12" s="18" t="s">
        <v>7</v>
      </c>
      <c r="P12" s="18" t="s">
        <v>8</v>
      </c>
      <c r="Q12" s="18" t="s">
        <v>254</v>
      </c>
      <c r="R12" s="172"/>
      <c r="S12" s="172"/>
    </row>
    <row r="13" spans="1:2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32">
        <f>D4</f>
        <v>0</v>
      </c>
      <c r="G13" s="32">
        <f>D5</f>
        <v>0</v>
      </c>
      <c r="H13" s="33">
        <f>D6</f>
        <v>0</v>
      </c>
      <c r="I13" s="33">
        <f>H13+(B13*F13)+(C13*G13)</f>
        <v>0</v>
      </c>
      <c r="J13" s="33">
        <f>IF(I13&lt;$D$7,-1,1)</f>
        <v>1</v>
      </c>
      <c r="K13" s="33" t="str">
        <f>IF(J13=E13,"wbaru=wlama","perbaiki bobot dan bias")</f>
        <v>wbaru=wlama</v>
      </c>
      <c r="L13" s="33">
        <f>(E13-J13)*B13*$D$8</f>
        <v>0</v>
      </c>
      <c r="M13" s="33">
        <f>(E13-J13)*C13*$D$8</f>
        <v>0</v>
      </c>
      <c r="N13" s="33">
        <f>(E13-J13)*D13*$D$8</f>
        <v>0</v>
      </c>
      <c r="O13" s="61">
        <f>F13+L13</f>
        <v>0</v>
      </c>
      <c r="P13" s="61">
        <f t="shared" ref="O13:Q16" si="0">G13+M13</f>
        <v>0</v>
      </c>
      <c r="Q13" s="61">
        <f>H13+N13</f>
        <v>0</v>
      </c>
      <c r="R13" s="6"/>
      <c r="S13" s="6"/>
    </row>
    <row r="14" spans="1:21" x14ac:dyDescent="0.25">
      <c r="A14" s="1">
        <v>2</v>
      </c>
      <c r="B14" s="1">
        <v>1</v>
      </c>
      <c r="C14" s="1">
        <v>-1</v>
      </c>
      <c r="D14" s="1">
        <v>1</v>
      </c>
      <c r="E14" s="1">
        <v>-1</v>
      </c>
      <c r="F14" s="61">
        <f t="shared" ref="F14:H16" si="1">O13</f>
        <v>0</v>
      </c>
      <c r="G14" s="61">
        <f t="shared" si="1"/>
        <v>0</v>
      </c>
      <c r="H14" s="61">
        <f t="shared" si="1"/>
        <v>0</v>
      </c>
      <c r="I14" s="33">
        <f>H14+(B14*F14)+(C14*G14)</f>
        <v>0</v>
      </c>
      <c r="J14" s="33">
        <f>IF(I14&lt;$D$7,-1,1)</f>
        <v>1</v>
      </c>
      <c r="K14" s="33" t="str">
        <f>IF(J14=E14,"wbaru=wlama","perbaiki bobot dan bias")</f>
        <v>perbaiki bobot dan bias</v>
      </c>
      <c r="L14" s="33">
        <f>(E14-J14)*B14*$D$8</f>
        <v>-2</v>
      </c>
      <c r="M14" s="33">
        <f>(E14-J14)*C14*$D$8</f>
        <v>2</v>
      </c>
      <c r="N14" s="33">
        <f>(E14-J14)*D14*$D$8</f>
        <v>-2</v>
      </c>
      <c r="O14" s="61">
        <f t="shared" si="0"/>
        <v>-2</v>
      </c>
      <c r="P14" s="61">
        <f t="shared" si="0"/>
        <v>2</v>
      </c>
      <c r="Q14" s="61">
        <f t="shared" si="0"/>
        <v>-2</v>
      </c>
      <c r="R14" s="6"/>
      <c r="S14" s="6"/>
    </row>
    <row r="15" spans="1:21" x14ac:dyDescent="0.25">
      <c r="A15" s="1">
        <v>3</v>
      </c>
      <c r="B15" s="1">
        <v>-1</v>
      </c>
      <c r="C15" s="1">
        <v>1</v>
      </c>
      <c r="D15" s="1">
        <v>1</v>
      </c>
      <c r="E15" s="1">
        <v>-1</v>
      </c>
      <c r="F15" s="61">
        <f t="shared" si="1"/>
        <v>-2</v>
      </c>
      <c r="G15" s="61">
        <f t="shared" si="1"/>
        <v>2</v>
      </c>
      <c r="H15" s="61">
        <f t="shared" si="1"/>
        <v>-2</v>
      </c>
      <c r="I15" s="33">
        <f>H15+(B15*F15)+(C15*G15)</f>
        <v>2</v>
      </c>
      <c r="J15" s="33">
        <f>IF(I15&lt;$D$7,-1,1)</f>
        <v>1</v>
      </c>
      <c r="K15" s="33" t="str">
        <f>IF(J15=E15,"wbaru=wlama","perbaiki bobot dan bias")</f>
        <v>perbaiki bobot dan bias</v>
      </c>
      <c r="L15" s="33">
        <f>(E15-J15)*B15*$D$8</f>
        <v>2</v>
      </c>
      <c r="M15" s="33">
        <f>(E15-J15)*C15*$D$8</f>
        <v>-2</v>
      </c>
      <c r="N15" s="33">
        <f>(E15-J15)*D15*$D$8</f>
        <v>-2</v>
      </c>
      <c r="O15" s="61">
        <f t="shared" si="0"/>
        <v>0</v>
      </c>
      <c r="P15" s="61">
        <f t="shared" si="0"/>
        <v>0</v>
      </c>
      <c r="Q15" s="61">
        <f t="shared" si="0"/>
        <v>-4</v>
      </c>
      <c r="R15" s="6"/>
      <c r="S15" s="6"/>
    </row>
    <row r="16" spans="1:21" x14ac:dyDescent="0.25">
      <c r="A16" s="1">
        <v>4</v>
      </c>
      <c r="B16" s="1">
        <v>-1</v>
      </c>
      <c r="C16" s="1">
        <v>-1</v>
      </c>
      <c r="D16" s="1">
        <v>1</v>
      </c>
      <c r="E16" s="1">
        <v>-1</v>
      </c>
      <c r="F16" s="61">
        <f t="shared" si="1"/>
        <v>0</v>
      </c>
      <c r="G16" s="61">
        <f t="shared" si="1"/>
        <v>0</v>
      </c>
      <c r="H16" s="61">
        <f t="shared" si="1"/>
        <v>-4</v>
      </c>
      <c r="I16" s="33">
        <f>H16+(B16*F16)+(C16*G16)</f>
        <v>-4</v>
      </c>
      <c r="J16" s="33">
        <f>IF(I16&lt;$D$7,-1,1)</f>
        <v>-1</v>
      </c>
      <c r="K16" s="33" t="str">
        <f>IF(J16=E16,"wbaru=wlama","perbaiki bobot dan bias")</f>
        <v>wbaru=wlama</v>
      </c>
      <c r="L16" s="33">
        <f>(E16-J16)*B16*$D$8</f>
        <v>0</v>
      </c>
      <c r="M16" s="33">
        <f>(E16-J16)*C16*$D$8</f>
        <v>0</v>
      </c>
      <c r="N16" s="33">
        <f>(E16-J16)*D16*$D$8</f>
        <v>0</v>
      </c>
      <c r="O16" s="106">
        <f t="shared" si="0"/>
        <v>0</v>
      </c>
      <c r="P16" s="106">
        <f t="shared" si="0"/>
        <v>0</v>
      </c>
      <c r="Q16" s="106">
        <f t="shared" si="0"/>
        <v>-4</v>
      </c>
      <c r="R16" s="6"/>
      <c r="S16" s="6"/>
    </row>
    <row r="17" spans="1:21" x14ac:dyDescent="0.25">
      <c r="A17" t="s">
        <v>260</v>
      </c>
    </row>
    <row r="19" spans="1:21" x14ac:dyDescent="0.25">
      <c r="A19" s="2" t="s">
        <v>263</v>
      </c>
      <c r="D19" s="4"/>
      <c r="E19" s="4"/>
      <c r="G19" s="31"/>
      <c r="H19" s="6"/>
      <c r="L19" s="31"/>
      <c r="M19" s="6"/>
      <c r="P19" s="31"/>
      <c r="Q19" s="16"/>
    </row>
    <row r="20" spans="1:21" x14ac:dyDescent="0.25">
      <c r="A20" s="63" t="s">
        <v>22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2"/>
      <c r="U20" s="62"/>
    </row>
    <row r="21" spans="1:21" x14ac:dyDescent="0.25">
      <c r="A21" s="173" t="s">
        <v>1</v>
      </c>
      <c r="B21" s="175" t="s">
        <v>25</v>
      </c>
      <c r="C21" s="176"/>
      <c r="D21" s="177"/>
      <c r="E21" s="178" t="s">
        <v>36</v>
      </c>
      <c r="F21" s="180" t="s">
        <v>20</v>
      </c>
      <c r="G21" s="181"/>
      <c r="H21" s="182"/>
      <c r="I21" s="60"/>
      <c r="J21" s="60"/>
      <c r="K21" s="55" t="s">
        <v>257</v>
      </c>
      <c r="L21" s="175" t="s">
        <v>256</v>
      </c>
      <c r="M21" s="176"/>
      <c r="N21" s="177"/>
      <c r="O21" s="183" t="s">
        <v>15</v>
      </c>
      <c r="P21" s="183"/>
      <c r="Q21" s="183"/>
    </row>
    <row r="22" spans="1:21" x14ac:dyDescent="0.25">
      <c r="A22" s="174"/>
      <c r="B22" s="18" t="s">
        <v>2</v>
      </c>
      <c r="C22" s="18" t="s">
        <v>3</v>
      </c>
      <c r="D22" s="18" t="s">
        <v>14</v>
      </c>
      <c r="E22" s="179"/>
      <c r="F22" s="19" t="s">
        <v>7</v>
      </c>
      <c r="G22" s="19" t="s">
        <v>8</v>
      </c>
      <c r="H22" s="19" t="s">
        <v>254</v>
      </c>
      <c r="I22" s="56" t="s">
        <v>27</v>
      </c>
      <c r="J22" s="56" t="s">
        <v>19</v>
      </c>
      <c r="K22" s="56" t="s">
        <v>258</v>
      </c>
      <c r="L22" s="56" t="s">
        <v>252</v>
      </c>
      <c r="M22" s="56" t="s">
        <v>253</v>
      </c>
      <c r="N22" s="56" t="s">
        <v>255</v>
      </c>
      <c r="O22" s="18" t="s">
        <v>7</v>
      </c>
      <c r="P22" s="18" t="s">
        <v>8</v>
      </c>
      <c r="Q22" s="18" t="s">
        <v>254</v>
      </c>
    </row>
    <row r="23" spans="1:21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07">
        <f>O16</f>
        <v>0</v>
      </c>
      <c r="G23" s="107">
        <f>P16</f>
        <v>0</v>
      </c>
      <c r="H23" s="107">
        <f>Q16</f>
        <v>-4</v>
      </c>
      <c r="I23" s="33">
        <f>H23+(B23*F23)+(C23*G23)</f>
        <v>-4</v>
      </c>
      <c r="J23" s="33">
        <f>IF(I23&lt;$D$7,-1,1)</f>
        <v>-1</v>
      </c>
      <c r="K23" s="33" t="str">
        <f>IF(J23=E23,"wbaru=wlama","perbaiki bobot dan bias")</f>
        <v>perbaiki bobot dan bias</v>
      </c>
      <c r="L23" s="33">
        <f>(E23-J23)*B23*$D$8</f>
        <v>2</v>
      </c>
      <c r="M23" s="33">
        <f>(E23-J23)*C23*$D$8</f>
        <v>2</v>
      </c>
      <c r="N23" s="33">
        <f>(E23-J23)*D23*$D$8</f>
        <v>2</v>
      </c>
      <c r="O23" s="61">
        <f t="shared" ref="O23:Q26" si="2">F23+L23</f>
        <v>2</v>
      </c>
      <c r="P23" s="61">
        <f t="shared" si="2"/>
        <v>2</v>
      </c>
      <c r="Q23" s="61">
        <f t="shared" si="2"/>
        <v>-2</v>
      </c>
    </row>
    <row r="24" spans="1:21" x14ac:dyDescent="0.25">
      <c r="A24" s="1">
        <v>2</v>
      </c>
      <c r="B24" s="1">
        <v>1</v>
      </c>
      <c r="C24" s="1">
        <v>-1</v>
      </c>
      <c r="D24" s="1">
        <v>1</v>
      </c>
      <c r="E24" s="1">
        <v>-1</v>
      </c>
      <c r="F24" s="33">
        <f t="shared" ref="F24:H26" si="3">O23</f>
        <v>2</v>
      </c>
      <c r="G24" s="33">
        <f t="shared" si="3"/>
        <v>2</v>
      </c>
      <c r="H24" s="33">
        <f t="shared" si="3"/>
        <v>-2</v>
      </c>
      <c r="I24" s="33">
        <f>H24+(B24*F24)+(C24*G24)</f>
        <v>-2</v>
      </c>
      <c r="J24" s="33">
        <f>IF(I24&lt;$D$7,-1,1)</f>
        <v>-1</v>
      </c>
      <c r="K24" s="33" t="str">
        <f>IF(J24=E24,"wbaru=wlama","perbaiki bobot dan bias")</f>
        <v>wbaru=wlama</v>
      </c>
      <c r="L24" s="33">
        <f>(E24-J24)*B24*$D$8</f>
        <v>0</v>
      </c>
      <c r="M24" s="33">
        <f>(E24-J24)*C24*$D$8</f>
        <v>0</v>
      </c>
      <c r="N24" s="33">
        <f>(E24-J24)*D24*$D$8</f>
        <v>0</v>
      </c>
      <c r="O24" s="61">
        <f t="shared" si="2"/>
        <v>2</v>
      </c>
      <c r="P24" s="61">
        <f t="shared" si="2"/>
        <v>2</v>
      </c>
      <c r="Q24" s="61">
        <f t="shared" si="2"/>
        <v>-2</v>
      </c>
    </row>
    <row r="25" spans="1:21" x14ac:dyDescent="0.25">
      <c r="A25" s="1">
        <v>3</v>
      </c>
      <c r="B25" s="1">
        <v>-1</v>
      </c>
      <c r="C25" s="1">
        <v>1</v>
      </c>
      <c r="D25" s="1">
        <v>1</v>
      </c>
      <c r="E25" s="1">
        <v>-1</v>
      </c>
      <c r="F25" s="33">
        <f t="shared" si="3"/>
        <v>2</v>
      </c>
      <c r="G25" s="33">
        <f t="shared" si="3"/>
        <v>2</v>
      </c>
      <c r="H25" s="33">
        <f t="shared" si="3"/>
        <v>-2</v>
      </c>
      <c r="I25" s="33">
        <f>H25+(B25*F25)+(C25*G25)</f>
        <v>-2</v>
      </c>
      <c r="J25" s="33">
        <f>IF(I25&lt;$D$7,-1,1)</f>
        <v>-1</v>
      </c>
      <c r="K25" s="33" t="str">
        <f>IF(J25=E25,"wbaru=wlama","perbaiki bobot dan bias")</f>
        <v>wbaru=wlama</v>
      </c>
      <c r="L25" s="33">
        <f>(E25-J25)*B25*$D$8</f>
        <v>0</v>
      </c>
      <c r="M25" s="33">
        <f>(E25-J25)*C25*$D$8</f>
        <v>0</v>
      </c>
      <c r="N25" s="33">
        <f>(E25-J25)*D25*$D$8</f>
        <v>0</v>
      </c>
      <c r="O25" s="61">
        <f t="shared" si="2"/>
        <v>2</v>
      </c>
      <c r="P25" s="61">
        <f t="shared" si="2"/>
        <v>2</v>
      </c>
      <c r="Q25" s="61">
        <f t="shared" si="2"/>
        <v>-2</v>
      </c>
    </row>
    <row r="26" spans="1:21" x14ac:dyDescent="0.25">
      <c r="A26" s="1">
        <v>4</v>
      </c>
      <c r="B26" s="1">
        <v>-1</v>
      </c>
      <c r="C26" s="1">
        <v>-1</v>
      </c>
      <c r="D26" s="1">
        <v>1</v>
      </c>
      <c r="E26" s="1">
        <v>-1</v>
      </c>
      <c r="F26" s="33">
        <f t="shared" si="3"/>
        <v>2</v>
      </c>
      <c r="G26" s="33">
        <f t="shared" si="3"/>
        <v>2</v>
      </c>
      <c r="H26" s="33">
        <f t="shared" si="3"/>
        <v>-2</v>
      </c>
      <c r="I26" s="33">
        <f>H26+(B26*F26)+(C26*G26)</f>
        <v>-6</v>
      </c>
      <c r="J26" s="33">
        <f>IF(I26&lt;$D$7,-1,1)</f>
        <v>-1</v>
      </c>
      <c r="K26" s="33" t="str">
        <f>IF(J26=E26,"wbaru=wlama","perbaiki bobot dan bias")</f>
        <v>wbaru=wlama</v>
      </c>
      <c r="L26" s="33">
        <f>(E26-J26)*B26*$D$8</f>
        <v>0</v>
      </c>
      <c r="M26" s="33">
        <f>(E26-J26)*C26*$D$8</f>
        <v>0</v>
      </c>
      <c r="N26" s="33">
        <f>(E26-J26)*D26*$D$8</f>
        <v>0</v>
      </c>
      <c r="O26" s="106">
        <f t="shared" si="2"/>
        <v>2</v>
      </c>
      <c r="P26" s="106">
        <f t="shared" si="2"/>
        <v>2</v>
      </c>
      <c r="Q26" s="106">
        <f t="shared" si="2"/>
        <v>-2</v>
      </c>
    </row>
    <row r="27" spans="1:21" x14ac:dyDescent="0.25">
      <c r="A27" t="s">
        <v>270</v>
      </c>
    </row>
    <row r="29" spans="1:21" x14ac:dyDescent="0.25">
      <c r="A29" s="2" t="s">
        <v>269</v>
      </c>
      <c r="D29" s="4"/>
      <c r="E29" s="4"/>
      <c r="G29" s="31"/>
      <c r="H29" s="6"/>
      <c r="L29" s="31"/>
      <c r="M29" s="6"/>
      <c r="P29" s="31"/>
      <c r="Q29" s="16"/>
    </row>
    <row r="30" spans="1:21" x14ac:dyDescent="0.25">
      <c r="A30" s="63" t="s">
        <v>22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2"/>
      <c r="U30" s="62"/>
    </row>
    <row r="31" spans="1:21" x14ac:dyDescent="0.25">
      <c r="A31" s="173" t="s">
        <v>1</v>
      </c>
      <c r="B31" s="175" t="s">
        <v>25</v>
      </c>
      <c r="C31" s="176"/>
      <c r="D31" s="177"/>
      <c r="E31" s="178" t="s">
        <v>36</v>
      </c>
      <c r="F31" s="180" t="s">
        <v>20</v>
      </c>
      <c r="G31" s="181"/>
      <c r="H31" s="182"/>
      <c r="I31" s="60"/>
      <c r="J31" s="60"/>
      <c r="K31" s="55" t="s">
        <v>257</v>
      </c>
      <c r="L31" s="175" t="s">
        <v>256</v>
      </c>
      <c r="M31" s="176"/>
      <c r="N31" s="177"/>
      <c r="O31" s="183" t="s">
        <v>15</v>
      </c>
      <c r="P31" s="183"/>
      <c r="Q31" s="183"/>
    </row>
    <row r="32" spans="1:21" x14ac:dyDescent="0.25">
      <c r="A32" s="174"/>
      <c r="B32" s="18" t="s">
        <v>2</v>
      </c>
      <c r="C32" s="18" t="s">
        <v>3</v>
      </c>
      <c r="D32" s="18" t="s">
        <v>14</v>
      </c>
      <c r="E32" s="179"/>
      <c r="F32" s="19" t="s">
        <v>7</v>
      </c>
      <c r="G32" s="19" t="s">
        <v>8</v>
      </c>
      <c r="H32" s="19" t="s">
        <v>254</v>
      </c>
      <c r="I32" s="56" t="s">
        <v>27</v>
      </c>
      <c r="J32" s="56" t="s">
        <v>19</v>
      </c>
      <c r="K32" s="56" t="s">
        <v>258</v>
      </c>
      <c r="L32" s="56" t="s">
        <v>252</v>
      </c>
      <c r="M32" s="56" t="s">
        <v>253</v>
      </c>
      <c r="N32" s="56" t="s">
        <v>255</v>
      </c>
      <c r="O32" s="18" t="s">
        <v>7</v>
      </c>
      <c r="P32" s="18" t="s">
        <v>8</v>
      </c>
      <c r="Q32" s="18" t="s">
        <v>254</v>
      </c>
    </row>
    <row r="33" spans="1:17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07">
        <f>O26</f>
        <v>2</v>
      </c>
      <c r="G33" s="107">
        <f>P26</f>
        <v>2</v>
      </c>
      <c r="H33" s="107">
        <f>Q26</f>
        <v>-2</v>
      </c>
      <c r="I33" s="33">
        <f>H33+(B33*F33)+(C33*G33)</f>
        <v>2</v>
      </c>
      <c r="J33" s="33">
        <f>IF(I33&lt;$D$7,-1,1)</f>
        <v>1</v>
      </c>
      <c r="K33" s="33" t="str">
        <f>IF(J33=E33,"wbaru=wlama","perbaiki bobot dan bias")</f>
        <v>wbaru=wlama</v>
      </c>
      <c r="L33" s="33">
        <f>(E33-J33)*B33*$D$8</f>
        <v>0</v>
      </c>
      <c r="M33" s="33">
        <f>(E33-J33)*C33*$D$8</f>
        <v>0</v>
      </c>
      <c r="N33" s="33">
        <f>(E33-J33)*D33*$D$8</f>
        <v>0</v>
      </c>
      <c r="O33" s="61">
        <f t="shared" ref="O33:Q36" si="4">F33+L33</f>
        <v>2</v>
      </c>
      <c r="P33" s="61">
        <f t="shared" si="4"/>
        <v>2</v>
      </c>
      <c r="Q33" s="61">
        <f t="shared" si="4"/>
        <v>-2</v>
      </c>
    </row>
    <row r="34" spans="1:17" x14ac:dyDescent="0.25">
      <c r="A34" s="1">
        <v>2</v>
      </c>
      <c r="B34" s="1">
        <v>1</v>
      </c>
      <c r="C34" s="1">
        <v>-1</v>
      </c>
      <c r="D34" s="1">
        <v>1</v>
      </c>
      <c r="E34" s="1">
        <v>-1</v>
      </c>
      <c r="F34" s="33">
        <f t="shared" ref="F34:H36" si="5">O33</f>
        <v>2</v>
      </c>
      <c r="G34" s="33">
        <f t="shared" si="5"/>
        <v>2</v>
      </c>
      <c r="H34" s="33">
        <f t="shared" si="5"/>
        <v>-2</v>
      </c>
      <c r="I34" s="33">
        <f>H34+(B34*F34)+(C34*G34)</f>
        <v>-2</v>
      </c>
      <c r="J34" s="33">
        <f>IF(I34&lt;$D$7,-1,1)</f>
        <v>-1</v>
      </c>
      <c r="K34" s="33" t="str">
        <f>IF(J34=E34,"wbaru=wlama","perbaiki bobot dan bias")</f>
        <v>wbaru=wlama</v>
      </c>
      <c r="L34" s="33">
        <f>(E34-J34)*B34*$D$8</f>
        <v>0</v>
      </c>
      <c r="M34" s="33">
        <f>(E34-J34)*C34*$D$8</f>
        <v>0</v>
      </c>
      <c r="N34" s="33">
        <f>(E34-J34)*D34*$D$8</f>
        <v>0</v>
      </c>
      <c r="O34" s="61">
        <f t="shared" si="4"/>
        <v>2</v>
      </c>
      <c r="P34" s="61">
        <f t="shared" si="4"/>
        <v>2</v>
      </c>
      <c r="Q34" s="61">
        <f t="shared" si="4"/>
        <v>-2</v>
      </c>
    </row>
    <row r="35" spans="1:17" x14ac:dyDescent="0.25">
      <c r="A35" s="1">
        <v>3</v>
      </c>
      <c r="B35" s="1">
        <v>-1</v>
      </c>
      <c r="C35" s="1">
        <v>1</v>
      </c>
      <c r="D35" s="1">
        <v>1</v>
      </c>
      <c r="E35" s="1">
        <v>-1</v>
      </c>
      <c r="F35" s="33">
        <f t="shared" si="5"/>
        <v>2</v>
      </c>
      <c r="G35" s="33">
        <f t="shared" si="5"/>
        <v>2</v>
      </c>
      <c r="H35" s="33">
        <f t="shared" si="5"/>
        <v>-2</v>
      </c>
      <c r="I35" s="33">
        <f>H35+(B35*F35)+(C35*G35)</f>
        <v>-2</v>
      </c>
      <c r="J35" s="33">
        <f>IF(I35&lt;$D$7,-1,1)</f>
        <v>-1</v>
      </c>
      <c r="K35" s="33" t="str">
        <f>IF(J35=E35,"wbaru=wlama","perbaiki bobot dan bias")</f>
        <v>wbaru=wlama</v>
      </c>
      <c r="L35" s="33">
        <f>(E35-J35)*B35*$D$8</f>
        <v>0</v>
      </c>
      <c r="M35" s="33">
        <f>(E35-J35)*C35*$D$8</f>
        <v>0</v>
      </c>
      <c r="N35" s="33">
        <f>(E35-J35)*D35*$D$8</f>
        <v>0</v>
      </c>
      <c r="O35" s="61">
        <f t="shared" si="4"/>
        <v>2</v>
      </c>
      <c r="P35" s="61">
        <f t="shared" si="4"/>
        <v>2</v>
      </c>
      <c r="Q35" s="61">
        <f t="shared" si="4"/>
        <v>-2</v>
      </c>
    </row>
    <row r="36" spans="1:17" x14ac:dyDescent="0.25">
      <c r="A36" s="1">
        <v>4</v>
      </c>
      <c r="B36" s="1">
        <v>-1</v>
      </c>
      <c r="C36" s="1">
        <v>-1</v>
      </c>
      <c r="D36" s="1">
        <v>1</v>
      </c>
      <c r="E36" s="1">
        <v>-1</v>
      </c>
      <c r="F36" s="33">
        <f t="shared" si="5"/>
        <v>2</v>
      </c>
      <c r="G36" s="33">
        <f t="shared" si="5"/>
        <v>2</v>
      </c>
      <c r="H36" s="33">
        <f t="shared" si="5"/>
        <v>-2</v>
      </c>
      <c r="I36" s="33">
        <f>H36+(B36*F36)+(C36*G36)</f>
        <v>-6</v>
      </c>
      <c r="J36" s="33">
        <f>IF(I36&lt;$D$7,-1,1)</f>
        <v>-1</v>
      </c>
      <c r="K36" s="33" t="str">
        <f>IF(J36=E36,"wbaru=wlama","perbaiki bobot dan bias")</f>
        <v>wbaru=wlama</v>
      </c>
      <c r="L36" s="33">
        <f>(E36-J36)*B36*$D$8</f>
        <v>0</v>
      </c>
      <c r="M36" s="33">
        <f>(E36-J36)*C36*$D$8</f>
        <v>0</v>
      </c>
      <c r="N36" s="33">
        <f>(E36-J36)*D36*$D$8</f>
        <v>0</v>
      </c>
      <c r="O36" s="68">
        <f t="shared" si="4"/>
        <v>2</v>
      </c>
      <c r="P36" s="68">
        <f t="shared" si="4"/>
        <v>2</v>
      </c>
      <c r="Q36" s="68">
        <f t="shared" si="4"/>
        <v>-2</v>
      </c>
    </row>
    <row r="37" spans="1:17" x14ac:dyDescent="0.25">
      <c r="A37" t="s">
        <v>366</v>
      </c>
    </row>
    <row r="39" spans="1:17" x14ac:dyDescent="0.25">
      <c r="A39" t="s">
        <v>261</v>
      </c>
      <c r="E39" t="s">
        <v>7</v>
      </c>
      <c r="F39" s="108">
        <f>O36</f>
        <v>2</v>
      </c>
    </row>
    <row r="40" spans="1:17" x14ac:dyDescent="0.25">
      <c r="E40" t="s">
        <v>8</v>
      </c>
      <c r="F40" s="108">
        <f>P36</f>
        <v>2</v>
      </c>
    </row>
    <row r="41" spans="1:17" x14ac:dyDescent="0.25">
      <c r="E41" t="s">
        <v>60</v>
      </c>
      <c r="F41" s="108">
        <f>Q36</f>
        <v>-2</v>
      </c>
    </row>
    <row r="43" spans="1:17" x14ac:dyDescent="0.25">
      <c r="A43" t="s">
        <v>262</v>
      </c>
    </row>
    <row r="45" spans="1:17" x14ac:dyDescent="0.25">
      <c r="A45" s="63" t="s">
        <v>265</v>
      </c>
      <c r="B45" s="64"/>
      <c r="C45" s="64"/>
      <c r="D45" s="64"/>
      <c r="E45" s="64"/>
      <c r="F45" s="64"/>
      <c r="G45" s="64"/>
      <c r="H45" s="64"/>
      <c r="I45" s="64"/>
      <c r="J45" s="64"/>
    </row>
    <row r="46" spans="1:17" x14ac:dyDescent="0.25">
      <c r="A46" s="173" t="s">
        <v>1</v>
      </c>
      <c r="B46" s="175" t="s">
        <v>25</v>
      </c>
      <c r="C46" s="176"/>
      <c r="D46" s="177"/>
      <c r="E46" s="190" t="s">
        <v>36</v>
      </c>
      <c r="F46" s="183" t="s">
        <v>15</v>
      </c>
      <c r="G46" s="183"/>
      <c r="H46" s="183"/>
    </row>
    <row r="47" spans="1:17" x14ac:dyDescent="0.25">
      <c r="A47" s="174"/>
      <c r="B47" s="18" t="s">
        <v>2</v>
      </c>
      <c r="C47" s="18" t="s">
        <v>3</v>
      </c>
      <c r="D47" s="18" t="s">
        <v>14</v>
      </c>
      <c r="E47" s="191"/>
      <c r="F47" s="18" t="s">
        <v>7</v>
      </c>
      <c r="G47" s="18" t="s">
        <v>8</v>
      </c>
      <c r="H47" s="18" t="s">
        <v>254</v>
      </c>
      <c r="I47" s="56" t="s">
        <v>27</v>
      </c>
      <c r="J47" s="66" t="s">
        <v>19</v>
      </c>
    </row>
    <row r="48" spans="1:17" x14ac:dyDescent="0.25">
      <c r="A48" s="1">
        <v>1</v>
      </c>
      <c r="B48" s="1">
        <v>1</v>
      </c>
      <c r="C48" s="1">
        <v>1</v>
      </c>
      <c r="D48" s="1">
        <v>1</v>
      </c>
      <c r="E48" s="65">
        <v>1</v>
      </c>
      <c r="F48" s="61">
        <f>F39</f>
        <v>2</v>
      </c>
      <c r="G48" s="61">
        <v>2</v>
      </c>
      <c r="H48" s="61">
        <v>-2</v>
      </c>
      <c r="I48" s="33">
        <f>H48+(B48*F48)+(C48*G48)</f>
        <v>2</v>
      </c>
      <c r="J48" s="67">
        <f>IF(I48&lt;$D$7,-1,1)</f>
        <v>1</v>
      </c>
    </row>
    <row r="49" spans="1:10" x14ac:dyDescent="0.25">
      <c r="A49" s="1">
        <v>2</v>
      </c>
      <c r="B49" s="1">
        <v>1</v>
      </c>
      <c r="C49" s="1">
        <v>-1</v>
      </c>
      <c r="D49" s="1">
        <v>1</v>
      </c>
      <c r="E49" s="65">
        <v>-1</v>
      </c>
      <c r="F49" s="61">
        <v>2</v>
      </c>
      <c r="G49" s="61">
        <v>2</v>
      </c>
      <c r="H49" s="61">
        <v>-2</v>
      </c>
      <c r="I49" s="33">
        <f>H49+(B49*F49)+(C49*G49)</f>
        <v>-2</v>
      </c>
      <c r="J49" s="67">
        <f>IF(I49&lt;$D$7,-1,1)</f>
        <v>-1</v>
      </c>
    </row>
    <row r="50" spans="1:10" x14ac:dyDescent="0.25">
      <c r="A50" s="1">
        <v>3</v>
      </c>
      <c r="B50" s="1">
        <v>-1</v>
      </c>
      <c r="C50" s="1">
        <v>1</v>
      </c>
      <c r="D50" s="1">
        <v>1</v>
      </c>
      <c r="E50" s="65">
        <v>-1</v>
      </c>
      <c r="F50" s="61">
        <v>2</v>
      </c>
      <c r="G50" s="61">
        <v>2</v>
      </c>
      <c r="H50" s="61">
        <v>-2</v>
      </c>
      <c r="I50" s="33">
        <f>H50+(B50*F50)+(C50*G50)</f>
        <v>-2</v>
      </c>
      <c r="J50" s="67">
        <f>IF(I50&lt;$D$7,-1,1)</f>
        <v>-1</v>
      </c>
    </row>
    <row r="51" spans="1:10" x14ac:dyDescent="0.25">
      <c r="A51" s="1">
        <v>4</v>
      </c>
      <c r="B51" s="1">
        <v>-1</v>
      </c>
      <c r="C51" s="1">
        <v>-1</v>
      </c>
      <c r="D51" s="1">
        <v>1</v>
      </c>
      <c r="E51" s="65">
        <v>-1</v>
      </c>
      <c r="F51" s="61">
        <v>2</v>
      </c>
      <c r="G51" s="61">
        <v>2</v>
      </c>
      <c r="H51" s="61">
        <v>-2</v>
      </c>
      <c r="I51" s="33">
        <f>H51+(B51*F51)+(C51*G51)</f>
        <v>-6</v>
      </c>
      <c r="J51" s="67">
        <f>IF(I51&lt;$D$7,-1,1)</f>
        <v>-1</v>
      </c>
    </row>
    <row r="52" spans="1:10" x14ac:dyDescent="0.25">
      <c r="A52" t="s">
        <v>266</v>
      </c>
    </row>
    <row r="54" spans="1:10" x14ac:dyDescent="0.25">
      <c r="A54" s="2" t="s">
        <v>367</v>
      </c>
    </row>
    <row r="57" spans="1:10" x14ac:dyDescent="0.25">
      <c r="A57" s="63" t="s">
        <v>365</v>
      </c>
      <c r="B57" s="64"/>
      <c r="C57" s="64"/>
      <c r="D57" s="64"/>
      <c r="E57" s="64"/>
      <c r="F57" s="64"/>
      <c r="G57" s="64"/>
      <c r="H57" s="64"/>
      <c r="I57" s="64"/>
      <c r="J57" s="64"/>
    </row>
    <row r="58" spans="1:10" x14ac:dyDescent="0.25">
      <c r="A58" s="173" t="s">
        <v>1</v>
      </c>
      <c r="B58" s="175" t="s">
        <v>25</v>
      </c>
      <c r="C58" s="176"/>
      <c r="D58" s="177"/>
      <c r="E58" s="190" t="s">
        <v>36</v>
      </c>
      <c r="F58" s="183" t="s">
        <v>15</v>
      </c>
      <c r="G58" s="183"/>
      <c r="H58" s="183"/>
    </row>
    <row r="59" spans="1:10" x14ac:dyDescent="0.25">
      <c r="A59" s="174"/>
      <c r="B59" s="18" t="s">
        <v>2</v>
      </c>
      <c r="C59" s="18" t="s">
        <v>3</v>
      </c>
      <c r="D59" s="18" t="s">
        <v>14</v>
      </c>
      <c r="E59" s="191"/>
      <c r="F59" s="18" t="s">
        <v>7</v>
      </c>
      <c r="G59" s="18" t="s">
        <v>8</v>
      </c>
      <c r="H59" s="18" t="s">
        <v>254</v>
      </c>
      <c r="I59" s="56" t="s">
        <v>27</v>
      </c>
      <c r="J59" s="66" t="s">
        <v>19</v>
      </c>
    </row>
    <row r="60" spans="1:10" x14ac:dyDescent="0.25">
      <c r="A60" s="1">
        <v>1</v>
      </c>
      <c r="B60" s="1">
        <v>1</v>
      </c>
      <c r="C60" s="1">
        <v>0</v>
      </c>
      <c r="D60" s="1">
        <v>1</v>
      </c>
      <c r="E60" s="65">
        <v>0</v>
      </c>
      <c r="F60" s="61">
        <f>F51</f>
        <v>2</v>
      </c>
      <c r="G60" s="61">
        <v>2</v>
      </c>
      <c r="H60" s="61">
        <v>-2</v>
      </c>
      <c r="I60" s="33">
        <f>H60+(B60*F60)+(C60*G60)</f>
        <v>0</v>
      </c>
      <c r="J60" s="67">
        <f>IF(I60&lt;$D$7,-1,1)</f>
        <v>1</v>
      </c>
    </row>
  </sheetData>
  <mergeCells count="30">
    <mergeCell ref="L31:N31"/>
    <mergeCell ref="O31:Q31"/>
    <mergeCell ref="A58:A59"/>
    <mergeCell ref="B58:D58"/>
    <mergeCell ref="E58:E59"/>
    <mergeCell ref="F58:H58"/>
    <mergeCell ref="A46:A47"/>
    <mergeCell ref="B46:D46"/>
    <mergeCell ref="E46:E47"/>
    <mergeCell ref="F46:H46"/>
    <mergeCell ref="A31:A32"/>
    <mergeCell ref="B31:D31"/>
    <mergeCell ref="E31:E32"/>
    <mergeCell ref="F31:H31"/>
    <mergeCell ref="R11:R12"/>
    <mergeCell ref="S11:S12"/>
    <mergeCell ref="A21:A22"/>
    <mergeCell ref="B21:D21"/>
    <mergeCell ref="E21:E22"/>
    <mergeCell ref="F21:H21"/>
    <mergeCell ref="L21:N21"/>
    <mergeCell ref="O21:Q21"/>
    <mergeCell ref="G6:G7"/>
    <mergeCell ref="P6:P8"/>
    <mergeCell ref="A11:A12"/>
    <mergeCell ref="B11:D11"/>
    <mergeCell ref="E11:E12"/>
    <mergeCell ref="F11:H11"/>
    <mergeCell ref="L11:N11"/>
    <mergeCell ref="O11:Q11"/>
  </mergeCell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C591-E4BB-4C92-9B5E-FFB602542A62}">
  <dimension ref="A1:U72"/>
  <sheetViews>
    <sheetView workbookViewId="0">
      <selection activeCell="N7" sqref="N7"/>
    </sheetView>
  </sheetViews>
  <sheetFormatPr defaultRowHeight="15" x14ac:dyDescent="0.25"/>
  <cols>
    <col min="11" max="11" width="20.5703125" bestFit="1" customWidth="1"/>
  </cols>
  <sheetData>
    <row r="1" spans="1:21" ht="18.75" x14ac:dyDescent="0.3">
      <c r="A1" s="20" t="s">
        <v>244</v>
      </c>
    </row>
    <row r="3" spans="1:21" x14ac:dyDescent="0.25">
      <c r="A3" s="5" t="s">
        <v>10</v>
      </c>
    </row>
    <row r="4" spans="1:21" x14ac:dyDescent="0.25">
      <c r="A4" t="s">
        <v>6</v>
      </c>
      <c r="B4" t="s">
        <v>16</v>
      </c>
      <c r="D4">
        <v>0</v>
      </c>
      <c r="E4" t="s">
        <v>56</v>
      </c>
      <c r="G4" s="2" t="s">
        <v>30</v>
      </c>
    </row>
    <row r="5" spans="1:21" x14ac:dyDescent="0.25">
      <c r="B5" t="s">
        <v>17</v>
      </c>
      <c r="D5">
        <v>0</v>
      </c>
      <c r="G5" s="22" t="s">
        <v>31</v>
      </c>
      <c r="H5" s="23"/>
      <c r="I5" s="23"/>
      <c r="J5" s="23"/>
      <c r="L5" s="2" t="s">
        <v>32</v>
      </c>
      <c r="P5" s="2" t="s">
        <v>33</v>
      </c>
    </row>
    <row r="6" spans="1:21" x14ac:dyDescent="0.25">
      <c r="B6" t="s">
        <v>18</v>
      </c>
      <c r="D6">
        <v>0</v>
      </c>
      <c r="E6" s="2"/>
      <c r="G6" s="185" t="s">
        <v>19</v>
      </c>
      <c r="H6" s="6">
        <v>0</v>
      </c>
      <c r="I6" t="s">
        <v>247</v>
      </c>
      <c r="J6" s="25"/>
      <c r="L6" s="31" t="s">
        <v>19</v>
      </c>
      <c r="M6" s="6">
        <v>-1</v>
      </c>
      <c r="N6" t="s">
        <v>247</v>
      </c>
      <c r="P6" s="172" t="s">
        <v>19</v>
      </c>
      <c r="Q6" s="16">
        <v>1</v>
      </c>
      <c r="R6" t="s">
        <v>249</v>
      </c>
    </row>
    <row r="7" spans="1:21" x14ac:dyDescent="0.25">
      <c r="B7" t="s">
        <v>245</v>
      </c>
      <c r="D7" s="4">
        <v>0</v>
      </c>
      <c r="E7" s="4"/>
      <c r="G7" s="186"/>
      <c r="H7" s="26">
        <v>1</v>
      </c>
      <c r="I7" s="27" t="s">
        <v>248</v>
      </c>
      <c r="J7" s="28"/>
      <c r="L7" s="31"/>
      <c r="M7" s="6">
        <v>1</v>
      </c>
      <c r="N7" s="27" t="s">
        <v>248</v>
      </c>
      <c r="P7" s="172"/>
      <c r="Q7" s="16">
        <v>0</v>
      </c>
      <c r="R7" t="s">
        <v>250</v>
      </c>
    </row>
    <row r="8" spans="1:21" x14ac:dyDescent="0.25">
      <c r="B8" t="s">
        <v>246</v>
      </c>
      <c r="D8" s="4">
        <v>1</v>
      </c>
      <c r="E8" s="4"/>
      <c r="G8" s="31"/>
      <c r="H8" s="6"/>
      <c r="L8" s="31"/>
      <c r="M8" s="6"/>
      <c r="P8" s="172"/>
      <c r="Q8" s="16">
        <v>-1</v>
      </c>
      <c r="R8" t="s">
        <v>251</v>
      </c>
    </row>
    <row r="9" spans="1:21" x14ac:dyDescent="0.25">
      <c r="A9" s="2" t="s">
        <v>259</v>
      </c>
      <c r="D9" s="4"/>
      <c r="E9" s="4"/>
      <c r="G9" s="31"/>
      <c r="H9" s="6"/>
      <c r="L9" s="31"/>
      <c r="M9" s="6"/>
      <c r="P9" s="31"/>
      <c r="Q9" s="16"/>
    </row>
    <row r="10" spans="1:21" x14ac:dyDescent="0.25">
      <c r="A10" s="63" t="s">
        <v>22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2"/>
      <c r="U10" s="62"/>
    </row>
    <row r="11" spans="1:21" x14ac:dyDescent="0.25">
      <c r="A11" s="173" t="s">
        <v>1</v>
      </c>
      <c r="B11" s="175" t="s">
        <v>25</v>
      </c>
      <c r="C11" s="176"/>
      <c r="D11" s="177"/>
      <c r="E11" s="178" t="s">
        <v>36</v>
      </c>
      <c r="F11" s="180" t="s">
        <v>20</v>
      </c>
      <c r="G11" s="181"/>
      <c r="H11" s="182"/>
      <c r="I11" s="60"/>
      <c r="J11" s="60"/>
      <c r="K11" s="55" t="s">
        <v>257</v>
      </c>
      <c r="L11" s="175" t="s">
        <v>256</v>
      </c>
      <c r="M11" s="176"/>
      <c r="N11" s="177"/>
      <c r="O11" s="183" t="s">
        <v>15</v>
      </c>
      <c r="P11" s="183"/>
      <c r="Q11" s="183"/>
      <c r="R11" s="172"/>
      <c r="S11" s="172"/>
      <c r="T11" s="6"/>
    </row>
    <row r="12" spans="1:21" x14ac:dyDescent="0.25">
      <c r="A12" s="174"/>
      <c r="B12" s="18" t="s">
        <v>2</v>
      </c>
      <c r="C12" s="18" t="s">
        <v>3</v>
      </c>
      <c r="D12" s="18" t="s">
        <v>14</v>
      </c>
      <c r="E12" s="179"/>
      <c r="F12" s="19" t="s">
        <v>7</v>
      </c>
      <c r="G12" s="19" t="s">
        <v>8</v>
      </c>
      <c r="H12" s="19" t="s">
        <v>254</v>
      </c>
      <c r="I12" s="56" t="s">
        <v>27</v>
      </c>
      <c r="J12" s="56" t="s">
        <v>19</v>
      </c>
      <c r="K12" s="56" t="s">
        <v>258</v>
      </c>
      <c r="L12" s="56" t="s">
        <v>252</v>
      </c>
      <c r="M12" s="56" t="s">
        <v>253</v>
      </c>
      <c r="N12" s="56" t="s">
        <v>255</v>
      </c>
      <c r="O12" s="18" t="s">
        <v>7</v>
      </c>
      <c r="P12" s="18" t="s">
        <v>8</v>
      </c>
      <c r="Q12" s="18" t="s">
        <v>254</v>
      </c>
      <c r="R12" s="172"/>
      <c r="S12" s="172"/>
    </row>
    <row r="13" spans="1:2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32">
        <f>D4</f>
        <v>0</v>
      </c>
      <c r="G13" s="32">
        <f>D5</f>
        <v>0</v>
      </c>
      <c r="H13" s="33">
        <f>D6</f>
        <v>0</v>
      </c>
      <c r="I13" s="33">
        <f>H13+(B13*F13)+(C13*G13)</f>
        <v>0</v>
      </c>
      <c r="J13" s="33">
        <f>IF(I13&lt;$D$7,-1,1)</f>
        <v>1</v>
      </c>
      <c r="K13" s="33" t="str">
        <f>IF(J13=E13,"wbaru=wlama","perbaiki bobot dan bias")</f>
        <v>wbaru=wlama</v>
      </c>
      <c r="L13" s="33">
        <f>(E13-J13)*B13*$D$8</f>
        <v>0</v>
      </c>
      <c r="M13" s="33">
        <f>(E13-J13)*C13*$D$8</f>
        <v>0</v>
      </c>
      <c r="N13" s="33">
        <f>(E13-J13)*D13*$D$8</f>
        <v>0</v>
      </c>
      <c r="O13" s="61">
        <f>F13+L13</f>
        <v>0</v>
      </c>
      <c r="P13" s="61">
        <f t="shared" ref="O13:Q16" si="0">G13+M13</f>
        <v>0</v>
      </c>
      <c r="Q13" s="61">
        <f>H13+N13</f>
        <v>0</v>
      </c>
      <c r="R13" s="6"/>
      <c r="S13" s="6"/>
    </row>
    <row r="14" spans="1:21" x14ac:dyDescent="0.25">
      <c r="A14" s="1">
        <v>2</v>
      </c>
      <c r="B14" s="1">
        <v>1</v>
      </c>
      <c r="C14" s="1">
        <v>0</v>
      </c>
      <c r="D14" s="1">
        <v>1</v>
      </c>
      <c r="E14" s="1">
        <v>0</v>
      </c>
      <c r="F14" s="61">
        <f>O13</f>
        <v>0</v>
      </c>
      <c r="G14" s="61">
        <f>P13</f>
        <v>0</v>
      </c>
      <c r="H14" s="61">
        <f t="shared" ref="G14:H16" si="1">Q13</f>
        <v>0</v>
      </c>
      <c r="I14" s="33">
        <f>H14+(B14*F14)+(C14*G14)</f>
        <v>0</v>
      </c>
      <c r="J14" s="33">
        <f>IF(I14&lt;$D$7,-1,1)</f>
        <v>1</v>
      </c>
      <c r="K14" s="33" t="str">
        <f>IF(J14=E14,"wbaru=wlama","perbaiki bobot dan bias")</f>
        <v>perbaiki bobot dan bias</v>
      </c>
      <c r="L14" s="33">
        <f>(E14-J14)*B14*$D$8</f>
        <v>-1</v>
      </c>
      <c r="M14" s="33">
        <f>(E14-J14)*C14*$D$8</f>
        <v>0</v>
      </c>
      <c r="N14" s="33">
        <f>(E14-J14)*D14*$D$8</f>
        <v>-1</v>
      </c>
      <c r="O14" s="61">
        <f t="shared" si="0"/>
        <v>-1</v>
      </c>
      <c r="P14" s="61">
        <f t="shared" si="0"/>
        <v>0</v>
      </c>
      <c r="Q14" s="61">
        <f t="shared" si="0"/>
        <v>-1</v>
      </c>
      <c r="R14" s="6"/>
      <c r="S14" s="6"/>
    </row>
    <row r="15" spans="1:21" x14ac:dyDescent="0.25">
      <c r="A15" s="1">
        <v>3</v>
      </c>
      <c r="B15" s="1">
        <v>0</v>
      </c>
      <c r="C15" s="1">
        <v>1</v>
      </c>
      <c r="D15" s="1">
        <v>1</v>
      </c>
      <c r="E15" s="1">
        <v>0</v>
      </c>
      <c r="F15" s="61">
        <f>O14</f>
        <v>-1</v>
      </c>
      <c r="G15" s="61">
        <f t="shared" si="1"/>
        <v>0</v>
      </c>
      <c r="H15" s="61">
        <f t="shared" si="1"/>
        <v>-1</v>
      </c>
      <c r="I15" s="33">
        <f>H15+(B15*F15)+(C15*G15)</f>
        <v>-1</v>
      </c>
      <c r="J15" s="33">
        <f>IF(I15&lt;$D$7,-1,1)</f>
        <v>-1</v>
      </c>
      <c r="K15" s="33" t="str">
        <f>IF(J15=E15,"wbaru=wlama","perbaiki bobot dan bias")</f>
        <v>perbaiki bobot dan bias</v>
      </c>
      <c r="L15" s="33">
        <f>(E15-J15)*B15*$D$8</f>
        <v>0</v>
      </c>
      <c r="M15" s="33">
        <f>(E15-J15)*C15*$D$8</f>
        <v>1</v>
      </c>
      <c r="N15" s="33">
        <f>(E15-J15)*D15*$D$8</f>
        <v>1</v>
      </c>
      <c r="O15" s="61">
        <f t="shared" si="0"/>
        <v>-1</v>
      </c>
      <c r="P15" s="61">
        <f t="shared" si="0"/>
        <v>1</v>
      </c>
      <c r="Q15" s="61">
        <f t="shared" si="0"/>
        <v>0</v>
      </c>
      <c r="R15" s="6"/>
      <c r="S15" s="6"/>
    </row>
    <row r="16" spans="1:21" x14ac:dyDescent="0.25">
      <c r="A16" s="1">
        <v>4</v>
      </c>
      <c r="B16" s="1">
        <v>0</v>
      </c>
      <c r="C16" s="1">
        <v>0</v>
      </c>
      <c r="D16" s="1">
        <v>1</v>
      </c>
      <c r="E16" s="1">
        <v>0</v>
      </c>
      <c r="F16" s="61">
        <f>O15</f>
        <v>-1</v>
      </c>
      <c r="G16" s="61">
        <f t="shared" si="1"/>
        <v>1</v>
      </c>
      <c r="H16" s="61">
        <f t="shared" si="1"/>
        <v>0</v>
      </c>
      <c r="I16" s="33">
        <f>H16+(B16*F16)+(C16*G16)</f>
        <v>0</v>
      </c>
      <c r="J16" s="33">
        <f>IF(I16&lt;$D$7,-1,1)</f>
        <v>1</v>
      </c>
      <c r="K16" s="33" t="str">
        <f>IF(J16=E16,"wbaru=wlama","perbaiki bobot dan bias")</f>
        <v>perbaiki bobot dan bias</v>
      </c>
      <c r="L16" s="33">
        <f>(E16-J16)*B16*$D$8</f>
        <v>0</v>
      </c>
      <c r="M16" s="33">
        <f>(E16-J16)*C16*$D$8</f>
        <v>0</v>
      </c>
      <c r="N16" s="33">
        <f>(E16-J16)*D16*$D$8</f>
        <v>-1</v>
      </c>
      <c r="O16" s="106">
        <f t="shared" si="0"/>
        <v>-1</v>
      </c>
      <c r="P16" s="106">
        <f t="shared" si="0"/>
        <v>1</v>
      </c>
      <c r="Q16" s="106">
        <f t="shared" si="0"/>
        <v>-1</v>
      </c>
      <c r="R16" s="6"/>
      <c r="S16" s="6"/>
    </row>
    <row r="17" spans="1:21" x14ac:dyDescent="0.25">
      <c r="A17" t="s">
        <v>260</v>
      </c>
    </row>
    <row r="19" spans="1:21" x14ac:dyDescent="0.25">
      <c r="A19" s="2" t="s">
        <v>263</v>
      </c>
      <c r="D19" s="4"/>
      <c r="E19" s="4"/>
      <c r="G19" s="31"/>
      <c r="H19" s="6"/>
      <c r="L19" s="31"/>
      <c r="M19" s="6"/>
      <c r="P19" s="31"/>
      <c r="Q19" s="16"/>
    </row>
    <row r="20" spans="1:21" x14ac:dyDescent="0.25">
      <c r="A20" s="63" t="s">
        <v>22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2"/>
      <c r="U20" s="62"/>
    </row>
    <row r="21" spans="1:21" x14ac:dyDescent="0.25">
      <c r="A21" s="173" t="s">
        <v>1</v>
      </c>
      <c r="B21" s="175" t="s">
        <v>25</v>
      </c>
      <c r="C21" s="176"/>
      <c r="D21" s="177"/>
      <c r="E21" s="178" t="s">
        <v>36</v>
      </c>
      <c r="F21" s="180" t="s">
        <v>20</v>
      </c>
      <c r="G21" s="181"/>
      <c r="H21" s="182"/>
      <c r="I21" s="60"/>
      <c r="J21" s="60"/>
      <c r="K21" s="55" t="s">
        <v>257</v>
      </c>
      <c r="L21" s="175" t="s">
        <v>256</v>
      </c>
      <c r="M21" s="176"/>
      <c r="N21" s="177"/>
      <c r="O21" s="183" t="s">
        <v>15</v>
      </c>
      <c r="P21" s="183"/>
      <c r="Q21" s="183"/>
    </row>
    <row r="22" spans="1:21" x14ac:dyDescent="0.25">
      <c r="A22" s="174"/>
      <c r="B22" s="18" t="s">
        <v>2</v>
      </c>
      <c r="C22" s="18" t="s">
        <v>3</v>
      </c>
      <c r="D22" s="18" t="s">
        <v>14</v>
      </c>
      <c r="E22" s="179"/>
      <c r="F22" s="19" t="s">
        <v>7</v>
      </c>
      <c r="G22" s="19" t="s">
        <v>8</v>
      </c>
      <c r="H22" s="19" t="s">
        <v>254</v>
      </c>
      <c r="I22" s="56" t="s">
        <v>27</v>
      </c>
      <c r="J22" s="56" t="s">
        <v>19</v>
      </c>
      <c r="K22" s="56" t="s">
        <v>258</v>
      </c>
      <c r="L22" s="56" t="s">
        <v>252</v>
      </c>
      <c r="M22" s="56" t="s">
        <v>253</v>
      </c>
      <c r="N22" s="56" t="s">
        <v>255</v>
      </c>
      <c r="O22" s="18" t="s">
        <v>7</v>
      </c>
      <c r="P22" s="18" t="s">
        <v>8</v>
      </c>
      <c r="Q22" s="18" t="s">
        <v>254</v>
      </c>
    </row>
    <row r="23" spans="1:21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07">
        <f>O16</f>
        <v>-1</v>
      </c>
      <c r="G23" s="107">
        <f>P16</f>
        <v>1</v>
      </c>
      <c r="H23" s="107">
        <f>Q16</f>
        <v>-1</v>
      </c>
      <c r="I23" s="33">
        <f>H23+(B23*F23)+(C23*G23)</f>
        <v>-1</v>
      </c>
      <c r="J23" s="33">
        <f>IF(I23&lt;$D$7,-1,1)</f>
        <v>-1</v>
      </c>
      <c r="K23" s="33" t="str">
        <f>IF(J23=E23,"wbaru=wlama","perbaiki bobot dan bias")</f>
        <v>perbaiki bobot dan bias</v>
      </c>
      <c r="L23" s="33">
        <f>(E23-J23)*B23*$D$8</f>
        <v>2</v>
      </c>
      <c r="M23" s="33">
        <f>(E23-J23)*C23*$D$8</f>
        <v>2</v>
      </c>
      <c r="N23" s="33">
        <f>(E23-J23)*D23*$D$8</f>
        <v>2</v>
      </c>
      <c r="O23" s="61">
        <f t="shared" ref="O23:Q26" si="2">F23+L23</f>
        <v>1</v>
      </c>
      <c r="P23" s="61">
        <f t="shared" si="2"/>
        <v>3</v>
      </c>
      <c r="Q23" s="61">
        <f t="shared" si="2"/>
        <v>1</v>
      </c>
    </row>
    <row r="24" spans="1:21" x14ac:dyDescent="0.25">
      <c r="A24" s="1">
        <v>2</v>
      </c>
      <c r="B24" s="1">
        <v>1</v>
      </c>
      <c r="C24" s="1">
        <v>0</v>
      </c>
      <c r="D24" s="1">
        <v>1</v>
      </c>
      <c r="E24" s="1">
        <v>0</v>
      </c>
      <c r="F24" s="33">
        <f>O23</f>
        <v>1</v>
      </c>
      <c r="G24" s="33">
        <f t="shared" ref="G24:H26" si="3">P23</f>
        <v>3</v>
      </c>
      <c r="H24" s="33">
        <f t="shared" si="3"/>
        <v>1</v>
      </c>
      <c r="I24" s="33">
        <f>H24+(B24*F24)+(C24*G24)</f>
        <v>2</v>
      </c>
      <c r="J24" s="33">
        <f>IF(I24&lt;$D$7,-1,1)</f>
        <v>1</v>
      </c>
      <c r="K24" s="33" t="str">
        <f>IF(J24=E24,"wbaru=wlama","perbaiki bobot dan bias")</f>
        <v>perbaiki bobot dan bias</v>
      </c>
      <c r="L24" s="33">
        <f>(E24-J24)*B24*$D$8</f>
        <v>-1</v>
      </c>
      <c r="M24" s="33">
        <f>(E24-J24)*C24*$D$8</f>
        <v>0</v>
      </c>
      <c r="N24" s="33">
        <f>(E24-J24)*D24*$D$8</f>
        <v>-1</v>
      </c>
      <c r="O24" s="61">
        <f t="shared" si="2"/>
        <v>0</v>
      </c>
      <c r="P24" s="61">
        <f t="shared" si="2"/>
        <v>3</v>
      </c>
      <c r="Q24" s="61">
        <f t="shared" si="2"/>
        <v>0</v>
      </c>
    </row>
    <row r="25" spans="1:21" x14ac:dyDescent="0.25">
      <c r="A25" s="1">
        <v>3</v>
      </c>
      <c r="B25" s="1">
        <v>0</v>
      </c>
      <c r="C25" s="1">
        <v>1</v>
      </c>
      <c r="D25" s="1">
        <v>1</v>
      </c>
      <c r="E25" s="1">
        <v>0</v>
      </c>
      <c r="F25" s="33">
        <f>O24</f>
        <v>0</v>
      </c>
      <c r="G25" s="33">
        <f t="shared" si="3"/>
        <v>3</v>
      </c>
      <c r="H25" s="33">
        <f t="shared" si="3"/>
        <v>0</v>
      </c>
      <c r="I25" s="33">
        <f>H25+(B25*F25)+(C25*G25)</f>
        <v>3</v>
      </c>
      <c r="J25" s="33">
        <f>IF(I25&lt;$D$7,-1,1)</f>
        <v>1</v>
      </c>
      <c r="K25" s="33" t="str">
        <f>IF(J25=E25,"wbaru=wlama","perbaiki bobot dan bias")</f>
        <v>perbaiki bobot dan bias</v>
      </c>
      <c r="L25" s="33">
        <f>(E25-J25)*B25*$D$8</f>
        <v>0</v>
      </c>
      <c r="M25" s="33">
        <f>(E25-J25)*C25*$D$8</f>
        <v>-1</v>
      </c>
      <c r="N25" s="33">
        <f>(E25-J25)*D25*$D$8</f>
        <v>-1</v>
      </c>
      <c r="O25" s="61">
        <f t="shared" si="2"/>
        <v>0</v>
      </c>
      <c r="P25" s="61">
        <f t="shared" si="2"/>
        <v>2</v>
      </c>
      <c r="Q25" s="61">
        <f t="shared" si="2"/>
        <v>-1</v>
      </c>
    </row>
    <row r="26" spans="1:21" x14ac:dyDescent="0.25">
      <c r="A26" s="1">
        <v>4</v>
      </c>
      <c r="B26" s="1">
        <v>0</v>
      </c>
      <c r="C26" s="1">
        <v>0</v>
      </c>
      <c r="D26" s="1">
        <v>1</v>
      </c>
      <c r="E26" s="1">
        <v>0</v>
      </c>
      <c r="F26" s="33">
        <f>O25</f>
        <v>0</v>
      </c>
      <c r="G26" s="33">
        <f t="shared" si="3"/>
        <v>2</v>
      </c>
      <c r="H26" s="33">
        <f t="shared" si="3"/>
        <v>-1</v>
      </c>
      <c r="I26" s="33">
        <f>H26+(B26*F26)+(C26*G26)</f>
        <v>-1</v>
      </c>
      <c r="J26" s="33">
        <f>IF(I26&lt;$D$7,-1,1)</f>
        <v>-1</v>
      </c>
      <c r="K26" s="33" t="str">
        <f>IF(J26=E26,"wbaru=wlama","perbaiki bobot dan bias")</f>
        <v>perbaiki bobot dan bias</v>
      </c>
      <c r="L26" s="33">
        <f>(E26-J26)*B26*$D$8</f>
        <v>0</v>
      </c>
      <c r="M26" s="33">
        <f>(E26-J26)*C26*$D$8</f>
        <v>0</v>
      </c>
      <c r="N26" s="33">
        <f>(E26-J26)*D26*$D$8</f>
        <v>1</v>
      </c>
      <c r="O26" s="106">
        <f t="shared" si="2"/>
        <v>0</v>
      </c>
      <c r="P26" s="106">
        <f t="shared" si="2"/>
        <v>2</v>
      </c>
      <c r="Q26" s="106">
        <f t="shared" si="2"/>
        <v>0</v>
      </c>
    </row>
    <row r="27" spans="1:21" x14ac:dyDescent="0.25">
      <c r="A27" t="s">
        <v>270</v>
      </c>
    </row>
    <row r="29" spans="1:21" x14ac:dyDescent="0.25">
      <c r="A29" s="2" t="s">
        <v>269</v>
      </c>
      <c r="D29" s="4"/>
      <c r="E29" s="4"/>
      <c r="G29" s="31"/>
      <c r="H29" s="6"/>
      <c r="L29" s="31"/>
      <c r="M29" s="6"/>
      <c r="P29" s="31"/>
      <c r="Q29" s="16"/>
    </row>
    <row r="30" spans="1:21" x14ac:dyDescent="0.25">
      <c r="A30" s="63" t="s">
        <v>22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2"/>
      <c r="U30" s="62"/>
    </row>
    <row r="31" spans="1:21" x14ac:dyDescent="0.25">
      <c r="A31" s="173" t="s">
        <v>1</v>
      </c>
      <c r="B31" s="175" t="s">
        <v>25</v>
      </c>
      <c r="C31" s="176"/>
      <c r="D31" s="177"/>
      <c r="E31" s="178" t="s">
        <v>36</v>
      </c>
      <c r="F31" s="180" t="s">
        <v>20</v>
      </c>
      <c r="G31" s="181"/>
      <c r="H31" s="182"/>
      <c r="I31" s="60"/>
      <c r="J31" s="60"/>
      <c r="K31" s="55" t="s">
        <v>257</v>
      </c>
      <c r="L31" s="175" t="s">
        <v>256</v>
      </c>
      <c r="M31" s="176"/>
      <c r="N31" s="177"/>
      <c r="O31" s="183" t="s">
        <v>15</v>
      </c>
      <c r="P31" s="183"/>
      <c r="Q31" s="183"/>
    </row>
    <row r="32" spans="1:21" x14ac:dyDescent="0.25">
      <c r="A32" s="174"/>
      <c r="B32" s="18" t="s">
        <v>2</v>
      </c>
      <c r="C32" s="18" t="s">
        <v>3</v>
      </c>
      <c r="D32" s="18" t="s">
        <v>14</v>
      </c>
      <c r="E32" s="179"/>
      <c r="F32" s="19" t="s">
        <v>7</v>
      </c>
      <c r="G32" s="19" t="s">
        <v>8</v>
      </c>
      <c r="H32" s="19" t="s">
        <v>254</v>
      </c>
      <c r="I32" s="56" t="s">
        <v>27</v>
      </c>
      <c r="J32" s="56" t="s">
        <v>19</v>
      </c>
      <c r="K32" s="56" t="s">
        <v>258</v>
      </c>
      <c r="L32" s="56" t="s">
        <v>252</v>
      </c>
      <c r="M32" s="56" t="s">
        <v>253</v>
      </c>
      <c r="N32" s="56" t="s">
        <v>255</v>
      </c>
      <c r="O32" s="18" t="s">
        <v>7</v>
      </c>
      <c r="P32" s="18" t="s">
        <v>8</v>
      </c>
      <c r="Q32" s="18" t="s">
        <v>254</v>
      </c>
    </row>
    <row r="33" spans="1:21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07">
        <f>O26</f>
        <v>0</v>
      </c>
      <c r="G33" s="107">
        <f>P26</f>
        <v>2</v>
      </c>
      <c r="H33" s="107">
        <f>Q26</f>
        <v>0</v>
      </c>
      <c r="I33" s="33">
        <f>H33+(B33*F33)+(C33*G33)</f>
        <v>2</v>
      </c>
      <c r="J33" s="33">
        <f>IF(I33&lt;$D$7,-1,1)</f>
        <v>1</v>
      </c>
      <c r="K33" s="33" t="str">
        <f>IF(J33=E33,"wbaru=wlama","perbaiki bobot dan bias")</f>
        <v>wbaru=wlama</v>
      </c>
      <c r="L33" s="33">
        <f>(E33-J33)*B33*$D$8</f>
        <v>0</v>
      </c>
      <c r="M33" s="33">
        <f>(E33-J33)*C33*$D$8</f>
        <v>0</v>
      </c>
      <c r="N33" s="33">
        <f>(E33-J33)*D33*$D$8</f>
        <v>0</v>
      </c>
      <c r="O33" s="61">
        <f>F33+L33</f>
        <v>0</v>
      </c>
      <c r="P33" s="61">
        <f t="shared" ref="P33:Q36" si="4">G33+M33</f>
        <v>2</v>
      </c>
      <c r="Q33" s="61">
        <f t="shared" si="4"/>
        <v>0</v>
      </c>
    </row>
    <row r="34" spans="1:21" x14ac:dyDescent="0.25">
      <c r="A34" s="1">
        <v>2</v>
      </c>
      <c r="B34" s="1">
        <v>1</v>
      </c>
      <c r="C34" s="1">
        <v>0</v>
      </c>
      <c r="D34" s="1">
        <v>1</v>
      </c>
      <c r="E34" s="1">
        <v>0</v>
      </c>
      <c r="F34" s="33">
        <f t="shared" ref="F34:H36" si="5">O33</f>
        <v>0</v>
      </c>
      <c r="G34" s="33">
        <f t="shared" si="5"/>
        <v>2</v>
      </c>
      <c r="H34" s="33">
        <f t="shared" si="5"/>
        <v>0</v>
      </c>
      <c r="I34" s="33">
        <f>H34+(B34*F34)+(C34*G34)</f>
        <v>0</v>
      </c>
      <c r="J34" s="33">
        <f>IF(I34&lt;$D$7,-1,1)</f>
        <v>1</v>
      </c>
      <c r="K34" s="33" t="str">
        <f>IF(J34=E34,"wbaru=wlama","perbaiki bobot dan bias")</f>
        <v>perbaiki bobot dan bias</v>
      </c>
      <c r="L34" s="33">
        <f>(E34-J34)*B34*$D$8</f>
        <v>-1</v>
      </c>
      <c r="M34" s="33">
        <f>(E34-J34)*C34*$D$8</f>
        <v>0</v>
      </c>
      <c r="N34" s="33">
        <f>(E34-J34)*D34*$D$8</f>
        <v>-1</v>
      </c>
      <c r="O34" s="61">
        <f>F34+L34</f>
        <v>-1</v>
      </c>
      <c r="P34" s="61">
        <f t="shared" si="4"/>
        <v>2</v>
      </c>
      <c r="Q34" s="61">
        <f t="shared" si="4"/>
        <v>-1</v>
      </c>
    </row>
    <row r="35" spans="1:21" x14ac:dyDescent="0.25">
      <c r="A35" s="1">
        <v>3</v>
      </c>
      <c r="B35" s="1">
        <v>0</v>
      </c>
      <c r="C35" s="1">
        <v>1</v>
      </c>
      <c r="D35" s="1">
        <v>1</v>
      </c>
      <c r="E35" s="1">
        <v>0</v>
      </c>
      <c r="F35" s="33">
        <f t="shared" si="5"/>
        <v>-1</v>
      </c>
      <c r="G35" s="33">
        <f t="shared" si="5"/>
        <v>2</v>
      </c>
      <c r="H35" s="33">
        <f t="shared" si="5"/>
        <v>-1</v>
      </c>
      <c r="I35" s="33">
        <f>H35+(B35*F35)+(C35*G35)</f>
        <v>1</v>
      </c>
      <c r="J35" s="33">
        <f>IF(I35&lt;$D$7,-1,1)</f>
        <v>1</v>
      </c>
      <c r="K35" s="33" t="str">
        <f>IF(J35=E35,"wbaru=wlama","perbaiki bobot dan bias")</f>
        <v>perbaiki bobot dan bias</v>
      </c>
      <c r="L35" s="33">
        <f>(E35-J35)*B35*$D$8</f>
        <v>0</v>
      </c>
      <c r="M35" s="33">
        <f>(E35-J35)*C35*$D$8</f>
        <v>-1</v>
      </c>
      <c r="N35" s="33">
        <f>(E35-J35)*D35*$D$8</f>
        <v>-1</v>
      </c>
      <c r="O35" s="61">
        <f>F35+L35</f>
        <v>-1</v>
      </c>
      <c r="P35" s="61">
        <f t="shared" si="4"/>
        <v>1</v>
      </c>
      <c r="Q35" s="61">
        <f t="shared" si="4"/>
        <v>-2</v>
      </c>
    </row>
    <row r="36" spans="1:21" x14ac:dyDescent="0.25">
      <c r="A36" s="1">
        <v>4</v>
      </c>
      <c r="B36" s="1">
        <v>0</v>
      </c>
      <c r="C36" s="1">
        <v>0</v>
      </c>
      <c r="D36" s="1">
        <v>1</v>
      </c>
      <c r="E36" s="1">
        <v>0</v>
      </c>
      <c r="F36" s="33">
        <f t="shared" si="5"/>
        <v>-1</v>
      </c>
      <c r="G36" s="33">
        <f t="shared" si="5"/>
        <v>1</v>
      </c>
      <c r="H36" s="33">
        <f t="shared" si="5"/>
        <v>-2</v>
      </c>
      <c r="I36" s="33">
        <f>H36+(B36*F36)+(C36*G36)</f>
        <v>-2</v>
      </c>
      <c r="J36" s="33">
        <f>IF(I36&lt;$D$7,-1,1)</f>
        <v>-1</v>
      </c>
      <c r="K36" s="33" t="str">
        <f>IF(J36=E36,"wbaru=wlama","perbaiki bobot dan bias")</f>
        <v>perbaiki bobot dan bias</v>
      </c>
      <c r="L36" s="33">
        <f>(E36-J36)*B36*$D$8</f>
        <v>0</v>
      </c>
      <c r="M36" s="33">
        <f>(E36-J36)*C36*$D$8</f>
        <v>0</v>
      </c>
      <c r="N36" s="33">
        <f>(E36-J36)*D36*$D$8</f>
        <v>1</v>
      </c>
      <c r="O36" s="68">
        <f>F36+L36</f>
        <v>-1</v>
      </c>
      <c r="P36" s="68">
        <f t="shared" si="4"/>
        <v>1</v>
      </c>
      <c r="Q36" s="68">
        <f t="shared" si="4"/>
        <v>-1</v>
      </c>
    </row>
    <row r="37" spans="1:21" x14ac:dyDescent="0.25">
      <c r="A37" t="s">
        <v>366</v>
      </c>
    </row>
    <row r="39" spans="1:21" x14ac:dyDescent="0.25">
      <c r="A39" s="2" t="s">
        <v>271</v>
      </c>
      <c r="D39" s="4"/>
      <c r="E39" s="4"/>
      <c r="G39" s="31"/>
      <c r="H39" s="6"/>
      <c r="L39" s="31"/>
      <c r="M39" s="6"/>
      <c r="P39" s="31"/>
      <c r="Q39" s="16"/>
    </row>
    <row r="40" spans="1:21" x14ac:dyDescent="0.25">
      <c r="A40" s="63" t="s">
        <v>22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2"/>
      <c r="U40" s="62"/>
    </row>
    <row r="41" spans="1:21" x14ac:dyDescent="0.25">
      <c r="A41" s="173" t="s">
        <v>1</v>
      </c>
      <c r="B41" s="175" t="s">
        <v>25</v>
      </c>
      <c r="C41" s="176"/>
      <c r="D41" s="177"/>
      <c r="E41" s="178" t="s">
        <v>36</v>
      </c>
      <c r="F41" s="180" t="s">
        <v>20</v>
      </c>
      <c r="G41" s="181"/>
      <c r="H41" s="182"/>
      <c r="I41" s="60"/>
      <c r="J41" s="60"/>
      <c r="K41" s="55" t="s">
        <v>257</v>
      </c>
      <c r="L41" s="175" t="s">
        <v>256</v>
      </c>
      <c r="M41" s="176"/>
      <c r="N41" s="177"/>
      <c r="O41" s="183" t="s">
        <v>15</v>
      </c>
      <c r="P41" s="183"/>
      <c r="Q41" s="183"/>
    </row>
    <row r="42" spans="1:21" x14ac:dyDescent="0.25">
      <c r="A42" s="174"/>
      <c r="B42" s="18" t="s">
        <v>2</v>
      </c>
      <c r="C42" s="18" t="s">
        <v>3</v>
      </c>
      <c r="D42" s="18" t="s">
        <v>14</v>
      </c>
      <c r="E42" s="179"/>
      <c r="F42" s="19" t="s">
        <v>7</v>
      </c>
      <c r="G42" s="19" t="s">
        <v>8</v>
      </c>
      <c r="H42" s="19" t="s">
        <v>254</v>
      </c>
      <c r="I42" s="56" t="s">
        <v>27</v>
      </c>
      <c r="J42" s="56" t="s">
        <v>19</v>
      </c>
      <c r="K42" s="56" t="s">
        <v>258</v>
      </c>
      <c r="L42" s="56" t="s">
        <v>252</v>
      </c>
      <c r="M42" s="56" t="s">
        <v>253</v>
      </c>
      <c r="N42" s="56" t="s">
        <v>255</v>
      </c>
      <c r="O42" s="18" t="s">
        <v>7</v>
      </c>
      <c r="P42" s="18" t="s">
        <v>8</v>
      </c>
      <c r="Q42" s="18" t="s">
        <v>254</v>
      </c>
    </row>
    <row r="43" spans="1:21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07">
        <f>O36</f>
        <v>-1</v>
      </c>
      <c r="G43" s="107">
        <f>P36</f>
        <v>1</v>
      </c>
      <c r="H43" s="107">
        <f>Q36</f>
        <v>-1</v>
      </c>
      <c r="I43" s="33">
        <f>H43+(B43*F43)+(C43*G43)</f>
        <v>-1</v>
      </c>
      <c r="J43" s="33">
        <f>IF(I43&lt;$D$7,-1,1)</f>
        <v>-1</v>
      </c>
      <c r="K43" s="33" t="str">
        <f>IF(J43=E43,"wbaru=wlama","perbaiki bobot dan bias")</f>
        <v>perbaiki bobot dan bias</v>
      </c>
      <c r="L43" s="33">
        <f>(E43-J43)*B43*$D$8</f>
        <v>2</v>
      </c>
      <c r="M43" s="33">
        <f>(E43-J43)*C43*$D$8</f>
        <v>2</v>
      </c>
      <c r="N43" s="33">
        <f>(E43-J43)*D43*$D$8</f>
        <v>2</v>
      </c>
      <c r="O43" s="61">
        <f t="shared" ref="O43:Q46" si="6">F43+L43</f>
        <v>1</v>
      </c>
      <c r="P43" s="61">
        <f t="shared" si="6"/>
        <v>3</v>
      </c>
      <c r="Q43" s="61">
        <f t="shared" si="6"/>
        <v>1</v>
      </c>
    </row>
    <row r="44" spans="1:21" x14ac:dyDescent="0.25">
      <c r="A44" s="1">
        <v>2</v>
      </c>
      <c r="B44" s="1">
        <v>1</v>
      </c>
      <c r="C44" s="1">
        <v>0</v>
      </c>
      <c r="D44" s="1">
        <v>1</v>
      </c>
      <c r="E44" s="1">
        <v>0</v>
      </c>
      <c r="F44" s="33">
        <f t="shared" ref="F44:H46" si="7">O43</f>
        <v>1</v>
      </c>
      <c r="G44" s="33">
        <f t="shared" si="7"/>
        <v>3</v>
      </c>
      <c r="H44" s="33">
        <f t="shared" si="7"/>
        <v>1</v>
      </c>
      <c r="I44" s="33">
        <f>H44+(B44*F44)+(C44*G44)</f>
        <v>2</v>
      </c>
      <c r="J44" s="33">
        <f>IF(I44&lt;$D$7,-1,1)</f>
        <v>1</v>
      </c>
      <c r="K44" s="33" t="str">
        <f>IF(J44=E44,"wbaru=wlama","perbaiki bobot dan bias")</f>
        <v>perbaiki bobot dan bias</v>
      </c>
      <c r="L44" s="33">
        <f>(E44-J44)*B44*$D$8</f>
        <v>-1</v>
      </c>
      <c r="M44" s="33">
        <f>(E44-J44)*C44*$D$8</f>
        <v>0</v>
      </c>
      <c r="N44" s="33">
        <f>(E44-J44)*D44*$D$8</f>
        <v>-1</v>
      </c>
      <c r="O44" s="61">
        <f t="shared" si="6"/>
        <v>0</v>
      </c>
      <c r="P44" s="61">
        <f t="shared" si="6"/>
        <v>3</v>
      </c>
      <c r="Q44" s="61">
        <f t="shared" si="6"/>
        <v>0</v>
      </c>
    </row>
    <row r="45" spans="1:21" x14ac:dyDescent="0.25">
      <c r="A45" s="1">
        <v>3</v>
      </c>
      <c r="B45" s="1">
        <v>0</v>
      </c>
      <c r="C45" s="1">
        <v>1</v>
      </c>
      <c r="D45" s="1">
        <v>1</v>
      </c>
      <c r="E45" s="1">
        <v>0</v>
      </c>
      <c r="F45" s="33">
        <f t="shared" si="7"/>
        <v>0</v>
      </c>
      <c r="G45" s="33">
        <f t="shared" si="7"/>
        <v>3</v>
      </c>
      <c r="H45" s="33">
        <f t="shared" si="7"/>
        <v>0</v>
      </c>
      <c r="I45" s="33">
        <f>H45+(B45*F45)+(C45*G45)</f>
        <v>3</v>
      </c>
      <c r="J45" s="33">
        <f>IF(I45&lt;$D$7,-1,1)</f>
        <v>1</v>
      </c>
      <c r="K45" s="33" t="str">
        <f>IF(J45=E45,"wbaru=wlama","perbaiki bobot dan bias")</f>
        <v>perbaiki bobot dan bias</v>
      </c>
      <c r="L45" s="33">
        <f>(E45-J45)*B45*$D$8</f>
        <v>0</v>
      </c>
      <c r="M45" s="33">
        <f>(E45-J45)*C45*$D$8</f>
        <v>-1</v>
      </c>
      <c r="N45" s="33">
        <f>(E45-J45)*D45*$D$8</f>
        <v>-1</v>
      </c>
      <c r="O45" s="61">
        <f t="shared" si="6"/>
        <v>0</v>
      </c>
      <c r="P45" s="61">
        <f t="shared" si="6"/>
        <v>2</v>
      </c>
      <c r="Q45" s="61">
        <f t="shared" si="6"/>
        <v>-1</v>
      </c>
    </row>
    <row r="46" spans="1:21" x14ac:dyDescent="0.25">
      <c r="A46" s="1">
        <v>4</v>
      </c>
      <c r="B46" s="1">
        <v>0</v>
      </c>
      <c r="C46" s="1">
        <v>0</v>
      </c>
      <c r="D46" s="1">
        <v>1</v>
      </c>
      <c r="E46" s="1">
        <v>0</v>
      </c>
      <c r="F46" s="33">
        <f t="shared" si="7"/>
        <v>0</v>
      </c>
      <c r="G46" s="33">
        <f t="shared" si="7"/>
        <v>2</v>
      </c>
      <c r="H46" s="33">
        <f t="shared" si="7"/>
        <v>-1</v>
      </c>
      <c r="I46" s="33">
        <f>H46+(B46*F46)+(C46*G46)</f>
        <v>-1</v>
      </c>
      <c r="J46" s="33">
        <f>IF(I46&lt;$D$7,-1,1)</f>
        <v>-1</v>
      </c>
      <c r="K46" s="33" t="str">
        <f>IF(J46=E46,"wbaru=wlama","perbaiki bobot dan bias")</f>
        <v>perbaiki bobot dan bias</v>
      </c>
      <c r="L46" s="33">
        <f>(E46-J46)*B46*$D$8</f>
        <v>0</v>
      </c>
      <c r="M46" s="33">
        <f>(E46-J46)*C46*$D$8</f>
        <v>0</v>
      </c>
      <c r="N46" s="33">
        <f>(E46-J46)*D46*$D$8</f>
        <v>1</v>
      </c>
      <c r="O46" s="68">
        <f t="shared" si="6"/>
        <v>0</v>
      </c>
      <c r="P46" s="68">
        <f t="shared" si="6"/>
        <v>2</v>
      </c>
      <c r="Q46" s="68">
        <f t="shared" si="6"/>
        <v>0</v>
      </c>
    </row>
    <row r="47" spans="1:21" x14ac:dyDescent="0.25">
      <c r="A47" t="s">
        <v>366</v>
      </c>
    </row>
    <row r="49" spans="1:10" x14ac:dyDescent="0.25">
      <c r="A49" t="s">
        <v>368</v>
      </c>
    </row>
    <row r="51" spans="1:10" x14ac:dyDescent="0.25">
      <c r="A51" t="s">
        <v>261</v>
      </c>
      <c r="E51" t="s">
        <v>7</v>
      </c>
      <c r="F51" s="53">
        <v>1</v>
      </c>
    </row>
    <row r="52" spans="1:10" x14ac:dyDescent="0.25">
      <c r="E52" t="s">
        <v>8</v>
      </c>
      <c r="F52" s="53">
        <v>2</v>
      </c>
    </row>
    <row r="53" spans="1:10" x14ac:dyDescent="0.25">
      <c r="E53" t="s">
        <v>60</v>
      </c>
      <c r="F53" s="53">
        <v>-3</v>
      </c>
    </row>
    <row r="55" spans="1:10" x14ac:dyDescent="0.25">
      <c r="A55" t="s">
        <v>262</v>
      </c>
    </row>
    <row r="57" spans="1:10" x14ac:dyDescent="0.25">
      <c r="A57" s="63" t="s">
        <v>265</v>
      </c>
      <c r="B57" s="64"/>
      <c r="C57" s="64"/>
      <c r="D57" s="64"/>
      <c r="E57" s="64"/>
      <c r="F57" s="64"/>
      <c r="G57" s="64"/>
      <c r="H57" s="64"/>
      <c r="I57" s="64"/>
      <c r="J57" s="64"/>
    </row>
    <row r="58" spans="1:10" x14ac:dyDescent="0.25">
      <c r="A58" s="173" t="s">
        <v>1</v>
      </c>
      <c r="B58" s="175" t="s">
        <v>25</v>
      </c>
      <c r="C58" s="176"/>
      <c r="D58" s="177"/>
      <c r="E58" s="190" t="s">
        <v>36</v>
      </c>
      <c r="F58" s="183" t="s">
        <v>15</v>
      </c>
      <c r="G58" s="183"/>
      <c r="H58" s="183"/>
    </row>
    <row r="59" spans="1:10" x14ac:dyDescent="0.25">
      <c r="A59" s="174"/>
      <c r="B59" s="18" t="s">
        <v>2</v>
      </c>
      <c r="C59" s="18" t="s">
        <v>3</v>
      </c>
      <c r="D59" s="18" t="s">
        <v>14</v>
      </c>
      <c r="E59" s="191"/>
      <c r="F59" s="18" t="s">
        <v>7</v>
      </c>
      <c r="G59" s="18" t="s">
        <v>8</v>
      </c>
      <c r="H59" s="18" t="s">
        <v>254</v>
      </c>
      <c r="I59" s="56" t="s">
        <v>27</v>
      </c>
      <c r="J59" s="66" t="s">
        <v>19</v>
      </c>
    </row>
    <row r="60" spans="1:10" x14ac:dyDescent="0.25">
      <c r="A60" s="1">
        <v>1</v>
      </c>
      <c r="B60" s="1">
        <v>1</v>
      </c>
      <c r="C60" s="1">
        <v>1</v>
      </c>
      <c r="D60" s="1">
        <v>1</v>
      </c>
      <c r="E60" s="65">
        <v>1</v>
      </c>
      <c r="F60" s="61">
        <f>F51</f>
        <v>1</v>
      </c>
      <c r="G60" s="61">
        <v>2</v>
      </c>
      <c r="H60" s="61">
        <v>-2</v>
      </c>
      <c r="I60" s="33">
        <f>H60+(B60*F60)+(C60*G60)</f>
        <v>1</v>
      </c>
      <c r="J60" s="67">
        <f>IF(I60&lt;$D$7,-1,1)</f>
        <v>1</v>
      </c>
    </row>
    <row r="61" spans="1:10" x14ac:dyDescent="0.25">
      <c r="A61" s="1">
        <v>2</v>
      </c>
      <c r="B61" s="1">
        <v>1</v>
      </c>
      <c r="C61" s="1">
        <v>-1</v>
      </c>
      <c r="D61" s="1">
        <v>1</v>
      </c>
      <c r="E61" s="65">
        <v>-1</v>
      </c>
      <c r="F61" s="61">
        <v>2</v>
      </c>
      <c r="G61" s="61">
        <v>2</v>
      </c>
      <c r="H61" s="61">
        <v>-2</v>
      </c>
      <c r="I61" s="33">
        <f>H61+(B61*F61)+(C61*G61)</f>
        <v>-2</v>
      </c>
      <c r="J61" s="67">
        <f>IF(I61&lt;$D$7,-1,1)</f>
        <v>-1</v>
      </c>
    </row>
    <row r="62" spans="1:10" x14ac:dyDescent="0.25">
      <c r="A62" s="1">
        <v>3</v>
      </c>
      <c r="B62" s="1">
        <v>-1</v>
      </c>
      <c r="C62" s="1">
        <v>1</v>
      </c>
      <c r="D62" s="1">
        <v>1</v>
      </c>
      <c r="E62" s="65">
        <v>-1</v>
      </c>
      <c r="F62" s="61">
        <v>2</v>
      </c>
      <c r="G62" s="61">
        <v>2</v>
      </c>
      <c r="H62" s="61">
        <v>-2</v>
      </c>
      <c r="I62" s="33">
        <f>H62+(B62*F62)+(C62*G62)</f>
        <v>-2</v>
      </c>
      <c r="J62" s="67">
        <f>IF(I62&lt;$D$7,-1,1)</f>
        <v>-1</v>
      </c>
    </row>
    <row r="63" spans="1:10" x14ac:dyDescent="0.25">
      <c r="A63" s="1">
        <v>4</v>
      </c>
      <c r="B63" s="1">
        <v>-1</v>
      </c>
      <c r="C63" s="1">
        <v>-1</v>
      </c>
      <c r="D63" s="1">
        <v>1</v>
      </c>
      <c r="E63" s="65">
        <v>-1</v>
      </c>
      <c r="F63" s="61">
        <v>2</v>
      </c>
      <c r="G63" s="61">
        <v>2</v>
      </c>
      <c r="H63" s="61">
        <v>-2</v>
      </c>
      <c r="I63" s="33">
        <f>H63+(B63*F63)+(C63*G63)</f>
        <v>-6</v>
      </c>
      <c r="J63" s="67">
        <f>IF(I63&lt;$D$7,-1,1)</f>
        <v>-1</v>
      </c>
    </row>
    <row r="64" spans="1:10" x14ac:dyDescent="0.25">
      <c r="A64" t="s">
        <v>266</v>
      </c>
    </row>
    <row r="66" spans="1:10" x14ac:dyDescent="0.25">
      <c r="A66" s="2" t="s">
        <v>367</v>
      </c>
    </row>
    <row r="69" spans="1:10" x14ac:dyDescent="0.25">
      <c r="A69" s="63" t="s">
        <v>365</v>
      </c>
      <c r="B69" s="64"/>
      <c r="C69" s="64"/>
      <c r="D69" s="64"/>
      <c r="E69" s="64"/>
      <c r="F69" s="64"/>
      <c r="G69" s="64"/>
      <c r="H69" s="64"/>
      <c r="I69" s="64"/>
      <c r="J69" s="64"/>
    </row>
    <row r="70" spans="1:10" x14ac:dyDescent="0.25">
      <c r="A70" s="173" t="s">
        <v>1</v>
      </c>
      <c r="B70" s="175" t="s">
        <v>25</v>
      </c>
      <c r="C70" s="176"/>
      <c r="D70" s="177"/>
      <c r="E70" s="190" t="s">
        <v>36</v>
      </c>
      <c r="F70" s="183" t="s">
        <v>15</v>
      </c>
      <c r="G70" s="183"/>
      <c r="H70" s="183"/>
    </row>
    <row r="71" spans="1:10" x14ac:dyDescent="0.25">
      <c r="A71" s="174"/>
      <c r="B71" s="18" t="s">
        <v>2</v>
      </c>
      <c r="C71" s="18" t="s">
        <v>3</v>
      </c>
      <c r="D71" s="18" t="s">
        <v>14</v>
      </c>
      <c r="E71" s="191"/>
      <c r="F71" s="18" t="s">
        <v>7</v>
      </c>
      <c r="G71" s="18" t="s">
        <v>8</v>
      </c>
      <c r="H71" s="18" t="s">
        <v>254</v>
      </c>
      <c r="I71" s="56" t="s">
        <v>27</v>
      </c>
      <c r="J71" s="66" t="s">
        <v>19</v>
      </c>
    </row>
    <row r="72" spans="1:10" x14ac:dyDescent="0.25">
      <c r="A72" s="1">
        <v>1</v>
      </c>
      <c r="B72" s="1">
        <v>1</v>
      </c>
      <c r="C72" s="1">
        <v>0</v>
      </c>
      <c r="D72" s="1">
        <v>1</v>
      </c>
      <c r="E72" s="65">
        <v>0</v>
      </c>
      <c r="F72" s="61">
        <f>F63</f>
        <v>2</v>
      </c>
      <c r="G72" s="61">
        <v>2</v>
      </c>
      <c r="H72" s="61">
        <v>-2</v>
      </c>
      <c r="I72" s="33">
        <f>H72+(B72*F72)+(C72*G72)</f>
        <v>0</v>
      </c>
      <c r="J72" s="67">
        <f>IF(I72&lt;$D$7,-1,1)</f>
        <v>1</v>
      </c>
    </row>
  </sheetData>
  <mergeCells count="36">
    <mergeCell ref="O41:Q41"/>
    <mergeCell ref="A58:A59"/>
    <mergeCell ref="B58:D58"/>
    <mergeCell ref="E58:E59"/>
    <mergeCell ref="F58:H58"/>
    <mergeCell ref="A41:A42"/>
    <mergeCell ref="B41:D41"/>
    <mergeCell ref="E41:E42"/>
    <mergeCell ref="F41:H41"/>
    <mergeCell ref="L41:N41"/>
    <mergeCell ref="A70:A71"/>
    <mergeCell ref="B70:D70"/>
    <mergeCell ref="E70:E71"/>
    <mergeCell ref="F70:H70"/>
    <mergeCell ref="A31:A32"/>
    <mergeCell ref="B31:D31"/>
    <mergeCell ref="E31:E32"/>
    <mergeCell ref="F31:H31"/>
    <mergeCell ref="L31:N31"/>
    <mergeCell ref="O31:Q31"/>
    <mergeCell ref="R11:R12"/>
    <mergeCell ref="S11:S12"/>
    <mergeCell ref="A21:A22"/>
    <mergeCell ref="B21:D21"/>
    <mergeCell ref="E21:E22"/>
    <mergeCell ref="F21:H21"/>
    <mergeCell ref="L21:N21"/>
    <mergeCell ref="O21:Q21"/>
    <mergeCell ref="G6:G7"/>
    <mergeCell ref="P6:P8"/>
    <mergeCell ref="A11:A12"/>
    <mergeCell ref="B11:D11"/>
    <mergeCell ref="E11:E12"/>
    <mergeCell ref="F11:H11"/>
    <mergeCell ref="L11:N11"/>
    <mergeCell ref="O11:Q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0943-C468-4D18-96F3-5758F19A19DB}">
  <dimension ref="A1:U21"/>
  <sheetViews>
    <sheetView tabSelected="1" topLeftCell="A2" zoomScale="141" zoomScaleNormal="115" workbookViewId="0">
      <selection activeCell="F10" sqref="F10"/>
    </sheetView>
  </sheetViews>
  <sheetFormatPr defaultRowHeight="15" x14ac:dyDescent="0.25"/>
  <sheetData>
    <row r="1" spans="1:21" ht="15.75" x14ac:dyDescent="0.25">
      <c r="A1" s="3" t="s">
        <v>11</v>
      </c>
      <c r="D1" t="s">
        <v>405</v>
      </c>
      <c r="F1" t="s">
        <v>406</v>
      </c>
      <c r="K1" s="2" t="s">
        <v>55</v>
      </c>
      <c r="L1" s="6" t="s">
        <v>7</v>
      </c>
      <c r="M1" s="6" t="s">
        <v>8</v>
      </c>
      <c r="N1" s="6" t="s">
        <v>9</v>
      </c>
      <c r="O1" s="6" t="s">
        <v>13</v>
      </c>
      <c r="P1" s="6"/>
      <c r="Q1" s="2"/>
      <c r="R1" s="6"/>
      <c r="S1" s="6"/>
      <c r="T1" s="6"/>
      <c r="U1" s="6"/>
    </row>
    <row r="2" spans="1:21" x14ac:dyDescent="0.25">
      <c r="R2" s="16"/>
      <c r="S2" s="16"/>
      <c r="T2" s="16"/>
      <c r="U2" s="16"/>
    </row>
    <row r="3" spans="1:21" x14ac:dyDescent="0.25">
      <c r="A3" s="5" t="s">
        <v>10</v>
      </c>
      <c r="E3" s="2" t="s">
        <v>503</v>
      </c>
      <c r="H3" s="2"/>
      <c r="R3" s="16"/>
      <c r="S3" s="16"/>
      <c r="T3" s="16"/>
      <c r="U3" s="16"/>
    </row>
    <row r="4" spans="1:21" x14ac:dyDescent="0.25">
      <c r="A4" t="s">
        <v>6</v>
      </c>
      <c r="B4" t="s">
        <v>7</v>
      </c>
      <c r="C4">
        <v>0.5</v>
      </c>
      <c r="D4" t="s">
        <v>56</v>
      </c>
      <c r="E4" s="172" t="s">
        <v>4</v>
      </c>
      <c r="F4" s="2" t="s">
        <v>42</v>
      </c>
      <c r="G4" s="21">
        <v>1</v>
      </c>
      <c r="H4" s="172"/>
      <c r="I4" s="2"/>
      <c r="J4" s="21"/>
      <c r="R4" s="16"/>
      <c r="S4" s="16"/>
      <c r="T4" s="16"/>
      <c r="U4" s="16"/>
    </row>
    <row r="5" spans="1:21" x14ac:dyDescent="0.25">
      <c r="B5" t="s">
        <v>8</v>
      </c>
      <c r="C5">
        <v>0.5</v>
      </c>
      <c r="D5" t="s">
        <v>56</v>
      </c>
      <c r="E5" s="172"/>
      <c r="F5" s="2" t="s">
        <v>41</v>
      </c>
      <c r="G5" s="21">
        <v>-1</v>
      </c>
      <c r="H5" s="172"/>
      <c r="I5" s="2"/>
      <c r="J5" s="21"/>
      <c r="R5" s="16"/>
      <c r="S5" s="16"/>
      <c r="T5" s="16"/>
      <c r="U5" s="16"/>
    </row>
    <row r="6" spans="1:21" x14ac:dyDescent="0.25">
      <c r="B6" s="2" t="s">
        <v>9</v>
      </c>
      <c r="C6" s="2">
        <v>0.5</v>
      </c>
      <c r="D6" t="s">
        <v>57</v>
      </c>
      <c r="R6" s="16"/>
      <c r="S6" s="16"/>
      <c r="T6" s="16"/>
      <c r="U6" s="16"/>
    </row>
    <row r="7" spans="1:21" x14ac:dyDescent="0.25">
      <c r="B7" t="s">
        <v>407</v>
      </c>
      <c r="C7">
        <v>-0.1</v>
      </c>
      <c r="D7" t="s">
        <v>56</v>
      </c>
      <c r="H7" s="21" t="s">
        <v>55</v>
      </c>
      <c r="I7" s="21" t="s">
        <v>7</v>
      </c>
      <c r="J7" s="21" t="s">
        <v>8</v>
      </c>
      <c r="K7" s="21" t="s">
        <v>9</v>
      </c>
      <c r="L7" s="21" t="s">
        <v>13</v>
      </c>
      <c r="R7" s="16"/>
      <c r="S7" s="16"/>
      <c r="T7" s="16"/>
      <c r="U7" s="16"/>
    </row>
    <row r="8" spans="1:21" x14ac:dyDescent="0.25">
      <c r="A8" s="1" t="s">
        <v>1</v>
      </c>
      <c r="B8" s="1" t="s">
        <v>2</v>
      </c>
      <c r="C8" s="1" t="s">
        <v>3</v>
      </c>
      <c r="D8" s="1" t="s">
        <v>49</v>
      </c>
      <c r="E8" s="1" t="s">
        <v>5</v>
      </c>
      <c r="F8" s="1" t="s">
        <v>50</v>
      </c>
      <c r="H8" s="6">
        <v>1</v>
      </c>
      <c r="I8" s="6"/>
      <c r="J8" s="6"/>
      <c r="K8" s="6"/>
      <c r="L8" s="6"/>
    </row>
    <row r="9" spans="1:21" x14ac:dyDescent="0.25">
      <c r="A9" s="1">
        <v>1</v>
      </c>
      <c r="B9" s="1">
        <v>1</v>
      </c>
      <c r="C9" s="1">
        <v>1</v>
      </c>
      <c r="D9" s="7">
        <v>1</v>
      </c>
      <c r="E9" s="1">
        <f>$C$7+((B9*$C$4)+(C9*$C$5))</f>
        <v>0.9</v>
      </c>
      <c r="F9" s="7">
        <f>IF(E9&gt;=$C$6,1,-1)</f>
        <v>1</v>
      </c>
      <c r="H9" s="6">
        <v>2</v>
      </c>
      <c r="I9" s="6"/>
      <c r="J9" s="6"/>
      <c r="K9" s="6"/>
      <c r="L9" s="6"/>
      <c r="Q9" s="2"/>
      <c r="R9" s="6"/>
      <c r="S9" s="6"/>
      <c r="T9" s="6"/>
      <c r="U9" s="6"/>
    </row>
    <row r="10" spans="1:21" x14ac:dyDescent="0.25">
      <c r="A10" s="1">
        <v>2</v>
      </c>
      <c r="B10" s="1">
        <v>1</v>
      </c>
      <c r="C10" s="1">
        <v>-1</v>
      </c>
      <c r="D10" s="7">
        <v>-1</v>
      </c>
      <c r="E10" s="1">
        <f>$C$7+((B10*$C$4)+(C10*$C$5))</f>
        <v>-0.1</v>
      </c>
      <c r="F10" s="7">
        <f t="shared" ref="F10:F12" si="0">IF(E10&gt;=$C$6,1,-1)</f>
        <v>-1</v>
      </c>
      <c r="R10" s="16"/>
      <c r="S10" s="16"/>
      <c r="T10" s="16"/>
      <c r="U10" s="16"/>
    </row>
    <row r="11" spans="1:21" x14ac:dyDescent="0.25">
      <c r="A11" s="1">
        <v>3</v>
      </c>
      <c r="B11" s="1">
        <v>-1</v>
      </c>
      <c r="C11" s="1">
        <v>1</v>
      </c>
      <c r="D11" s="7">
        <v>-1</v>
      </c>
      <c r="E11" s="1">
        <f>$C$7+((B11*$C$4)+(C11*$C$5))</f>
        <v>-0.1</v>
      </c>
      <c r="F11" s="7">
        <f t="shared" si="0"/>
        <v>-1</v>
      </c>
      <c r="R11" s="16"/>
      <c r="S11" s="16"/>
      <c r="T11" s="16"/>
      <c r="U11" s="16"/>
    </row>
    <row r="12" spans="1:21" x14ac:dyDescent="0.25">
      <c r="A12" s="1">
        <v>4</v>
      </c>
      <c r="B12" s="1">
        <v>-1</v>
      </c>
      <c r="C12" s="1">
        <v>-1</v>
      </c>
      <c r="D12" s="7">
        <v>-1</v>
      </c>
      <c r="E12" s="1">
        <f>$C$7+((B12*$C$4)+(C12*$C$5))</f>
        <v>-1.1000000000000001</v>
      </c>
      <c r="F12" s="7">
        <f t="shared" si="0"/>
        <v>-1</v>
      </c>
      <c r="R12" s="16"/>
      <c r="S12" s="16"/>
      <c r="T12" s="16"/>
      <c r="U12" s="16"/>
    </row>
    <row r="13" spans="1:21" x14ac:dyDescent="0.25">
      <c r="A13" t="s">
        <v>417</v>
      </c>
      <c r="R13" s="16"/>
      <c r="S13" s="16"/>
      <c r="T13" s="16"/>
      <c r="U13" s="16"/>
    </row>
    <row r="14" spans="1:21" x14ac:dyDescent="0.25">
      <c r="A14" t="s">
        <v>505</v>
      </c>
      <c r="R14" s="16"/>
      <c r="S14" s="16"/>
      <c r="T14" s="16"/>
      <c r="U14" s="16"/>
    </row>
    <row r="15" spans="1:21" x14ac:dyDescent="0.25">
      <c r="R15" s="16"/>
      <c r="S15" s="16"/>
      <c r="T15" s="16"/>
      <c r="U15" s="16"/>
    </row>
    <row r="16" spans="1:21" x14ac:dyDescent="0.25">
      <c r="A16" t="s">
        <v>422</v>
      </c>
      <c r="B16" s="2" t="s">
        <v>45</v>
      </c>
      <c r="C16" t="s">
        <v>424</v>
      </c>
      <c r="R16" s="16"/>
      <c r="S16" s="16"/>
      <c r="T16" s="16"/>
      <c r="U16" s="16"/>
    </row>
    <row r="17" spans="1:2" x14ac:dyDescent="0.25">
      <c r="B17" s="2" t="s">
        <v>46</v>
      </c>
    </row>
    <row r="18" spans="1:2" x14ac:dyDescent="0.25">
      <c r="A18" s="5"/>
      <c r="B18" s="2" t="s">
        <v>401</v>
      </c>
    </row>
    <row r="19" spans="1:2" x14ac:dyDescent="0.25">
      <c r="A19" s="5"/>
      <c r="B19" s="2" t="s">
        <v>423</v>
      </c>
    </row>
    <row r="20" spans="1:2" x14ac:dyDescent="0.25">
      <c r="A20" s="5"/>
    </row>
    <row r="21" spans="1:2" x14ac:dyDescent="0.25">
      <c r="A21" s="5"/>
    </row>
  </sheetData>
  <mergeCells count="2">
    <mergeCell ref="E4:E5"/>
    <mergeCell ref="H4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39A9-65EF-4285-A0F4-596232CF19DA}">
  <dimension ref="A1:AN29"/>
  <sheetViews>
    <sheetView zoomScale="122" zoomScaleNormal="170" workbookViewId="0">
      <selection activeCell="G27" sqref="G27"/>
    </sheetView>
  </sheetViews>
  <sheetFormatPr defaultRowHeight="15" x14ac:dyDescent="0.25"/>
  <cols>
    <col min="12" max="12" width="14.42578125" customWidth="1"/>
    <col min="13" max="13" width="14.140625" customWidth="1"/>
  </cols>
  <sheetData>
    <row r="1" spans="1:40" ht="18.75" x14ac:dyDescent="0.3">
      <c r="A1" s="20" t="s">
        <v>40</v>
      </c>
    </row>
    <row r="3" spans="1:40" x14ac:dyDescent="0.25">
      <c r="A3" s="5" t="s">
        <v>10</v>
      </c>
    </row>
    <row r="4" spans="1:40" x14ac:dyDescent="0.25">
      <c r="A4" t="s">
        <v>6</v>
      </c>
      <c r="B4" t="s">
        <v>16</v>
      </c>
      <c r="C4">
        <v>1</v>
      </c>
      <c r="G4" s="2" t="s">
        <v>30</v>
      </c>
    </row>
    <row r="5" spans="1:40" x14ac:dyDescent="0.25">
      <c r="B5" t="s">
        <v>17</v>
      </c>
      <c r="C5">
        <v>1</v>
      </c>
      <c r="G5" s="2" t="s">
        <v>31</v>
      </c>
      <c r="K5" s="2" t="s">
        <v>32</v>
      </c>
      <c r="AC5" s="2" t="s">
        <v>33</v>
      </c>
    </row>
    <row r="6" spans="1:40" x14ac:dyDescent="0.25">
      <c r="B6" s="2" t="s">
        <v>23</v>
      </c>
      <c r="C6" s="2">
        <v>0</v>
      </c>
      <c r="D6" s="2" t="s">
        <v>425</v>
      </c>
      <c r="E6" s="2"/>
      <c r="G6" s="172" t="s">
        <v>19</v>
      </c>
      <c r="H6" s="6">
        <v>0</v>
      </c>
      <c r="I6" t="s">
        <v>28</v>
      </c>
      <c r="K6" s="172" t="s">
        <v>19</v>
      </c>
      <c r="L6" s="6">
        <v>-1</v>
      </c>
      <c r="M6" t="s">
        <v>28</v>
      </c>
      <c r="AC6" s="172" t="s">
        <v>19</v>
      </c>
      <c r="AD6" s="16">
        <v>1</v>
      </c>
      <c r="AE6" t="s">
        <v>29</v>
      </c>
    </row>
    <row r="7" spans="1:40" x14ac:dyDescent="0.25">
      <c r="B7" t="s">
        <v>18</v>
      </c>
      <c r="C7" s="4">
        <v>-4</v>
      </c>
      <c r="D7" s="4"/>
      <c r="E7" s="4"/>
      <c r="G7" s="172"/>
      <c r="H7" s="6">
        <v>1</v>
      </c>
      <c r="I7" t="s">
        <v>29</v>
      </c>
      <c r="K7" s="172"/>
      <c r="L7" s="6">
        <v>1</v>
      </c>
      <c r="M7" t="s">
        <v>29</v>
      </c>
      <c r="AC7" s="172"/>
      <c r="AD7" s="16">
        <v>0</v>
      </c>
      <c r="AE7" t="s">
        <v>34</v>
      </c>
    </row>
    <row r="8" spans="1:40" x14ac:dyDescent="0.25">
      <c r="A8" s="2" t="s">
        <v>22</v>
      </c>
      <c r="C8" s="4"/>
      <c r="D8" s="4"/>
      <c r="L8" s="13" t="s">
        <v>24</v>
      </c>
      <c r="M8" s="14"/>
      <c r="AC8" s="172"/>
      <c r="AD8" s="16">
        <v>-1</v>
      </c>
      <c r="AE8" t="s">
        <v>35</v>
      </c>
    </row>
    <row r="9" spans="1:40" x14ac:dyDescent="0.25">
      <c r="A9" s="173" t="s">
        <v>1</v>
      </c>
      <c r="B9" s="175" t="s">
        <v>25</v>
      </c>
      <c r="C9" s="176"/>
      <c r="D9" s="177"/>
      <c r="E9" s="178" t="s">
        <v>36</v>
      </c>
      <c r="F9" s="180" t="s">
        <v>20</v>
      </c>
      <c r="G9" s="181"/>
      <c r="H9" s="182"/>
      <c r="I9" s="183" t="s">
        <v>15</v>
      </c>
      <c r="J9" s="183"/>
      <c r="K9" s="183"/>
      <c r="L9" s="173" t="s">
        <v>27</v>
      </c>
      <c r="M9" s="173" t="s">
        <v>19</v>
      </c>
      <c r="N9" s="17"/>
      <c r="AJ9" t="s">
        <v>429</v>
      </c>
    </row>
    <row r="10" spans="1:40" x14ac:dyDescent="0.25">
      <c r="A10" s="174"/>
      <c r="B10" s="18" t="s">
        <v>2</v>
      </c>
      <c r="C10" s="18" t="s">
        <v>3</v>
      </c>
      <c r="D10" s="18" t="s">
        <v>14</v>
      </c>
      <c r="E10" s="179"/>
      <c r="F10" s="19" t="s">
        <v>7</v>
      </c>
      <c r="G10" s="19" t="s">
        <v>8</v>
      </c>
      <c r="H10" s="19" t="s">
        <v>14</v>
      </c>
      <c r="I10" s="18" t="s">
        <v>7</v>
      </c>
      <c r="J10" s="18" t="s">
        <v>8</v>
      </c>
      <c r="K10" s="18" t="s">
        <v>14</v>
      </c>
      <c r="L10" s="174"/>
      <c r="M10" s="174"/>
      <c r="AC10" t="s">
        <v>430</v>
      </c>
      <c r="AJ10" t="s">
        <v>426</v>
      </c>
      <c r="AK10" t="s">
        <v>55</v>
      </c>
    </row>
    <row r="11" spans="1:40" x14ac:dyDescent="0.25">
      <c r="A11" s="1">
        <v>1</v>
      </c>
      <c r="B11" s="1">
        <v>1</v>
      </c>
      <c r="C11" s="1">
        <v>1</v>
      </c>
      <c r="D11" s="1">
        <v>1</v>
      </c>
      <c r="E11" s="114">
        <v>1</v>
      </c>
      <c r="F11" s="1">
        <f>C4</f>
        <v>1</v>
      </c>
      <c r="G11" s="1">
        <f>C5</f>
        <v>1</v>
      </c>
      <c r="H11" s="61">
        <f>C7</f>
        <v>-4</v>
      </c>
      <c r="I11" s="7">
        <f>F11+(B11*E11)</f>
        <v>2</v>
      </c>
      <c r="J11" s="7">
        <f>G11+(C11*E11)</f>
        <v>2</v>
      </c>
      <c r="K11" s="7">
        <f>H11+(D11*E11)</f>
        <v>-3</v>
      </c>
      <c r="L11" s="1">
        <f>$K$14+(B11*$I$14)+(C11*$J$14)</f>
        <v>1</v>
      </c>
      <c r="M11" s="114">
        <f>IF(L11&lt;=$C$6,0,1)</f>
        <v>1</v>
      </c>
      <c r="AC11" t="s">
        <v>55</v>
      </c>
      <c r="AD11" t="s">
        <v>7</v>
      </c>
      <c r="AE11" t="s">
        <v>8</v>
      </c>
      <c r="AF11" t="s">
        <v>14</v>
      </c>
      <c r="AK11" t="s">
        <v>7</v>
      </c>
      <c r="AL11" t="s">
        <v>8</v>
      </c>
      <c r="AM11" t="s">
        <v>14</v>
      </c>
    </row>
    <row r="12" spans="1:40" x14ac:dyDescent="0.25">
      <c r="A12" s="1">
        <v>2</v>
      </c>
      <c r="B12" s="1">
        <v>1</v>
      </c>
      <c r="C12" s="1">
        <v>0</v>
      </c>
      <c r="D12" s="1">
        <v>1</v>
      </c>
      <c r="E12" s="114">
        <v>0</v>
      </c>
      <c r="F12" s="7">
        <f>I11</f>
        <v>2</v>
      </c>
      <c r="G12" s="7">
        <f t="shared" ref="G12:G14" si="0">J11</f>
        <v>2</v>
      </c>
      <c r="H12" s="7">
        <f>K11</f>
        <v>-3</v>
      </c>
      <c r="I12" s="8">
        <f>F12+(B12*E12)</f>
        <v>2</v>
      </c>
      <c r="J12" s="8">
        <f>G12+(C12*E12)</f>
        <v>2</v>
      </c>
      <c r="K12" s="8">
        <f>H12+(D12*E12)</f>
        <v>-3</v>
      </c>
      <c r="L12" s="1">
        <f>$K$14+(B12*$I$14)+(C12*$J$14)</f>
        <v>-1</v>
      </c>
      <c r="M12" s="114">
        <f t="shared" ref="M12:M14" si="1">IF(L12&lt;=$C$6,0,1)</f>
        <v>0</v>
      </c>
      <c r="AC12" t="s">
        <v>431</v>
      </c>
      <c r="AD12">
        <v>6.5</v>
      </c>
      <c r="AE12">
        <v>0</v>
      </c>
      <c r="AF12">
        <v>-9</v>
      </c>
      <c r="AJ12" t="s">
        <v>408</v>
      </c>
      <c r="AK12">
        <v>0.75</v>
      </c>
      <c r="AL12">
        <v>0.8</v>
      </c>
      <c r="AM12">
        <v>-3</v>
      </c>
      <c r="AN12" s="115">
        <v>1</v>
      </c>
    </row>
    <row r="13" spans="1:40" x14ac:dyDescent="0.25">
      <c r="A13" s="1">
        <v>3</v>
      </c>
      <c r="B13" s="1">
        <v>0</v>
      </c>
      <c r="C13" s="1">
        <v>1</v>
      </c>
      <c r="D13" s="1">
        <v>1</v>
      </c>
      <c r="E13" s="114">
        <v>0</v>
      </c>
      <c r="F13" s="8">
        <f>I12</f>
        <v>2</v>
      </c>
      <c r="G13" s="8">
        <f t="shared" si="0"/>
        <v>2</v>
      </c>
      <c r="H13" s="8">
        <f t="shared" ref="H13:H14" si="2">K12</f>
        <v>-3</v>
      </c>
      <c r="I13" s="9">
        <f>F13+(B13*E13)</f>
        <v>2</v>
      </c>
      <c r="J13" s="9">
        <f>G13+(C13*E13)</f>
        <v>2</v>
      </c>
      <c r="K13" s="9">
        <f>H13+(D13*E13)</f>
        <v>-3</v>
      </c>
      <c r="L13" s="1">
        <f>$K$14+(B13*$I$14)+(C13*$J$14)</f>
        <v>-1</v>
      </c>
      <c r="M13" s="114">
        <f t="shared" si="1"/>
        <v>0</v>
      </c>
      <c r="AC13" t="s">
        <v>432</v>
      </c>
      <c r="AD13">
        <v>3</v>
      </c>
      <c r="AE13">
        <v>4</v>
      </c>
      <c r="AF13">
        <v>-8</v>
      </c>
      <c r="AJ13" t="s">
        <v>427</v>
      </c>
      <c r="AK13">
        <v>0.3</v>
      </c>
      <c r="AL13">
        <v>0.9</v>
      </c>
      <c r="AM13">
        <v>-3</v>
      </c>
      <c r="AN13" s="115">
        <v>1</v>
      </c>
    </row>
    <row r="14" spans="1:40" x14ac:dyDescent="0.25">
      <c r="A14" s="1">
        <v>4</v>
      </c>
      <c r="B14" s="1">
        <v>0</v>
      </c>
      <c r="C14" s="1">
        <v>0</v>
      </c>
      <c r="D14" s="1">
        <v>1</v>
      </c>
      <c r="E14" s="114">
        <v>0</v>
      </c>
      <c r="F14" s="9">
        <f>I13</f>
        <v>2</v>
      </c>
      <c r="G14" s="9">
        <f t="shared" si="0"/>
        <v>2</v>
      </c>
      <c r="H14" s="9">
        <f t="shared" si="2"/>
        <v>-3</v>
      </c>
      <c r="I14" s="15">
        <f>F14+(B14*E14)</f>
        <v>2</v>
      </c>
      <c r="J14" s="15">
        <f>G14+(C14*E14)</f>
        <v>2</v>
      </c>
      <c r="K14" s="15">
        <f>H14+(D14*E14)</f>
        <v>-3</v>
      </c>
      <c r="L14" s="1">
        <f t="shared" ref="L14" si="3">$K$14+(B14*$I$14)+(C14*$J$14)</f>
        <v>-3</v>
      </c>
      <c r="M14" s="114">
        <f t="shared" si="1"/>
        <v>0</v>
      </c>
      <c r="AC14" t="s">
        <v>433</v>
      </c>
      <c r="AD14">
        <v>2</v>
      </c>
      <c r="AE14">
        <v>4</v>
      </c>
      <c r="AF14">
        <v>-7</v>
      </c>
      <c r="AJ14" t="s">
        <v>412</v>
      </c>
      <c r="AK14">
        <v>0.5</v>
      </c>
      <c r="AL14">
        <v>1</v>
      </c>
      <c r="AM14">
        <v>-4</v>
      </c>
      <c r="AN14" s="115">
        <v>1</v>
      </c>
    </row>
    <row r="15" spans="1:40" x14ac:dyDescent="0.25">
      <c r="A15" t="s">
        <v>443</v>
      </c>
      <c r="AC15" t="s">
        <v>434</v>
      </c>
      <c r="AD15">
        <v>1</v>
      </c>
      <c r="AE15">
        <v>5</v>
      </c>
      <c r="AF15">
        <v>-7.5</v>
      </c>
      <c r="AJ15" t="s">
        <v>409</v>
      </c>
      <c r="AK15">
        <v>0.8</v>
      </c>
      <c r="AL15">
        <v>0.7</v>
      </c>
      <c r="AM15">
        <v>-3</v>
      </c>
      <c r="AN15" s="115">
        <v>1</v>
      </c>
    </row>
    <row r="16" spans="1:40" x14ac:dyDescent="0.25">
      <c r="A16" t="s">
        <v>444</v>
      </c>
      <c r="AC16" t="s">
        <v>435</v>
      </c>
      <c r="AD16">
        <v>5</v>
      </c>
      <c r="AE16">
        <v>5</v>
      </c>
      <c r="AF16">
        <v>-8</v>
      </c>
      <c r="AJ16" t="s">
        <v>414</v>
      </c>
      <c r="AK16">
        <v>1</v>
      </c>
      <c r="AL16">
        <v>2</v>
      </c>
      <c r="AM16">
        <v>-6</v>
      </c>
      <c r="AN16" s="115">
        <v>1</v>
      </c>
    </row>
    <row r="17" spans="1:40" x14ac:dyDescent="0.25">
      <c r="A17" t="s">
        <v>506</v>
      </c>
      <c r="AC17" t="s">
        <v>436</v>
      </c>
      <c r="AD17">
        <v>4</v>
      </c>
      <c r="AE17">
        <v>8</v>
      </c>
      <c r="AF17">
        <v>-10</v>
      </c>
      <c r="AJ17" t="s">
        <v>411</v>
      </c>
      <c r="AK17">
        <v>2</v>
      </c>
      <c r="AL17">
        <v>4</v>
      </c>
      <c r="AM17">
        <v>-7</v>
      </c>
      <c r="AN17" s="115">
        <v>1</v>
      </c>
    </row>
    <row r="18" spans="1:40" x14ac:dyDescent="0.25">
      <c r="A18" t="s">
        <v>452</v>
      </c>
      <c r="AN18" s="115"/>
    </row>
    <row r="19" spans="1:40" x14ac:dyDescent="0.25">
      <c r="A19" s="2" t="s">
        <v>446</v>
      </c>
      <c r="AC19" t="s">
        <v>437</v>
      </c>
      <c r="AD19">
        <v>2</v>
      </c>
      <c r="AE19">
        <v>6</v>
      </c>
      <c r="AF19">
        <v>-9</v>
      </c>
      <c r="AJ19" t="s">
        <v>415</v>
      </c>
      <c r="AK19">
        <v>0.2</v>
      </c>
      <c r="AL19">
        <v>0.7</v>
      </c>
      <c r="AM19">
        <v>-3</v>
      </c>
      <c r="AN19" s="115">
        <v>1</v>
      </c>
    </row>
    <row r="20" spans="1:40" x14ac:dyDescent="0.25">
      <c r="B20" t="s">
        <v>451</v>
      </c>
      <c r="AJ20" t="s">
        <v>413</v>
      </c>
      <c r="AK20">
        <v>4</v>
      </c>
      <c r="AL20">
        <v>2.4</v>
      </c>
      <c r="AM20">
        <v>-9</v>
      </c>
      <c r="AN20" s="115">
        <v>1</v>
      </c>
    </row>
    <row r="21" spans="1:40" x14ac:dyDescent="0.25">
      <c r="B21" t="s">
        <v>507</v>
      </c>
      <c r="AC21" t="s">
        <v>430</v>
      </c>
      <c r="AJ21" t="s">
        <v>410</v>
      </c>
      <c r="AK21">
        <v>0.6</v>
      </c>
      <c r="AL21">
        <v>0.8</v>
      </c>
      <c r="AM21">
        <v>-4</v>
      </c>
      <c r="AN21" s="115">
        <v>1</v>
      </c>
    </row>
    <row r="22" spans="1:40" x14ac:dyDescent="0.25">
      <c r="A22" s="2"/>
      <c r="AC22" t="s">
        <v>45</v>
      </c>
      <c r="AD22" t="s">
        <v>7</v>
      </c>
      <c r="AE22" t="s">
        <v>8</v>
      </c>
      <c r="AF22" t="s">
        <v>14</v>
      </c>
      <c r="AJ22" t="s">
        <v>428</v>
      </c>
      <c r="AK22">
        <v>3</v>
      </c>
      <c r="AL22">
        <v>3</v>
      </c>
      <c r="AM22">
        <v>-8</v>
      </c>
      <c r="AN22" s="115">
        <v>1</v>
      </c>
    </row>
    <row r="23" spans="1:40" x14ac:dyDescent="0.25">
      <c r="AC23" t="s">
        <v>433</v>
      </c>
      <c r="AD23">
        <v>3</v>
      </c>
      <c r="AE23">
        <v>1</v>
      </c>
      <c r="AF23">
        <v>-5</v>
      </c>
    </row>
    <row r="24" spans="1:40" x14ac:dyDescent="0.25">
      <c r="AC24" t="s">
        <v>438</v>
      </c>
      <c r="AD24">
        <v>4</v>
      </c>
      <c r="AE24">
        <v>2</v>
      </c>
      <c r="AF24">
        <v>-6</v>
      </c>
    </row>
    <row r="25" spans="1:40" x14ac:dyDescent="0.25">
      <c r="AC25" t="s">
        <v>431</v>
      </c>
      <c r="AD25">
        <v>2</v>
      </c>
      <c r="AE25">
        <v>2</v>
      </c>
      <c r="AF25">
        <v>-4</v>
      </c>
    </row>
    <row r="26" spans="1:40" x14ac:dyDescent="0.25">
      <c r="AC26" t="s">
        <v>439</v>
      </c>
      <c r="AD26">
        <v>3</v>
      </c>
      <c r="AE26">
        <v>1</v>
      </c>
      <c r="AF26">
        <v>-3</v>
      </c>
    </row>
    <row r="27" spans="1:40" x14ac:dyDescent="0.25">
      <c r="AC27" t="s">
        <v>440</v>
      </c>
      <c r="AD27">
        <v>2.5</v>
      </c>
      <c r="AE27">
        <v>0.5</v>
      </c>
      <c r="AF27">
        <v>-3</v>
      </c>
    </row>
    <row r="28" spans="1:40" x14ac:dyDescent="0.25">
      <c r="AC28" t="s">
        <v>441</v>
      </c>
      <c r="AD28">
        <v>5</v>
      </c>
      <c r="AE28">
        <v>5</v>
      </c>
      <c r="AF28">
        <v>-5</v>
      </c>
    </row>
    <row r="29" spans="1:40" x14ac:dyDescent="0.25">
      <c r="AC29" t="s">
        <v>442</v>
      </c>
      <c r="AD29">
        <v>1</v>
      </c>
      <c r="AE29">
        <v>1</v>
      </c>
      <c r="AF29">
        <v>-5</v>
      </c>
    </row>
  </sheetData>
  <mergeCells count="10">
    <mergeCell ref="G6:G7"/>
    <mergeCell ref="K6:K7"/>
    <mergeCell ref="AC6:AC8"/>
    <mergeCell ref="A9:A10"/>
    <mergeCell ref="B9:D9"/>
    <mergeCell ref="E9:E10"/>
    <mergeCell ref="F9:H9"/>
    <mergeCell ref="I9:K9"/>
    <mergeCell ref="L9:L10"/>
    <mergeCell ref="M9:M1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21EC-6387-4748-B1AC-D29E9B817AA7}">
  <dimension ref="A1:Z38"/>
  <sheetViews>
    <sheetView topLeftCell="A4" zoomScale="110" zoomScaleNormal="110" workbookViewId="0">
      <selection activeCell="C10" sqref="C10"/>
    </sheetView>
  </sheetViews>
  <sheetFormatPr defaultRowHeight="15" x14ac:dyDescent="0.25"/>
  <cols>
    <col min="12" max="12" width="31.5703125" customWidth="1"/>
    <col min="13" max="13" width="14.140625" customWidth="1"/>
  </cols>
  <sheetData>
    <row r="1" spans="1:26" ht="18.75" x14ac:dyDescent="0.3">
      <c r="A1" s="20" t="s">
        <v>447</v>
      </c>
    </row>
    <row r="3" spans="1:26" x14ac:dyDescent="0.25">
      <c r="A3" s="5" t="s">
        <v>10</v>
      </c>
    </row>
    <row r="4" spans="1:26" x14ac:dyDescent="0.25">
      <c r="A4" t="s">
        <v>6</v>
      </c>
      <c r="B4" t="s">
        <v>16</v>
      </c>
      <c r="C4">
        <v>0.1</v>
      </c>
      <c r="D4" t="s">
        <v>56</v>
      </c>
      <c r="G4" s="2" t="s">
        <v>30</v>
      </c>
    </row>
    <row r="5" spans="1:26" x14ac:dyDescent="0.25">
      <c r="B5" t="s">
        <v>17</v>
      </c>
      <c r="C5">
        <v>4</v>
      </c>
      <c r="G5" s="22" t="s">
        <v>31</v>
      </c>
      <c r="H5" s="23"/>
      <c r="I5" s="23"/>
      <c r="J5" s="24"/>
      <c r="K5" s="2" t="s">
        <v>32</v>
      </c>
      <c r="O5" s="2" t="s">
        <v>33</v>
      </c>
    </row>
    <row r="6" spans="1:26" x14ac:dyDescent="0.25">
      <c r="B6" s="2" t="s">
        <v>23</v>
      </c>
      <c r="C6" s="2">
        <v>0</v>
      </c>
      <c r="D6" s="2" t="s">
        <v>26</v>
      </c>
      <c r="G6" s="185" t="s">
        <v>19</v>
      </c>
      <c r="H6" s="6">
        <v>0</v>
      </c>
      <c r="I6" t="s">
        <v>28</v>
      </c>
      <c r="J6" s="25"/>
      <c r="K6" s="172" t="s">
        <v>19</v>
      </c>
      <c r="L6" s="6">
        <v>-1</v>
      </c>
      <c r="M6" t="s">
        <v>28</v>
      </c>
      <c r="O6" s="172" t="s">
        <v>19</v>
      </c>
      <c r="P6" s="16">
        <v>1</v>
      </c>
      <c r="Q6" t="s">
        <v>29</v>
      </c>
    </row>
    <row r="7" spans="1:26" x14ac:dyDescent="0.25">
      <c r="B7" t="s">
        <v>18</v>
      </c>
      <c r="C7" s="4">
        <v>2</v>
      </c>
      <c r="D7" s="4"/>
      <c r="G7" s="186"/>
      <c r="H7" s="26">
        <v>1</v>
      </c>
      <c r="I7" s="27" t="s">
        <v>29</v>
      </c>
      <c r="J7" s="28"/>
      <c r="K7" s="172"/>
      <c r="L7" s="6">
        <v>1</v>
      </c>
      <c r="M7" t="s">
        <v>29</v>
      </c>
      <c r="O7" s="172"/>
      <c r="P7" s="16">
        <v>0</v>
      </c>
      <c r="Q7" t="s">
        <v>34</v>
      </c>
    </row>
    <row r="8" spans="1:26" x14ac:dyDescent="0.25">
      <c r="C8" s="4"/>
      <c r="D8" s="4"/>
      <c r="F8" s="10" t="s">
        <v>22</v>
      </c>
      <c r="G8" s="11"/>
      <c r="H8" s="11"/>
      <c r="I8" s="11"/>
      <c r="J8" s="11"/>
      <c r="K8" s="11"/>
      <c r="L8" s="13" t="s">
        <v>24</v>
      </c>
      <c r="M8" s="14"/>
      <c r="O8" s="172"/>
      <c r="P8" s="16">
        <v>-1</v>
      </c>
      <c r="Q8" t="s">
        <v>35</v>
      </c>
    </row>
    <row r="9" spans="1:26" x14ac:dyDescent="0.25">
      <c r="A9" s="173" t="s">
        <v>1</v>
      </c>
      <c r="B9" s="175" t="s">
        <v>25</v>
      </c>
      <c r="C9" s="176"/>
      <c r="D9" s="177"/>
      <c r="E9" s="178" t="s">
        <v>36</v>
      </c>
      <c r="F9" s="180" t="s">
        <v>20</v>
      </c>
      <c r="G9" s="181"/>
      <c r="H9" s="182"/>
      <c r="I9" s="183" t="s">
        <v>15</v>
      </c>
      <c r="J9" s="183"/>
      <c r="K9" s="183"/>
      <c r="L9" s="173" t="s">
        <v>27</v>
      </c>
      <c r="M9" s="173" t="s">
        <v>19</v>
      </c>
      <c r="N9" s="17"/>
    </row>
    <row r="10" spans="1:26" x14ac:dyDescent="0.25">
      <c r="A10" s="174"/>
      <c r="B10" s="18" t="s">
        <v>2</v>
      </c>
      <c r="C10" s="18" t="s">
        <v>3</v>
      </c>
      <c r="D10" s="18" t="s">
        <v>14</v>
      </c>
      <c r="E10" s="179"/>
      <c r="F10" s="19" t="s">
        <v>7</v>
      </c>
      <c r="G10" s="19" t="s">
        <v>8</v>
      </c>
      <c r="H10" s="19" t="s">
        <v>51</v>
      </c>
      <c r="I10" s="18" t="s">
        <v>7</v>
      </c>
      <c r="J10" s="18" t="s">
        <v>8</v>
      </c>
      <c r="K10" s="18" t="s">
        <v>51</v>
      </c>
      <c r="L10" s="174"/>
      <c r="M10" s="174"/>
    </row>
    <row r="11" spans="1:26" x14ac:dyDescent="0.25">
      <c r="A11" s="1">
        <v>1</v>
      </c>
      <c r="B11" s="1">
        <v>1</v>
      </c>
      <c r="C11" s="1">
        <v>1</v>
      </c>
      <c r="D11" s="1">
        <v>1</v>
      </c>
      <c r="E11" s="30">
        <v>1</v>
      </c>
      <c r="F11" s="32">
        <f>C4</f>
        <v>0.1</v>
      </c>
      <c r="G11" s="32">
        <f>C5</f>
        <v>4</v>
      </c>
      <c r="H11" s="33">
        <f>C7</f>
        <v>2</v>
      </c>
      <c r="I11" s="7">
        <f>F11+(B11*E11)</f>
        <v>1.1000000000000001</v>
      </c>
      <c r="J11" s="7">
        <f>G11+(C11*E11)</f>
        <v>5</v>
      </c>
      <c r="K11" s="7">
        <f>H11+(D11*E11)</f>
        <v>3</v>
      </c>
      <c r="L11" s="1">
        <f>$K$14+(B11*$I$14)+(C11*$J$14)</f>
        <v>12.1</v>
      </c>
      <c r="M11" s="30">
        <f>IF(L11&gt;$C$6,1,-1)</f>
        <v>1</v>
      </c>
    </row>
    <row r="12" spans="1:26" x14ac:dyDescent="0.25">
      <c r="A12" s="1">
        <v>2</v>
      </c>
      <c r="B12" s="1">
        <v>1</v>
      </c>
      <c r="C12" s="1">
        <v>-1</v>
      </c>
      <c r="D12" s="1">
        <v>1</v>
      </c>
      <c r="E12" s="30">
        <v>1</v>
      </c>
      <c r="F12" s="34">
        <f>I11</f>
        <v>1.1000000000000001</v>
      </c>
      <c r="G12" s="34">
        <f t="shared" ref="F12:H14" si="0">J11</f>
        <v>5</v>
      </c>
      <c r="H12" s="34">
        <f t="shared" si="0"/>
        <v>3</v>
      </c>
      <c r="I12" s="8">
        <f>F12+(B12*E12)</f>
        <v>2.1</v>
      </c>
      <c r="J12" s="8">
        <f>G12+(C12*E12)</f>
        <v>4</v>
      </c>
      <c r="K12" s="8">
        <f>H12+(D12*E12)</f>
        <v>4</v>
      </c>
      <c r="L12" s="1">
        <f>$K$14+(B12*$I$14)+(C12*$J$14)</f>
        <v>9.9999999999999645E-2</v>
      </c>
      <c r="M12" s="30">
        <f>IF(L12&gt;$C$6,1,-1)</f>
        <v>1</v>
      </c>
    </row>
    <row r="13" spans="1:26" x14ac:dyDescent="0.25">
      <c r="A13" s="1">
        <v>3</v>
      </c>
      <c r="B13" s="1">
        <v>-1</v>
      </c>
      <c r="C13" s="1">
        <v>1</v>
      </c>
      <c r="D13" s="1">
        <v>1</v>
      </c>
      <c r="E13" s="30">
        <v>1</v>
      </c>
      <c r="F13" s="38">
        <f t="shared" si="0"/>
        <v>2.1</v>
      </c>
      <c r="G13" s="38">
        <f t="shared" si="0"/>
        <v>4</v>
      </c>
      <c r="H13" s="38">
        <f t="shared" si="0"/>
        <v>4</v>
      </c>
      <c r="I13" s="42">
        <f>F13+(B13*E13)</f>
        <v>1.1000000000000001</v>
      </c>
      <c r="J13" s="42">
        <f>G13+(C13*E13)</f>
        <v>5</v>
      </c>
      <c r="K13" s="42">
        <f>H13+(D13*E13)</f>
        <v>5</v>
      </c>
      <c r="L13" s="1">
        <f>$K$14+(B13*$I$14)+(C13*$J$14)</f>
        <v>7.9</v>
      </c>
      <c r="M13" s="30">
        <f>IF(L13&gt;$C$6,1,-1)</f>
        <v>1</v>
      </c>
    </row>
    <row r="14" spans="1:26" x14ac:dyDescent="0.25">
      <c r="A14" s="1">
        <v>4</v>
      </c>
      <c r="B14" s="1">
        <v>-1</v>
      </c>
      <c r="C14" s="1">
        <v>-1</v>
      </c>
      <c r="D14" s="1">
        <v>1</v>
      </c>
      <c r="E14" s="30">
        <v>-1</v>
      </c>
      <c r="F14" s="37">
        <f t="shared" si="0"/>
        <v>1.1000000000000001</v>
      </c>
      <c r="G14" s="37">
        <f t="shared" si="0"/>
        <v>5</v>
      </c>
      <c r="H14" s="37">
        <f t="shared" si="0"/>
        <v>5</v>
      </c>
      <c r="I14" s="29">
        <f>F14+(B14*E14)</f>
        <v>2.1</v>
      </c>
      <c r="J14" s="29">
        <f>G14+(C14*E14)</f>
        <v>6</v>
      </c>
      <c r="K14" s="29">
        <f>H14+(D14*E14)</f>
        <v>4</v>
      </c>
      <c r="L14" s="1">
        <f>$K$14+(B14*$I$14)+(C14*$J$14)</f>
        <v>-4.0999999999999996</v>
      </c>
      <c r="M14" s="30">
        <f>IF(L14&gt;$C$6,1,-1)</f>
        <v>-1</v>
      </c>
    </row>
    <row r="15" spans="1:26" x14ac:dyDescent="0.25">
      <c r="I15" s="184"/>
      <c r="J15" s="184"/>
      <c r="K15" s="184"/>
    </row>
    <row r="16" spans="1:26" x14ac:dyDescent="0.25">
      <c r="A16" t="s">
        <v>443</v>
      </c>
      <c r="M16" t="s">
        <v>45</v>
      </c>
      <c r="N16">
        <v>3</v>
      </c>
      <c r="V16" t="s">
        <v>409</v>
      </c>
      <c r="W16">
        <v>0.8</v>
      </c>
      <c r="X16">
        <v>0.7</v>
      </c>
      <c r="Y16">
        <v>-3</v>
      </c>
      <c r="Z16" s="115">
        <v>1</v>
      </c>
    </row>
    <row r="17" spans="1:26" x14ac:dyDescent="0.25">
      <c r="A17" t="s">
        <v>448</v>
      </c>
      <c r="M17" t="s">
        <v>46</v>
      </c>
      <c r="N17">
        <v>3</v>
      </c>
      <c r="V17" t="s">
        <v>414</v>
      </c>
      <c r="W17">
        <v>1</v>
      </c>
      <c r="X17">
        <v>2</v>
      </c>
      <c r="Y17">
        <v>-6</v>
      </c>
      <c r="Z17" s="115">
        <v>1</v>
      </c>
    </row>
    <row r="18" spans="1:26" x14ac:dyDescent="0.25">
      <c r="A18" t="s">
        <v>449</v>
      </c>
      <c r="M18" t="s">
        <v>401</v>
      </c>
      <c r="N18">
        <v>3</v>
      </c>
      <c r="V18" t="s">
        <v>411</v>
      </c>
      <c r="W18">
        <v>2</v>
      </c>
      <c r="X18">
        <v>4</v>
      </c>
      <c r="Y18">
        <v>-7</v>
      </c>
      <c r="Z18" s="115">
        <v>1</v>
      </c>
    </row>
    <row r="19" spans="1:26" x14ac:dyDescent="0.25">
      <c r="A19" s="2" t="s">
        <v>446</v>
      </c>
      <c r="V19" t="s">
        <v>415</v>
      </c>
      <c r="W19">
        <v>0.2</v>
      </c>
      <c r="X19">
        <v>0.7</v>
      </c>
      <c r="Y19">
        <v>-3</v>
      </c>
      <c r="Z19" s="115">
        <v>1</v>
      </c>
    </row>
    <row r="20" spans="1:26" x14ac:dyDescent="0.25">
      <c r="B20" t="s">
        <v>445</v>
      </c>
      <c r="V20" t="s">
        <v>413</v>
      </c>
      <c r="W20">
        <v>4</v>
      </c>
      <c r="X20">
        <v>2.4</v>
      </c>
      <c r="Y20">
        <v>-9</v>
      </c>
      <c r="Z20" s="115">
        <v>1</v>
      </c>
    </row>
    <row r="21" spans="1:26" x14ac:dyDescent="0.25">
      <c r="B21" t="s">
        <v>450</v>
      </c>
      <c r="V21" t="s">
        <v>410</v>
      </c>
      <c r="W21">
        <v>0.6</v>
      </c>
      <c r="X21">
        <v>0.8</v>
      </c>
      <c r="Y21">
        <v>-4</v>
      </c>
      <c r="Z21" s="115">
        <v>1</v>
      </c>
    </row>
    <row r="22" spans="1:26" x14ac:dyDescent="0.25">
      <c r="Z22" s="115"/>
    </row>
    <row r="23" spans="1:26" x14ac:dyDescent="0.25">
      <c r="A23" s="5" t="s">
        <v>10</v>
      </c>
    </row>
    <row r="24" spans="1:26" x14ac:dyDescent="0.25">
      <c r="A24" t="s">
        <v>6</v>
      </c>
      <c r="B24" t="s">
        <v>16</v>
      </c>
      <c r="C24">
        <v>-2</v>
      </c>
      <c r="D24" t="s">
        <v>56</v>
      </c>
      <c r="G24" s="2" t="s">
        <v>30</v>
      </c>
    </row>
    <row r="25" spans="1:26" x14ac:dyDescent="0.25">
      <c r="B25" t="s">
        <v>17</v>
      </c>
      <c r="C25">
        <v>1</v>
      </c>
      <c r="G25" s="22" t="s">
        <v>31</v>
      </c>
      <c r="H25" s="23"/>
      <c r="I25" s="23"/>
      <c r="J25" s="24"/>
      <c r="K25" s="2" t="s">
        <v>32</v>
      </c>
      <c r="O25" s="2" t="s">
        <v>33</v>
      </c>
    </row>
    <row r="26" spans="1:26" x14ac:dyDescent="0.25">
      <c r="B26" s="2" t="s">
        <v>23</v>
      </c>
      <c r="C26" s="2">
        <v>0</v>
      </c>
      <c r="D26" s="2" t="s">
        <v>26</v>
      </c>
      <c r="G26" s="185" t="s">
        <v>19</v>
      </c>
      <c r="H26" s="6">
        <v>0</v>
      </c>
      <c r="I26" t="s">
        <v>28</v>
      </c>
      <c r="J26" s="25"/>
      <c r="K26" s="172" t="s">
        <v>19</v>
      </c>
      <c r="L26" s="6">
        <v>-1</v>
      </c>
      <c r="M26" t="s">
        <v>28</v>
      </c>
      <c r="O26" s="172" t="s">
        <v>19</v>
      </c>
      <c r="P26" s="16">
        <v>1</v>
      </c>
      <c r="Q26" t="s">
        <v>29</v>
      </c>
    </row>
    <row r="27" spans="1:26" x14ac:dyDescent="0.25">
      <c r="B27" t="s">
        <v>18</v>
      </c>
      <c r="C27" s="4">
        <v>1</v>
      </c>
      <c r="D27" s="4"/>
      <c r="G27" s="186"/>
      <c r="H27" s="26">
        <v>1</v>
      </c>
      <c r="I27" s="27" t="s">
        <v>29</v>
      </c>
      <c r="J27" s="28"/>
      <c r="K27" s="172"/>
      <c r="L27" s="6">
        <v>1</v>
      </c>
      <c r="M27" t="s">
        <v>29</v>
      </c>
      <c r="O27" s="172"/>
      <c r="P27" s="16">
        <v>0</v>
      </c>
      <c r="Q27" t="s">
        <v>34</v>
      </c>
    </row>
    <row r="28" spans="1:26" x14ac:dyDescent="0.25">
      <c r="C28" s="4"/>
      <c r="D28" s="4"/>
      <c r="F28" s="10" t="s">
        <v>22</v>
      </c>
      <c r="G28" s="11"/>
      <c r="H28" s="11"/>
      <c r="I28" s="11"/>
      <c r="J28" s="11"/>
      <c r="K28" s="11"/>
      <c r="L28" s="13" t="s">
        <v>24</v>
      </c>
      <c r="M28" s="14"/>
      <c r="O28" s="172"/>
      <c r="P28" s="16">
        <v>-1</v>
      </c>
      <c r="Q28" t="s">
        <v>35</v>
      </c>
    </row>
    <row r="29" spans="1:26" x14ac:dyDescent="0.25">
      <c r="A29" s="173" t="s">
        <v>1</v>
      </c>
      <c r="B29" s="175" t="s">
        <v>25</v>
      </c>
      <c r="C29" s="176"/>
      <c r="D29" s="177"/>
      <c r="E29" s="178" t="s">
        <v>36</v>
      </c>
      <c r="F29" s="180" t="s">
        <v>20</v>
      </c>
      <c r="G29" s="181"/>
      <c r="H29" s="182"/>
      <c r="I29" s="183" t="s">
        <v>15</v>
      </c>
      <c r="J29" s="183"/>
      <c r="K29" s="183"/>
      <c r="L29" s="173" t="s">
        <v>27</v>
      </c>
      <c r="M29" s="173" t="s">
        <v>19</v>
      </c>
      <c r="N29" s="17"/>
    </row>
    <row r="30" spans="1:26" x14ac:dyDescent="0.25">
      <c r="A30" s="174"/>
      <c r="B30" s="18" t="s">
        <v>2</v>
      </c>
      <c r="C30" s="18" t="s">
        <v>3</v>
      </c>
      <c r="D30" s="18" t="s">
        <v>14</v>
      </c>
      <c r="E30" s="179"/>
      <c r="F30" s="19" t="s">
        <v>7</v>
      </c>
      <c r="G30" s="19" t="s">
        <v>8</v>
      </c>
      <c r="H30" s="19" t="s">
        <v>51</v>
      </c>
      <c r="I30" s="18" t="s">
        <v>7</v>
      </c>
      <c r="J30" s="18" t="s">
        <v>8</v>
      </c>
      <c r="K30" s="18" t="s">
        <v>51</v>
      </c>
      <c r="L30" s="174"/>
      <c r="M30" s="174"/>
    </row>
    <row r="31" spans="1:26" x14ac:dyDescent="0.25">
      <c r="A31" s="1">
        <v>1</v>
      </c>
      <c r="B31" s="1">
        <v>1</v>
      </c>
      <c r="C31" s="1">
        <v>1</v>
      </c>
      <c r="D31" s="1">
        <v>1</v>
      </c>
      <c r="E31" s="30">
        <v>1</v>
      </c>
      <c r="F31" s="32">
        <f>C24</f>
        <v>-2</v>
      </c>
      <c r="G31" s="32">
        <f>C25</f>
        <v>1</v>
      </c>
      <c r="H31" s="33">
        <f>C27</f>
        <v>1</v>
      </c>
      <c r="I31" s="7">
        <f>F31+(B31*E31)</f>
        <v>-1</v>
      </c>
      <c r="J31" s="7">
        <f>G31+(C31*E31)</f>
        <v>2</v>
      </c>
      <c r="K31" s="7">
        <f>H31+(D31*E31)</f>
        <v>2</v>
      </c>
      <c r="L31" s="1">
        <f>$K$14+(B31*$I$14)+(C31*$J$14)</f>
        <v>12.1</v>
      </c>
      <c r="M31" s="30">
        <f>IF(L31&gt;$C$6,1,-1)</f>
        <v>1</v>
      </c>
    </row>
    <row r="32" spans="1:26" x14ac:dyDescent="0.25">
      <c r="A32" s="1">
        <v>2</v>
      </c>
      <c r="B32" s="1">
        <v>1</v>
      </c>
      <c r="C32" s="1">
        <v>-1</v>
      </c>
      <c r="D32" s="1">
        <v>1</v>
      </c>
      <c r="E32" s="30">
        <v>-1</v>
      </c>
      <c r="F32" s="34">
        <f t="shared" ref="F32:H34" si="1">I31</f>
        <v>-1</v>
      </c>
      <c r="G32" s="34">
        <f t="shared" si="1"/>
        <v>2</v>
      </c>
      <c r="H32" s="34">
        <f t="shared" si="1"/>
        <v>2</v>
      </c>
      <c r="I32" s="8">
        <f>F32+(B32*E32)</f>
        <v>-2</v>
      </c>
      <c r="J32" s="8">
        <f>G32+(C32*E32)</f>
        <v>3</v>
      </c>
      <c r="K32" s="8">
        <f>H32+(D32*E32)</f>
        <v>1</v>
      </c>
      <c r="L32" s="1">
        <f>$K$14+(B32*$I$14)+(C32*$J$14)</f>
        <v>9.9999999999999645E-2</v>
      </c>
      <c r="M32" s="30">
        <f>IF(L32&gt;$C$6,1,-1)</f>
        <v>1</v>
      </c>
    </row>
    <row r="33" spans="1:13" x14ac:dyDescent="0.25">
      <c r="A33" s="1">
        <v>3</v>
      </c>
      <c r="B33" s="1">
        <v>-1</v>
      </c>
      <c r="C33" s="1">
        <v>1</v>
      </c>
      <c r="D33" s="1">
        <v>1</v>
      </c>
      <c r="E33" s="30">
        <v>-1</v>
      </c>
      <c r="F33" s="38">
        <f t="shared" si="1"/>
        <v>-2</v>
      </c>
      <c r="G33" s="38">
        <f t="shared" si="1"/>
        <v>3</v>
      </c>
      <c r="H33" s="38">
        <f t="shared" si="1"/>
        <v>1</v>
      </c>
      <c r="I33" s="42">
        <f>F33+(B33*E33)</f>
        <v>-1</v>
      </c>
      <c r="J33" s="42">
        <f>G33+(C33*E33)</f>
        <v>2</v>
      </c>
      <c r="K33" s="42">
        <f>H33+(D33*E33)</f>
        <v>0</v>
      </c>
      <c r="L33" s="1">
        <f>$K$14+(B33*$I$14)+(C33*$J$14)</f>
        <v>7.9</v>
      </c>
      <c r="M33" s="30">
        <f>IF(L33&gt;$C$6,1,-1)</f>
        <v>1</v>
      </c>
    </row>
    <row r="34" spans="1:13" x14ac:dyDescent="0.25">
      <c r="A34" s="1">
        <v>4</v>
      </c>
      <c r="B34" s="1">
        <v>-1</v>
      </c>
      <c r="C34" s="1">
        <v>-1</v>
      </c>
      <c r="D34" s="1">
        <v>1</v>
      </c>
      <c r="E34" s="30">
        <v>-1</v>
      </c>
      <c r="F34" s="37">
        <f t="shared" si="1"/>
        <v>-1</v>
      </c>
      <c r="G34" s="37">
        <f t="shared" si="1"/>
        <v>2</v>
      </c>
      <c r="H34" s="37">
        <f t="shared" si="1"/>
        <v>0</v>
      </c>
      <c r="I34" s="29">
        <f>F34+(B34*E34)</f>
        <v>0</v>
      </c>
      <c r="J34" s="29">
        <f>G34+(C34*E34)</f>
        <v>3</v>
      </c>
      <c r="K34" s="29">
        <f>H34+(D34*E34)</f>
        <v>-1</v>
      </c>
      <c r="L34" s="1">
        <f>$K$14+(B34*$I$14)+(C34*$J$14)</f>
        <v>-4.0999999999999996</v>
      </c>
      <c r="M34" s="30">
        <f>IF(L34&gt;$C$6,1,-1)</f>
        <v>-1</v>
      </c>
    </row>
    <row r="35" spans="1:13" x14ac:dyDescent="0.25">
      <c r="A35" t="s">
        <v>52</v>
      </c>
      <c r="I35" s="184" t="s">
        <v>54</v>
      </c>
      <c r="J35" s="184"/>
      <c r="K35" s="184"/>
    </row>
    <row r="36" spans="1:13" x14ac:dyDescent="0.25">
      <c r="A36" t="s">
        <v>53</v>
      </c>
    </row>
    <row r="38" spans="1:13" x14ac:dyDescent="0.25">
      <c r="A38" s="2" t="s">
        <v>58</v>
      </c>
    </row>
  </sheetData>
  <mergeCells count="22">
    <mergeCell ref="I35:K35"/>
    <mergeCell ref="G26:G27"/>
    <mergeCell ref="K26:K27"/>
    <mergeCell ref="O26:O28"/>
    <mergeCell ref="A29:A30"/>
    <mergeCell ref="B29:D29"/>
    <mergeCell ref="E29:E30"/>
    <mergeCell ref="F29:H29"/>
    <mergeCell ref="I29:K29"/>
    <mergeCell ref="L29:L30"/>
    <mergeCell ref="M29:M30"/>
    <mergeCell ref="M9:M10"/>
    <mergeCell ref="G6:G7"/>
    <mergeCell ref="K6:K7"/>
    <mergeCell ref="O6:O8"/>
    <mergeCell ref="F9:H9"/>
    <mergeCell ref="I9:K9"/>
    <mergeCell ref="B9:D9"/>
    <mergeCell ref="E9:E10"/>
    <mergeCell ref="A9:A10"/>
    <mergeCell ref="L9:L10"/>
    <mergeCell ref="I15:K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058E-3C9D-4FBA-84E1-A33B1C088D31}">
  <dimension ref="A1:T40"/>
  <sheetViews>
    <sheetView zoomScale="82" zoomScaleNormal="120" workbookViewId="0">
      <selection activeCell="D11" sqref="D11"/>
    </sheetView>
  </sheetViews>
  <sheetFormatPr defaultRowHeight="15" x14ac:dyDescent="0.25"/>
  <cols>
    <col min="15" max="15" width="31.5703125" customWidth="1"/>
    <col min="16" max="16" width="14.140625" customWidth="1"/>
  </cols>
  <sheetData>
    <row r="1" spans="1:20" ht="18.75" x14ac:dyDescent="0.3">
      <c r="A1" s="20" t="s">
        <v>40</v>
      </c>
      <c r="I1">
        <v>2</v>
      </c>
      <c r="J1">
        <v>1</v>
      </c>
      <c r="K1">
        <v>1</v>
      </c>
      <c r="L1">
        <v>1</v>
      </c>
    </row>
    <row r="2" spans="1:20" x14ac:dyDescent="0.25">
      <c r="I2">
        <v>1</v>
      </c>
      <c r="J2">
        <v>0</v>
      </c>
      <c r="K2">
        <v>0</v>
      </c>
      <c r="L2">
        <v>0</v>
      </c>
    </row>
    <row r="3" spans="1:20" x14ac:dyDescent="0.25">
      <c r="A3" s="5" t="s">
        <v>10</v>
      </c>
      <c r="I3">
        <v>2</v>
      </c>
      <c r="J3">
        <v>1</v>
      </c>
      <c r="K3">
        <v>-1</v>
      </c>
      <c r="L3">
        <v>0</v>
      </c>
    </row>
    <row r="4" spans="1:20" x14ac:dyDescent="0.25">
      <c r="A4" t="s">
        <v>6</v>
      </c>
      <c r="B4" t="s">
        <v>16</v>
      </c>
      <c r="C4">
        <v>1</v>
      </c>
      <c r="D4" t="s">
        <v>56</v>
      </c>
      <c r="I4">
        <v>3</v>
      </c>
      <c r="J4">
        <v>4</v>
      </c>
      <c r="K4">
        <v>3</v>
      </c>
      <c r="L4">
        <v>0</v>
      </c>
    </row>
    <row r="5" spans="1:20" x14ac:dyDescent="0.25">
      <c r="B5" t="s">
        <v>17</v>
      </c>
      <c r="C5">
        <v>1</v>
      </c>
      <c r="H5" s="2" t="s">
        <v>30</v>
      </c>
      <c r="I5" s="2"/>
      <c r="R5" s="2" t="s">
        <v>33</v>
      </c>
    </row>
    <row r="6" spans="1:20" x14ac:dyDescent="0.25">
      <c r="B6" t="s">
        <v>61</v>
      </c>
      <c r="C6">
        <v>1</v>
      </c>
      <c r="H6" s="22" t="s">
        <v>31</v>
      </c>
      <c r="I6" s="43"/>
      <c r="J6" s="23"/>
      <c r="K6" s="23"/>
      <c r="L6" s="24"/>
      <c r="N6" s="2" t="s">
        <v>32</v>
      </c>
      <c r="R6" s="2"/>
    </row>
    <row r="7" spans="1:20" x14ac:dyDescent="0.25">
      <c r="B7" s="2" t="s">
        <v>23</v>
      </c>
      <c r="C7" s="2">
        <v>0</v>
      </c>
      <c r="D7" s="2" t="s">
        <v>26</v>
      </c>
      <c r="E7" s="2"/>
      <c r="H7" s="185" t="s">
        <v>19</v>
      </c>
      <c r="I7" s="31"/>
      <c r="J7" s="6">
        <v>0</v>
      </c>
      <c r="K7" t="s">
        <v>28</v>
      </c>
      <c r="L7" s="25"/>
      <c r="N7" s="172" t="s">
        <v>19</v>
      </c>
      <c r="O7" s="6">
        <v>-1</v>
      </c>
      <c r="P7" t="s">
        <v>28</v>
      </c>
      <c r="R7" s="172" t="s">
        <v>19</v>
      </c>
      <c r="S7" s="16">
        <v>1</v>
      </c>
      <c r="T7" t="s">
        <v>29</v>
      </c>
    </row>
    <row r="8" spans="1:20" x14ac:dyDescent="0.25">
      <c r="B8" t="s">
        <v>18</v>
      </c>
      <c r="C8" s="4">
        <v>0</v>
      </c>
      <c r="D8" s="4"/>
      <c r="E8" s="4"/>
      <c r="H8" s="186"/>
      <c r="I8" s="44"/>
      <c r="J8" s="26">
        <v>1</v>
      </c>
      <c r="K8" s="27" t="s">
        <v>29</v>
      </c>
      <c r="L8" s="28"/>
      <c r="N8" s="172"/>
      <c r="O8" s="6">
        <v>1</v>
      </c>
      <c r="P8" t="s">
        <v>29</v>
      </c>
      <c r="R8" s="172"/>
      <c r="S8" s="16">
        <v>0</v>
      </c>
      <c r="T8" t="s">
        <v>34</v>
      </c>
    </row>
    <row r="9" spans="1:20" x14ac:dyDescent="0.25">
      <c r="C9" s="4"/>
      <c r="D9" s="4"/>
      <c r="E9" s="4"/>
      <c r="G9" s="10" t="s">
        <v>22</v>
      </c>
      <c r="H9" s="11"/>
      <c r="I9" s="11"/>
      <c r="J9" s="11"/>
      <c r="K9" s="11"/>
      <c r="L9" s="11"/>
      <c r="M9" s="11"/>
      <c r="N9" s="11"/>
      <c r="O9" s="13" t="s">
        <v>24</v>
      </c>
      <c r="P9" s="14"/>
      <c r="R9" s="172"/>
      <c r="S9" s="16">
        <v>-1</v>
      </c>
      <c r="T9" t="s">
        <v>35</v>
      </c>
    </row>
    <row r="10" spans="1:20" x14ac:dyDescent="0.25">
      <c r="A10" s="173" t="s">
        <v>1</v>
      </c>
      <c r="B10" s="175" t="s">
        <v>25</v>
      </c>
      <c r="C10" s="176"/>
      <c r="D10" s="176"/>
      <c r="E10" s="177"/>
      <c r="F10" s="178" t="s">
        <v>36</v>
      </c>
      <c r="G10" s="180" t="s">
        <v>20</v>
      </c>
      <c r="H10" s="181"/>
      <c r="I10" s="181"/>
      <c r="J10" s="182"/>
      <c r="K10" s="183" t="s">
        <v>15</v>
      </c>
      <c r="L10" s="183"/>
      <c r="M10" s="183"/>
      <c r="N10" s="183"/>
      <c r="O10" s="173" t="s">
        <v>27</v>
      </c>
      <c r="P10" s="173" t="s">
        <v>19</v>
      </c>
      <c r="Q10" s="17"/>
    </row>
    <row r="11" spans="1:20" x14ac:dyDescent="0.25">
      <c r="A11" s="174"/>
      <c r="B11" s="18" t="s">
        <v>2</v>
      </c>
      <c r="C11" s="18" t="s">
        <v>3</v>
      </c>
      <c r="D11" s="18" t="s">
        <v>59</v>
      </c>
      <c r="E11" s="18" t="s">
        <v>14</v>
      </c>
      <c r="F11" s="179"/>
      <c r="G11" s="19" t="s">
        <v>7</v>
      </c>
      <c r="H11" s="19" t="s">
        <v>8</v>
      </c>
      <c r="I11" s="19" t="s">
        <v>60</v>
      </c>
      <c r="J11" s="19" t="s">
        <v>51</v>
      </c>
      <c r="K11" s="18" t="s">
        <v>7</v>
      </c>
      <c r="L11" s="18" t="s">
        <v>8</v>
      </c>
      <c r="M11" s="18" t="s">
        <v>60</v>
      </c>
      <c r="N11" s="18" t="s">
        <v>51</v>
      </c>
      <c r="O11" s="174"/>
      <c r="P11" s="174"/>
    </row>
    <row r="12" spans="1:20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30">
        <v>1</v>
      </c>
      <c r="G12" s="32">
        <f>C4</f>
        <v>1</v>
      </c>
      <c r="H12" s="32">
        <f>C5</f>
        <v>1</v>
      </c>
      <c r="I12" s="32">
        <f>C6</f>
        <v>1</v>
      </c>
      <c r="J12" s="33">
        <f>C8</f>
        <v>0</v>
      </c>
      <c r="K12" s="7">
        <f>G12+(B12*F12)</f>
        <v>2</v>
      </c>
      <c r="L12" s="7">
        <f>H12+(C12*F12)</f>
        <v>2</v>
      </c>
      <c r="M12" s="7">
        <f>I12+(D12*F12)</f>
        <v>2</v>
      </c>
      <c r="N12" s="7">
        <f>J12+(E12*F12)</f>
        <v>1</v>
      </c>
      <c r="O12" s="1">
        <f>$N$19+(B12*$K$19)+(C12*$L$19)+(D12*$M$19)</f>
        <v>3</v>
      </c>
      <c r="P12" s="30">
        <f>IF(O12&gt;$C$7,1,-1)</f>
        <v>1</v>
      </c>
    </row>
    <row r="13" spans="1:20" x14ac:dyDescent="0.25">
      <c r="A13" s="1">
        <v>2</v>
      </c>
      <c r="B13" s="1">
        <v>1</v>
      </c>
      <c r="C13" s="1">
        <v>1</v>
      </c>
      <c r="D13" s="1">
        <v>-1</v>
      </c>
      <c r="E13" s="1">
        <v>1</v>
      </c>
      <c r="F13" s="30">
        <v>-1</v>
      </c>
      <c r="G13" s="34">
        <f>K12</f>
        <v>2</v>
      </c>
      <c r="H13" s="34">
        <f>L12</f>
        <v>2</v>
      </c>
      <c r="I13" s="34">
        <f>M12</f>
        <v>2</v>
      </c>
      <c r="J13" s="34">
        <f>N12</f>
        <v>1</v>
      </c>
      <c r="K13" s="42">
        <f>G13+(B13*F13)</f>
        <v>1</v>
      </c>
      <c r="L13" s="42">
        <f>H13+(C13*F13)</f>
        <v>1</v>
      </c>
      <c r="M13" s="42">
        <f>I13+(D13*F13)</f>
        <v>3</v>
      </c>
      <c r="N13" s="42">
        <f>J13+(E13*F13)</f>
        <v>0</v>
      </c>
      <c r="O13" s="1">
        <f t="shared" ref="O13:O19" si="0">$N$19+(B13*$K$19)+(C13*$L$19)+(D13*$M$19)</f>
        <v>-3</v>
      </c>
      <c r="P13" s="30">
        <f t="shared" ref="P13:P19" si="1">IF(O13&gt;$C$7,1,-1)</f>
        <v>-1</v>
      </c>
    </row>
    <row r="14" spans="1:20" x14ac:dyDescent="0.25">
      <c r="A14" s="1">
        <v>3</v>
      </c>
      <c r="B14" s="1">
        <v>1</v>
      </c>
      <c r="C14" s="1">
        <v>-1</v>
      </c>
      <c r="D14" s="1">
        <v>1</v>
      </c>
      <c r="E14" s="1">
        <v>1</v>
      </c>
      <c r="F14" s="30">
        <v>-1</v>
      </c>
      <c r="G14" s="37">
        <f t="shared" ref="G14:G19" si="2">K13</f>
        <v>1</v>
      </c>
      <c r="H14" s="37">
        <f t="shared" ref="H14:H19" si="3">L13</f>
        <v>1</v>
      </c>
      <c r="I14" s="37">
        <f t="shared" ref="I14:I19" si="4">M13</f>
        <v>3</v>
      </c>
      <c r="J14" s="37">
        <f t="shared" ref="J14:J19" si="5">N13</f>
        <v>0</v>
      </c>
      <c r="K14" s="45">
        <f t="shared" ref="K14:K19" si="6">G14+(B14*F14)</f>
        <v>0</v>
      </c>
      <c r="L14" s="45">
        <f t="shared" ref="L14:L19" si="7">H14+(C14*F14)</f>
        <v>2</v>
      </c>
      <c r="M14" s="45">
        <f t="shared" ref="M14:M19" si="8">I14+(D14*F14)</f>
        <v>2</v>
      </c>
      <c r="N14" s="45">
        <f t="shared" ref="N14:N19" si="9">J14+(E14*F14)</f>
        <v>-1</v>
      </c>
      <c r="O14" s="1">
        <f t="shared" si="0"/>
        <v>-3</v>
      </c>
      <c r="P14" s="30">
        <f t="shared" si="1"/>
        <v>-1</v>
      </c>
    </row>
    <row r="15" spans="1:20" x14ac:dyDescent="0.25">
      <c r="A15" s="1">
        <v>4</v>
      </c>
      <c r="B15" s="1">
        <v>1</v>
      </c>
      <c r="C15" s="1">
        <v>-1</v>
      </c>
      <c r="D15" s="1">
        <v>-1</v>
      </c>
      <c r="E15" s="1">
        <v>1</v>
      </c>
      <c r="F15" s="30">
        <v>-1</v>
      </c>
      <c r="G15" s="35">
        <f t="shared" si="2"/>
        <v>0</v>
      </c>
      <c r="H15" s="35">
        <f t="shared" si="3"/>
        <v>2</v>
      </c>
      <c r="I15" s="35">
        <f t="shared" si="4"/>
        <v>2</v>
      </c>
      <c r="J15" s="35">
        <f t="shared" si="5"/>
        <v>-1</v>
      </c>
      <c r="K15" s="47">
        <f t="shared" si="6"/>
        <v>-1</v>
      </c>
      <c r="L15" s="47">
        <f t="shared" si="7"/>
        <v>3</v>
      </c>
      <c r="M15" s="47">
        <f t="shared" si="8"/>
        <v>3</v>
      </c>
      <c r="N15" s="47">
        <f t="shared" si="9"/>
        <v>-2</v>
      </c>
      <c r="O15" s="1">
        <f t="shared" si="0"/>
        <v>-9</v>
      </c>
      <c r="P15" s="30">
        <f t="shared" si="1"/>
        <v>-1</v>
      </c>
    </row>
    <row r="16" spans="1:20" x14ac:dyDescent="0.25">
      <c r="A16" s="1">
        <v>5</v>
      </c>
      <c r="B16" s="1">
        <v>-1</v>
      </c>
      <c r="C16" s="1">
        <v>1</v>
      </c>
      <c r="D16" s="1">
        <v>1</v>
      </c>
      <c r="E16" s="1">
        <v>1</v>
      </c>
      <c r="F16" s="30">
        <v>-1</v>
      </c>
      <c r="G16" s="46">
        <f t="shared" si="2"/>
        <v>-1</v>
      </c>
      <c r="H16" s="46">
        <f t="shared" si="3"/>
        <v>3</v>
      </c>
      <c r="I16" s="46">
        <f t="shared" si="4"/>
        <v>3</v>
      </c>
      <c r="J16" s="46">
        <f t="shared" si="5"/>
        <v>-2</v>
      </c>
      <c r="K16" s="49">
        <f t="shared" si="6"/>
        <v>0</v>
      </c>
      <c r="L16" s="49">
        <f t="shared" si="7"/>
        <v>2</v>
      </c>
      <c r="M16" s="49">
        <f t="shared" si="8"/>
        <v>2</v>
      </c>
      <c r="N16" s="49">
        <f t="shared" si="9"/>
        <v>-3</v>
      </c>
      <c r="O16" s="1">
        <f t="shared" si="0"/>
        <v>-3</v>
      </c>
      <c r="P16" s="30">
        <f t="shared" si="1"/>
        <v>-1</v>
      </c>
    </row>
    <row r="17" spans="1:20" x14ac:dyDescent="0.25">
      <c r="A17" s="1">
        <v>6</v>
      </c>
      <c r="B17" s="1">
        <v>-1</v>
      </c>
      <c r="C17" s="1">
        <v>1</v>
      </c>
      <c r="D17" s="1">
        <v>-1</v>
      </c>
      <c r="E17" s="1">
        <v>1</v>
      </c>
      <c r="F17" s="30">
        <v>-1</v>
      </c>
      <c r="G17" s="48">
        <f t="shared" si="2"/>
        <v>0</v>
      </c>
      <c r="H17" s="48">
        <f t="shared" si="3"/>
        <v>2</v>
      </c>
      <c r="I17" s="48">
        <f t="shared" si="4"/>
        <v>2</v>
      </c>
      <c r="J17" s="48">
        <f t="shared" si="5"/>
        <v>-3</v>
      </c>
      <c r="K17" s="51">
        <f t="shared" si="6"/>
        <v>1</v>
      </c>
      <c r="L17" s="51">
        <f t="shared" si="7"/>
        <v>1</v>
      </c>
      <c r="M17" s="51">
        <f t="shared" si="8"/>
        <v>3</v>
      </c>
      <c r="N17" s="51">
        <f t="shared" si="9"/>
        <v>-4</v>
      </c>
      <c r="O17" s="1">
        <f t="shared" si="0"/>
        <v>-9</v>
      </c>
      <c r="P17" s="30">
        <f t="shared" si="1"/>
        <v>-1</v>
      </c>
    </row>
    <row r="18" spans="1:20" x14ac:dyDescent="0.25">
      <c r="A18" s="1">
        <v>7</v>
      </c>
      <c r="B18" s="1">
        <v>-1</v>
      </c>
      <c r="C18" s="1">
        <v>-1</v>
      </c>
      <c r="D18" s="1">
        <v>1</v>
      </c>
      <c r="E18" s="1">
        <v>1</v>
      </c>
      <c r="F18" s="30">
        <v>-1</v>
      </c>
      <c r="G18" s="50">
        <f t="shared" si="2"/>
        <v>1</v>
      </c>
      <c r="H18" s="50">
        <f t="shared" si="3"/>
        <v>1</v>
      </c>
      <c r="I18" s="50">
        <f t="shared" si="4"/>
        <v>3</v>
      </c>
      <c r="J18" s="50">
        <f t="shared" si="5"/>
        <v>-4</v>
      </c>
      <c r="K18" s="9">
        <f t="shared" si="6"/>
        <v>2</v>
      </c>
      <c r="L18" s="9">
        <f t="shared" si="7"/>
        <v>2</v>
      </c>
      <c r="M18" s="9">
        <f t="shared" si="8"/>
        <v>2</v>
      </c>
      <c r="N18" s="9">
        <f t="shared" si="9"/>
        <v>-5</v>
      </c>
      <c r="O18" s="1">
        <f t="shared" si="0"/>
        <v>-9</v>
      </c>
      <c r="P18" s="30">
        <f t="shared" si="1"/>
        <v>-1</v>
      </c>
    </row>
    <row r="19" spans="1:20" x14ac:dyDescent="0.25">
      <c r="A19" s="1">
        <v>8</v>
      </c>
      <c r="B19" s="1">
        <v>-1</v>
      </c>
      <c r="C19" s="1">
        <v>-1</v>
      </c>
      <c r="D19" s="1">
        <v>-1</v>
      </c>
      <c r="E19" s="1">
        <v>1</v>
      </c>
      <c r="F19" s="30">
        <v>-1</v>
      </c>
      <c r="G19" s="40">
        <f t="shared" si="2"/>
        <v>2</v>
      </c>
      <c r="H19" s="40">
        <f t="shared" si="3"/>
        <v>2</v>
      </c>
      <c r="I19" s="40">
        <f t="shared" si="4"/>
        <v>2</v>
      </c>
      <c r="J19" s="40">
        <f t="shared" si="5"/>
        <v>-5</v>
      </c>
      <c r="K19" s="29">
        <f t="shared" si="6"/>
        <v>3</v>
      </c>
      <c r="L19" s="29">
        <f t="shared" si="7"/>
        <v>3</v>
      </c>
      <c r="M19" s="29">
        <f t="shared" si="8"/>
        <v>3</v>
      </c>
      <c r="N19" s="29">
        <f t="shared" si="9"/>
        <v>-6</v>
      </c>
      <c r="O19" s="1">
        <f t="shared" si="0"/>
        <v>-15</v>
      </c>
      <c r="P19" s="30">
        <f t="shared" si="1"/>
        <v>-1</v>
      </c>
    </row>
    <row r="20" spans="1:20" x14ac:dyDescent="0.25">
      <c r="A20" t="s">
        <v>52</v>
      </c>
      <c r="K20" s="187" t="s">
        <v>54</v>
      </c>
      <c r="L20" s="187"/>
      <c r="M20" s="187"/>
      <c r="N20" s="187"/>
    </row>
    <row r="21" spans="1:20" x14ac:dyDescent="0.25">
      <c r="A21" t="s">
        <v>53</v>
      </c>
    </row>
    <row r="23" spans="1:20" x14ac:dyDescent="0.25">
      <c r="A23" s="2" t="s">
        <v>58</v>
      </c>
    </row>
    <row r="25" spans="1:20" x14ac:dyDescent="0.25">
      <c r="A25" s="5" t="s">
        <v>10</v>
      </c>
    </row>
    <row r="26" spans="1:20" x14ac:dyDescent="0.25">
      <c r="A26" t="s">
        <v>6</v>
      </c>
      <c r="B26" t="s">
        <v>16</v>
      </c>
      <c r="C26">
        <v>-2</v>
      </c>
      <c r="E26" t="s">
        <v>56</v>
      </c>
      <c r="H26" s="2" t="s">
        <v>30</v>
      </c>
      <c r="I26" s="2"/>
    </row>
    <row r="27" spans="1:20" x14ac:dyDescent="0.25">
      <c r="B27" t="s">
        <v>17</v>
      </c>
      <c r="C27">
        <v>1</v>
      </c>
      <c r="H27" s="22" t="s">
        <v>31</v>
      </c>
      <c r="I27" s="43"/>
      <c r="J27" s="23"/>
      <c r="K27" s="23"/>
      <c r="L27" s="24"/>
      <c r="N27" s="2" t="s">
        <v>32</v>
      </c>
      <c r="R27" s="2" t="s">
        <v>33</v>
      </c>
    </row>
    <row r="28" spans="1:20" x14ac:dyDescent="0.25">
      <c r="B28" s="2" t="s">
        <v>23</v>
      </c>
      <c r="C28" s="2">
        <v>0</v>
      </c>
      <c r="D28" s="2"/>
      <c r="E28" s="2" t="s">
        <v>26</v>
      </c>
      <c r="H28" s="185" t="s">
        <v>19</v>
      </c>
      <c r="I28" s="31"/>
      <c r="J28" s="6">
        <v>0</v>
      </c>
      <c r="K28" t="s">
        <v>28</v>
      </c>
      <c r="L28" s="25"/>
      <c r="N28" s="172" t="s">
        <v>19</v>
      </c>
      <c r="O28" s="6">
        <v>-1</v>
      </c>
      <c r="P28" t="s">
        <v>28</v>
      </c>
      <c r="R28" s="172" t="s">
        <v>19</v>
      </c>
      <c r="S28" s="16">
        <v>1</v>
      </c>
      <c r="T28" t="s">
        <v>29</v>
      </c>
    </row>
    <row r="29" spans="1:20" x14ac:dyDescent="0.25">
      <c r="B29" t="s">
        <v>18</v>
      </c>
      <c r="C29" s="4">
        <v>1</v>
      </c>
      <c r="D29" s="4"/>
      <c r="E29" s="4"/>
      <c r="H29" s="186"/>
      <c r="I29" s="44"/>
      <c r="J29" s="26">
        <v>1</v>
      </c>
      <c r="K29" s="27" t="s">
        <v>29</v>
      </c>
      <c r="L29" s="28"/>
      <c r="N29" s="172"/>
      <c r="O29" s="6">
        <v>1</v>
      </c>
      <c r="P29" t="s">
        <v>29</v>
      </c>
      <c r="R29" s="172"/>
      <c r="S29" s="16">
        <v>0</v>
      </c>
      <c r="T29" t="s">
        <v>34</v>
      </c>
    </row>
    <row r="30" spans="1:20" x14ac:dyDescent="0.25">
      <c r="C30" s="4"/>
      <c r="D30" s="4"/>
      <c r="E30" s="4"/>
      <c r="G30" s="10" t="s">
        <v>22</v>
      </c>
      <c r="H30" s="11"/>
      <c r="I30" s="11"/>
      <c r="J30" s="11"/>
      <c r="K30" s="11"/>
      <c r="L30" s="11"/>
      <c r="M30" s="11"/>
      <c r="N30" s="11"/>
      <c r="O30" s="13" t="s">
        <v>24</v>
      </c>
      <c r="P30" s="14"/>
      <c r="R30" s="172"/>
      <c r="S30" s="16">
        <v>-1</v>
      </c>
      <c r="T30" t="s">
        <v>35</v>
      </c>
    </row>
    <row r="31" spans="1:20" x14ac:dyDescent="0.25">
      <c r="A31" s="173" t="s">
        <v>1</v>
      </c>
      <c r="B31" s="175" t="s">
        <v>25</v>
      </c>
      <c r="C31" s="176"/>
      <c r="D31" s="176"/>
      <c r="E31" s="177"/>
      <c r="F31" s="178" t="s">
        <v>36</v>
      </c>
      <c r="G31" s="180" t="s">
        <v>20</v>
      </c>
      <c r="H31" s="181"/>
      <c r="I31" s="181"/>
      <c r="J31" s="182"/>
      <c r="K31" s="183" t="s">
        <v>15</v>
      </c>
      <c r="L31" s="183"/>
      <c r="M31" s="183"/>
      <c r="N31" s="183"/>
      <c r="O31" s="173" t="s">
        <v>27</v>
      </c>
      <c r="P31" s="173" t="s">
        <v>19</v>
      </c>
      <c r="Q31" s="17"/>
    </row>
    <row r="32" spans="1:20" x14ac:dyDescent="0.25">
      <c r="A32" s="174"/>
      <c r="B32" s="18" t="s">
        <v>2</v>
      </c>
      <c r="C32" s="18" t="s">
        <v>3</v>
      </c>
      <c r="D32" s="18"/>
      <c r="E32" s="18" t="s">
        <v>14</v>
      </c>
      <c r="F32" s="179"/>
      <c r="G32" s="19" t="s">
        <v>7</v>
      </c>
      <c r="H32" s="19" t="s">
        <v>8</v>
      </c>
      <c r="I32" s="19"/>
      <c r="J32" s="19" t="s">
        <v>51</v>
      </c>
      <c r="K32" s="18" t="s">
        <v>7</v>
      </c>
      <c r="L32" s="18" t="s">
        <v>8</v>
      </c>
      <c r="M32" s="18"/>
      <c r="N32" s="18" t="s">
        <v>51</v>
      </c>
      <c r="O32" s="174"/>
      <c r="P32" s="174"/>
    </row>
    <row r="33" spans="1:16" x14ac:dyDescent="0.25">
      <c r="A33" s="1">
        <v>1</v>
      </c>
      <c r="B33" s="1">
        <v>1</v>
      </c>
      <c r="C33" s="1">
        <v>1</v>
      </c>
      <c r="D33" s="1"/>
      <c r="E33" s="1">
        <v>1</v>
      </c>
      <c r="F33" s="30">
        <v>1</v>
      </c>
      <c r="G33" s="32">
        <f>C26</f>
        <v>-2</v>
      </c>
      <c r="H33" s="32">
        <f>C27</f>
        <v>1</v>
      </c>
      <c r="I33" s="32"/>
      <c r="J33" s="33">
        <f>C29</f>
        <v>1</v>
      </c>
      <c r="K33" s="7">
        <f>G33+(B33*F33)</f>
        <v>-1</v>
      </c>
      <c r="L33" s="7">
        <f>H33+(C33*F33)</f>
        <v>2</v>
      </c>
      <c r="M33" s="7"/>
      <c r="N33" s="7">
        <f>J33+(E33*F33)</f>
        <v>2</v>
      </c>
      <c r="O33" s="1">
        <f>$N$15+(B33*$K$15)+(C33*$L$15)</f>
        <v>0</v>
      </c>
      <c r="P33" s="30">
        <f>IF(O33&gt;$C$7,1,-1)</f>
        <v>-1</v>
      </c>
    </row>
    <row r="34" spans="1:16" x14ac:dyDescent="0.25">
      <c r="A34" s="1">
        <v>2</v>
      </c>
      <c r="B34" s="1">
        <v>1</v>
      </c>
      <c r="C34" s="1">
        <v>-1</v>
      </c>
      <c r="D34" s="1"/>
      <c r="E34" s="1">
        <v>1</v>
      </c>
      <c r="F34" s="30">
        <v>-1</v>
      </c>
      <c r="G34" s="34">
        <f t="shared" ref="G34:H36" si="10">K33</f>
        <v>-1</v>
      </c>
      <c r="H34" s="34">
        <f t="shared" si="10"/>
        <v>2</v>
      </c>
      <c r="I34" s="34"/>
      <c r="J34" s="34">
        <f>N33</f>
        <v>2</v>
      </c>
      <c r="K34" s="8">
        <f>G34+(B34*F34)</f>
        <v>-2</v>
      </c>
      <c r="L34" s="8">
        <f>H34+(C34*F34)</f>
        <v>3</v>
      </c>
      <c r="M34" s="8"/>
      <c r="N34" s="8">
        <f>J34+(E34*F34)</f>
        <v>1</v>
      </c>
      <c r="O34" s="1">
        <f>$N$15+(B34*$K$15)+(C34*$L$15)</f>
        <v>-6</v>
      </c>
      <c r="P34" s="30">
        <f>IF(O34&gt;$C$7,1,-1)</f>
        <v>-1</v>
      </c>
    </row>
    <row r="35" spans="1:16" x14ac:dyDescent="0.25">
      <c r="A35" s="1">
        <v>3</v>
      </c>
      <c r="B35" s="1">
        <v>-1</v>
      </c>
      <c r="C35" s="1">
        <v>1</v>
      </c>
      <c r="D35" s="1"/>
      <c r="E35" s="1">
        <v>1</v>
      </c>
      <c r="F35" s="30">
        <v>-1</v>
      </c>
      <c r="G35" s="38">
        <f t="shared" si="10"/>
        <v>-2</v>
      </c>
      <c r="H35" s="38">
        <f t="shared" si="10"/>
        <v>3</v>
      </c>
      <c r="I35" s="38"/>
      <c r="J35" s="38">
        <f>N34</f>
        <v>1</v>
      </c>
      <c r="K35" s="42">
        <f>G35+(B35*F35)</f>
        <v>-1</v>
      </c>
      <c r="L35" s="42">
        <f>H35+(C35*F35)</f>
        <v>2</v>
      </c>
      <c r="M35" s="42"/>
      <c r="N35" s="42">
        <f>J35+(E35*F35)</f>
        <v>0</v>
      </c>
      <c r="O35" s="1">
        <f>$N$15+(B35*$K$15)+(C35*$L$15)</f>
        <v>2</v>
      </c>
      <c r="P35" s="30">
        <f>IF(O35&gt;$C$7,1,-1)</f>
        <v>1</v>
      </c>
    </row>
    <row r="36" spans="1:16" x14ac:dyDescent="0.25">
      <c r="A36" s="1">
        <v>4</v>
      </c>
      <c r="B36" s="1">
        <v>-1</v>
      </c>
      <c r="C36" s="1">
        <v>-1</v>
      </c>
      <c r="D36" s="1"/>
      <c r="E36" s="1">
        <v>1</v>
      </c>
      <c r="F36" s="30">
        <v>-1</v>
      </c>
      <c r="G36" s="37">
        <f t="shared" si="10"/>
        <v>-1</v>
      </c>
      <c r="H36" s="37">
        <f t="shared" si="10"/>
        <v>2</v>
      </c>
      <c r="I36" s="37"/>
      <c r="J36" s="37">
        <f>N35</f>
        <v>0</v>
      </c>
      <c r="K36" s="29">
        <f>G36+(B36*F36)</f>
        <v>0</v>
      </c>
      <c r="L36" s="29">
        <f>H36+(C36*F36)</f>
        <v>3</v>
      </c>
      <c r="M36" s="29"/>
      <c r="N36" s="29">
        <f>J36+(E36*F36)</f>
        <v>-1</v>
      </c>
      <c r="O36" s="1">
        <f>$N$15+(B36*$K$15)+(C36*$L$15)</f>
        <v>-4</v>
      </c>
      <c r="P36" s="30">
        <f>IF(O36&gt;$C$7,1,-1)</f>
        <v>-1</v>
      </c>
    </row>
    <row r="37" spans="1:16" x14ac:dyDescent="0.25">
      <c r="A37" t="s">
        <v>52</v>
      </c>
      <c r="K37" s="184" t="s">
        <v>54</v>
      </c>
      <c r="L37" s="184"/>
      <c r="M37" s="184"/>
      <c r="N37" s="184"/>
    </row>
    <row r="38" spans="1:16" x14ac:dyDescent="0.25">
      <c r="A38" t="s">
        <v>53</v>
      </c>
    </row>
    <row r="40" spans="1:16" x14ac:dyDescent="0.25">
      <c r="A40" s="2" t="s">
        <v>58</v>
      </c>
    </row>
  </sheetData>
  <mergeCells count="22">
    <mergeCell ref="K37:N37"/>
    <mergeCell ref="K20:N20"/>
    <mergeCell ref="H28:H29"/>
    <mergeCell ref="N28:N29"/>
    <mergeCell ref="R28:R30"/>
    <mergeCell ref="O31:O32"/>
    <mergeCell ref="P31:P32"/>
    <mergeCell ref="A31:A32"/>
    <mergeCell ref="B31:E31"/>
    <mergeCell ref="F31:F32"/>
    <mergeCell ref="G31:J31"/>
    <mergeCell ref="K31:N31"/>
    <mergeCell ref="H7:H8"/>
    <mergeCell ref="N7:N8"/>
    <mergeCell ref="R7:R9"/>
    <mergeCell ref="A10:A11"/>
    <mergeCell ref="B10:E10"/>
    <mergeCell ref="F10:F11"/>
    <mergeCell ref="G10:J10"/>
    <mergeCell ref="K10:N10"/>
    <mergeCell ref="O10:O11"/>
    <mergeCell ref="P10:P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46DB-324F-43B7-B549-88FBF49FAE76}">
  <dimension ref="A1:T40"/>
  <sheetViews>
    <sheetView workbookViewId="0">
      <selection activeCell="C8" sqref="C8"/>
    </sheetView>
  </sheetViews>
  <sheetFormatPr defaultRowHeight="15" x14ac:dyDescent="0.25"/>
  <cols>
    <col min="15" max="15" width="31.5703125" customWidth="1"/>
    <col min="16" max="16" width="14.140625" customWidth="1"/>
  </cols>
  <sheetData>
    <row r="1" spans="1:20" ht="18.75" x14ac:dyDescent="0.3">
      <c r="A1" s="20" t="s">
        <v>40</v>
      </c>
      <c r="H1" t="s">
        <v>63</v>
      </c>
      <c r="I1">
        <v>2</v>
      </c>
      <c r="J1">
        <v>1</v>
      </c>
      <c r="K1">
        <v>1</v>
      </c>
      <c r="L1">
        <v>0</v>
      </c>
      <c r="N1">
        <v>9</v>
      </c>
      <c r="O1">
        <v>7</v>
      </c>
      <c r="P1">
        <v>8</v>
      </c>
      <c r="Q1">
        <v>10</v>
      </c>
    </row>
    <row r="2" spans="1:20" x14ac:dyDescent="0.25">
      <c r="H2" t="s">
        <v>64</v>
      </c>
      <c r="I2">
        <v>2</v>
      </c>
      <c r="J2">
        <v>2</v>
      </c>
      <c r="K2">
        <v>2</v>
      </c>
      <c r="L2">
        <v>0</v>
      </c>
      <c r="N2">
        <v>1</v>
      </c>
      <c r="O2">
        <v>2</v>
      </c>
      <c r="P2">
        <v>1</v>
      </c>
      <c r="Q2">
        <v>1</v>
      </c>
    </row>
    <row r="3" spans="1:20" x14ac:dyDescent="0.25">
      <c r="A3" s="5" t="s">
        <v>12</v>
      </c>
      <c r="I3">
        <v>6</v>
      </c>
      <c r="J3">
        <v>6</v>
      </c>
      <c r="K3">
        <v>7</v>
      </c>
      <c r="L3">
        <v>4</v>
      </c>
      <c r="N3">
        <v>3</v>
      </c>
      <c r="O3">
        <v>2</v>
      </c>
      <c r="P3">
        <v>1</v>
      </c>
      <c r="Q3">
        <v>1</v>
      </c>
    </row>
    <row r="4" spans="1:20" x14ac:dyDescent="0.25">
      <c r="A4" t="s">
        <v>6</v>
      </c>
      <c r="B4" t="s">
        <v>16</v>
      </c>
      <c r="C4">
        <v>2</v>
      </c>
      <c r="D4" t="s">
        <v>56</v>
      </c>
      <c r="I4">
        <v>1</v>
      </c>
      <c r="J4">
        <v>1</v>
      </c>
      <c r="K4">
        <v>1</v>
      </c>
      <c r="L4">
        <v>0</v>
      </c>
      <c r="N4">
        <v>2</v>
      </c>
      <c r="O4">
        <v>0</v>
      </c>
      <c r="P4">
        <v>1</v>
      </c>
      <c r="Q4">
        <v>0</v>
      </c>
    </row>
    <row r="5" spans="1:20" x14ac:dyDescent="0.25">
      <c r="B5" t="s">
        <v>17</v>
      </c>
      <c r="C5">
        <v>0</v>
      </c>
      <c r="H5" s="2" t="s">
        <v>30</v>
      </c>
      <c r="I5" s="2"/>
      <c r="R5" s="2" t="s">
        <v>33</v>
      </c>
    </row>
    <row r="6" spans="1:20" x14ac:dyDescent="0.25">
      <c r="B6" t="s">
        <v>61</v>
      </c>
      <c r="C6">
        <v>1</v>
      </c>
      <c r="H6" s="22" t="s">
        <v>31</v>
      </c>
      <c r="I6" s="43"/>
      <c r="J6" s="23"/>
      <c r="K6" s="23"/>
      <c r="L6" s="24"/>
      <c r="N6" s="2" t="s">
        <v>32</v>
      </c>
      <c r="R6" s="2"/>
    </row>
    <row r="7" spans="1:20" x14ac:dyDescent="0.25">
      <c r="B7" s="2" t="s">
        <v>23</v>
      </c>
      <c r="C7" s="2">
        <v>0</v>
      </c>
      <c r="D7" s="2" t="s">
        <v>26</v>
      </c>
      <c r="E7" s="2"/>
      <c r="H7" s="185" t="s">
        <v>19</v>
      </c>
      <c r="I7" s="31"/>
      <c r="J7" s="6">
        <v>0</v>
      </c>
      <c r="K7" t="s">
        <v>28</v>
      </c>
      <c r="L7" s="25"/>
      <c r="N7" s="172" t="s">
        <v>19</v>
      </c>
      <c r="O7" s="6">
        <v>-1</v>
      </c>
      <c r="P7" t="s">
        <v>28</v>
      </c>
      <c r="R7" s="172" t="s">
        <v>19</v>
      </c>
      <c r="S7" s="16">
        <v>1</v>
      </c>
      <c r="T7" t="s">
        <v>29</v>
      </c>
    </row>
    <row r="8" spans="1:20" x14ac:dyDescent="0.25">
      <c r="B8" t="s">
        <v>18</v>
      </c>
      <c r="C8" s="4">
        <v>1</v>
      </c>
      <c r="D8" s="4"/>
      <c r="E8" s="4"/>
      <c r="H8" s="186"/>
      <c r="I8" s="44"/>
      <c r="J8" s="26">
        <v>1</v>
      </c>
      <c r="K8" s="27" t="s">
        <v>29</v>
      </c>
      <c r="L8" s="28"/>
      <c r="N8" s="172"/>
      <c r="O8" s="6">
        <v>1</v>
      </c>
      <c r="P8" t="s">
        <v>29</v>
      </c>
      <c r="R8" s="172"/>
      <c r="S8" s="16">
        <v>0</v>
      </c>
      <c r="T8" t="s">
        <v>34</v>
      </c>
    </row>
    <row r="9" spans="1:20" x14ac:dyDescent="0.25">
      <c r="C9" s="4"/>
      <c r="D9" s="4"/>
      <c r="E9" s="4"/>
      <c r="G9" s="10" t="s">
        <v>22</v>
      </c>
      <c r="H9" s="11"/>
      <c r="I9" s="11"/>
      <c r="J9" s="11"/>
      <c r="K9" s="11"/>
      <c r="L9" s="11"/>
      <c r="M9" s="11"/>
      <c r="N9" s="11"/>
      <c r="O9" s="13" t="s">
        <v>24</v>
      </c>
      <c r="P9" s="14"/>
      <c r="R9" s="172"/>
      <c r="S9" s="16">
        <v>-1</v>
      </c>
      <c r="T9" t="s">
        <v>35</v>
      </c>
    </row>
    <row r="10" spans="1:20" x14ac:dyDescent="0.25">
      <c r="A10" s="173" t="s">
        <v>1</v>
      </c>
      <c r="B10" s="175" t="s">
        <v>25</v>
      </c>
      <c r="C10" s="176"/>
      <c r="D10" s="176"/>
      <c r="E10" s="177"/>
      <c r="F10" s="178" t="s">
        <v>36</v>
      </c>
      <c r="G10" s="180" t="s">
        <v>20</v>
      </c>
      <c r="H10" s="181"/>
      <c r="I10" s="181"/>
      <c r="J10" s="182"/>
      <c r="K10" s="183" t="s">
        <v>15</v>
      </c>
      <c r="L10" s="183"/>
      <c r="M10" s="183"/>
      <c r="N10" s="183"/>
      <c r="O10" s="173" t="s">
        <v>27</v>
      </c>
      <c r="P10" s="173" t="s">
        <v>19</v>
      </c>
      <c r="Q10" s="17"/>
    </row>
    <row r="11" spans="1:20" x14ac:dyDescent="0.25">
      <c r="A11" s="174"/>
      <c r="B11" s="18" t="s">
        <v>2</v>
      </c>
      <c r="C11" s="18" t="s">
        <v>3</v>
      </c>
      <c r="D11" s="18" t="s">
        <v>59</v>
      </c>
      <c r="E11" s="18" t="s">
        <v>14</v>
      </c>
      <c r="F11" s="179"/>
      <c r="G11" s="19" t="s">
        <v>7</v>
      </c>
      <c r="H11" s="19" t="s">
        <v>8</v>
      </c>
      <c r="I11" s="19" t="s">
        <v>60</v>
      </c>
      <c r="J11" s="19" t="s">
        <v>51</v>
      </c>
      <c r="K11" s="18" t="s">
        <v>7</v>
      </c>
      <c r="L11" s="18" t="s">
        <v>8</v>
      </c>
      <c r="M11" s="18" t="s">
        <v>60</v>
      </c>
      <c r="N11" s="18" t="s">
        <v>51</v>
      </c>
      <c r="O11" s="174"/>
      <c r="P11" s="174"/>
    </row>
    <row r="12" spans="1:20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30">
        <v>1</v>
      </c>
      <c r="G12" s="32">
        <f>C4</f>
        <v>2</v>
      </c>
      <c r="H12" s="32">
        <f>C5</f>
        <v>0</v>
      </c>
      <c r="I12" s="32">
        <f>C6</f>
        <v>1</v>
      </c>
      <c r="J12" s="33">
        <f>C8</f>
        <v>1</v>
      </c>
      <c r="K12" s="7">
        <f>G12+(B12*F12)</f>
        <v>3</v>
      </c>
      <c r="L12" s="7">
        <f>H12+(C12*F12)</f>
        <v>1</v>
      </c>
      <c r="M12" s="7">
        <f>I12+(D12*F12)</f>
        <v>2</v>
      </c>
      <c r="N12" s="7">
        <f>J12+(E12*F12)</f>
        <v>2</v>
      </c>
      <c r="O12" s="1">
        <f>$N$19+(B12*$K$19)+(C12*$L$19)+(D12*$M$19)</f>
        <v>16</v>
      </c>
      <c r="P12" s="30">
        <f>IF(O12&gt;$C$7,1,-1)</f>
        <v>1</v>
      </c>
    </row>
    <row r="13" spans="1:20" x14ac:dyDescent="0.25">
      <c r="A13" s="1">
        <v>2</v>
      </c>
      <c r="B13" s="1">
        <v>1</v>
      </c>
      <c r="C13" s="1">
        <v>1</v>
      </c>
      <c r="D13" s="1">
        <v>-1</v>
      </c>
      <c r="E13" s="1">
        <v>1</v>
      </c>
      <c r="F13" s="30">
        <v>1</v>
      </c>
      <c r="G13" s="34">
        <f>K12</f>
        <v>3</v>
      </c>
      <c r="H13" s="34">
        <f>L12</f>
        <v>1</v>
      </c>
      <c r="I13" s="34">
        <f>M12</f>
        <v>2</v>
      </c>
      <c r="J13" s="34">
        <f>N12</f>
        <v>2</v>
      </c>
      <c r="K13" s="42">
        <f>G13+(B13*F13)</f>
        <v>4</v>
      </c>
      <c r="L13" s="42">
        <f>H13+(C13*F13)</f>
        <v>2</v>
      </c>
      <c r="M13" s="42">
        <f>I13+(D13*F13)</f>
        <v>1</v>
      </c>
      <c r="N13" s="42">
        <f>J13+(E13*F13)</f>
        <v>3</v>
      </c>
      <c r="O13" s="1">
        <f t="shared" ref="O13:O19" si="0">$N$19+(B13*$K$19)+(C13*$L$19)+(D13*$M$19)</f>
        <v>10</v>
      </c>
      <c r="P13" s="30">
        <f t="shared" ref="P13:P19" si="1">IF(O13&gt;$C$7,1,-1)</f>
        <v>1</v>
      </c>
    </row>
    <row r="14" spans="1:20" x14ac:dyDescent="0.25">
      <c r="A14" s="1">
        <v>3</v>
      </c>
      <c r="B14" s="1">
        <v>1</v>
      </c>
      <c r="C14" s="1">
        <v>-1</v>
      </c>
      <c r="D14" s="1">
        <v>1</v>
      </c>
      <c r="E14" s="1">
        <v>1</v>
      </c>
      <c r="F14" s="30">
        <v>1</v>
      </c>
      <c r="G14" s="37">
        <f t="shared" ref="G14:J19" si="2">K13</f>
        <v>4</v>
      </c>
      <c r="H14" s="37">
        <f t="shared" si="2"/>
        <v>2</v>
      </c>
      <c r="I14" s="37">
        <f t="shared" si="2"/>
        <v>1</v>
      </c>
      <c r="J14" s="37">
        <f t="shared" si="2"/>
        <v>3</v>
      </c>
      <c r="K14" s="45">
        <f t="shared" ref="K14:K19" si="3">G14+(B14*F14)</f>
        <v>5</v>
      </c>
      <c r="L14" s="45">
        <f t="shared" ref="L14:L19" si="4">H14+(C14*F14)</f>
        <v>1</v>
      </c>
      <c r="M14" s="45">
        <f t="shared" ref="M14:M19" si="5">I14+(D14*F14)</f>
        <v>2</v>
      </c>
      <c r="N14" s="45">
        <f t="shared" ref="N14:N19" si="6">J14+(E14*F14)</f>
        <v>4</v>
      </c>
      <c r="O14" s="1">
        <f t="shared" si="0"/>
        <v>12</v>
      </c>
      <c r="P14" s="30">
        <f t="shared" si="1"/>
        <v>1</v>
      </c>
    </row>
    <row r="15" spans="1:20" x14ac:dyDescent="0.25">
      <c r="A15" s="1">
        <v>4</v>
      </c>
      <c r="B15" s="1">
        <v>1</v>
      </c>
      <c r="C15" s="1">
        <v>-1</v>
      </c>
      <c r="D15" s="1">
        <v>-1</v>
      </c>
      <c r="E15" s="1">
        <v>1</v>
      </c>
      <c r="F15" s="30">
        <v>1</v>
      </c>
      <c r="G15" s="35">
        <f t="shared" si="2"/>
        <v>5</v>
      </c>
      <c r="H15" s="35">
        <f t="shared" si="2"/>
        <v>1</v>
      </c>
      <c r="I15" s="35">
        <f t="shared" si="2"/>
        <v>2</v>
      </c>
      <c r="J15" s="35">
        <f t="shared" si="2"/>
        <v>4</v>
      </c>
      <c r="K15" s="47">
        <f t="shared" si="3"/>
        <v>6</v>
      </c>
      <c r="L15" s="47">
        <f t="shared" si="4"/>
        <v>0</v>
      </c>
      <c r="M15" s="47">
        <f t="shared" si="5"/>
        <v>1</v>
      </c>
      <c r="N15" s="47">
        <f t="shared" si="6"/>
        <v>5</v>
      </c>
      <c r="O15" s="1">
        <f t="shared" si="0"/>
        <v>6</v>
      </c>
      <c r="P15" s="30">
        <f t="shared" si="1"/>
        <v>1</v>
      </c>
    </row>
    <row r="16" spans="1:20" x14ac:dyDescent="0.25">
      <c r="A16" s="1">
        <v>5</v>
      </c>
      <c r="B16" s="1">
        <v>-1</v>
      </c>
      <c r="C16" s="1">
        <v>1</v>
      </c>
      <c r="D16" s="1">
        <v>1</v>
      </c>
      <c r="E16" s="1">
        <v>1</v>
      </c>
      <c r="F16" s="30">
        <v>1</v>
      </c>
      <c r="G16" s="46">
        <f t="shared" si="2"/>
        <v>6</v>
      </c>
      <c r="H16" s="46">
        <f t="shared" si="2"/>
        <v>0</v>
      </c>
      <c r="I16" s="46">
        <f t="shared" si="2"/>
        <v>1</v>
      </c>
      <c r="J16" s="46">
        <f t="shared" si="2"/>
        <v>5</v>
      </c>
      <c r="K16" s="49">
        <f t="shared" si="3"/>
        <v>5</v>
      </c>
      <c r="L16" s="49">
        <f t="shared" si="4"/>
        <v>1</v>
      </c>
      <c r="M16" s="49">
        <f t="shared" si="5"/>
        <v>2</v>
      </c>
      <c r="N16" s="49">
        <f t="shared" si="6"/>
        <v>6</v>
      </c>
      <c r="O16" s="1">
        <f t="shared" si="0"/>
        <v>8</v>
      </c>
      <c r="P16" s="30">
        <f t="shared" si="1"/>
        <v>1</v>
      </c>
    </row>
    <row r="17" spans="1:20" x14ac:dyDescent="0.25">
      <c r="A17" s="1">
        <v>6</v>
      </c>
      <c r="B17" s="1">
        <v>-1</v>
      </c>
      <c r="C17" s="1">
        <v>1</v>
      </c>
      <c r="D17" s="1">
        <v>-1</v>
      </c>
      <c r="E17" s="1">
        <v>1</v>
      </c>
      <c r="F17" s="30">
        <v>1</v>
      </c>
      <c r="G17" s="48">
        <f t="shared" si="2"/>
        <v>5</v>
      </c>
      <c r="H17" s="48">
        <f t="shared" si="2"/>
        <v>1</v>
      </c>
      <c r="I17" s="48">
        <f t="shared" si="2"/>
        <v>2</v>
      </c>
      <c r="J17" s="48">
        <f t="shared" si="2"/>
        <v>6</v>
      </c>
      <c r="K17" s="51">
        <f t="shared" si="3"/>
        <v>4</v>
      </c>
      <c r="L17" s="51">
        <f t="shared" si="4"/>
        <v>2</v>
      </c>
      <c r="M17" s="51">
        <f t="shared" si="5"/>
        <v>1</v>
      </c>
      <c r="N17" s="51">
        <f t="shared" si="6"/>
        <v>7</v>
      </c>
      <c r="O17" s="1">
        <f t="shared" si="0"/>
        <v>2</v>
      </c>
      <c r="P17" s="30">
        <f t="shared" si="1"/>
        <v>1</v>
      </c>
    </row>
    <row r="18" spans="1:20" x14ac:dyDescent="0.25">
      <c r="A18" s="1">
        <v>7</v>
      </c>
      <c r="B18" s="1">
        <v>-1</v>
      </c>
      <c r="C18" s="1">
        <v>-1</v>
      </c>
      <c r="D18" s="1">
        <v>1</v>
      </c>
      <c r="E18" s="1">
        <v>1</v>
      </c>
      <c r="F18" s="30">
        <v>1</v>
      </c>
      <c r="G18" s="50">
        <f t="shared" si="2"/>
        <v>4</v>
      </c>
      <c r="H18" s="50">
        <f t="shared" si="2"/>
        <v>2</v>
      </c>
      <c r="I18" s="50">
        <f t="shared" si="2"/>
        <v>1</v>
      </c>
      <c r="J18" s="50">
        <f t="shared" si="2"/>
        <v>7</v>
      </c>
      <c r="K18" s="9">
        <f t="shared" si="3"/>
        <v>3</v>
      </c>
      <c r="L18" s="9">
        <f t="shared" si="4"/>
        <v>1</v>
      </c>
      <c r="M18" s="9">
        <f t="shared" si="5"/>
        <v>2</v>
      </c>
      <c r="N18" s="9">
        <f t="shared" si="6"/>
        <v>8</v>
      </c>
      <c r="O18" s="1">
        <f t="shared" si="0"/>
        <v>4</v>
      </c>
      <c r="P18" s="30">
        <f t="shared" si="1"/>
        <v>1</v>
      </c>
    </row>
    <row r="19" spans="1:20" x14ac:dyDescent="0.25">
      <c r="A19" s="1">
        <v>8</v>
      </c>
      <c r="B19" s="1">
        <v>-1</v>
      </c>
      <c r="C19" s="1">
        <v>-1</v>
      </c>
      <c r="D19" s="1">
        <v>-1</v>
      </c>
      <c r="E19" s="1">
        <v>1</v>
      </c>
      <c r="F19" s="30">
        <v>-1</v>
      </c>
      <c r="G19" s="40">
        <f t="shared" si="2"/>
        <v>3</v>
      </c>
      <c r="H19" s="40">
        <f t="shared" si="2"/>
        <v>1</v>
      </c>
      <c r="I19" s="40">
        <f t="shared" si="2"/>
        <v>2</v>
      </c>
      <c r="J19" s="40">
        <f t="shared" si="2"/>
        <v>8</v>
      </c>
      <c r="K19" s="29">
        <f t="shared" si="3"/>
        <v>4</v>
      </c>
      <c r="L19" s="29">
        <f t="shared" si="4"/>
        <v>2</v>
      </c>
      <c r="M19" s="29">
        <f t="shared" si="5"/>
        <v>3</v>
      </c>
      <c r="N19" s="29">
        <f t="shared" si="6"/>
        <v>7</v>
      </c>
      <c r="O19" s="1">
        <f t="shared" si="0"/>
        <v>-2</v>
      </c>
      <c r="P19" s="30">
        <f t="shared" si="1"/>
        <v>-1</v>
      </c>
    </row>
    <row r="20" spans="1:20" x14ac:dyDescent="0.25">
      <c r="A20" t="s">
        <v>52</v>
      </c>
      <c r="K20" s="187" t="s">
        <v>54</v>
      </c>
      <c r="L20" s="187"/>
      <c r="M20" s="187"/>
      <c r="N20" s="187"/>
    </row>
    <row r="21" spans="1:20" x14ac:dyDescent="0.25">
      <c r="A21" t="s">
        <v>53</v>
      </c>
    </row>
    <row r="23" spans="1:20" x14ac:dyDescent="0.25">
      <c r="A23" s="2" t="s">
        <v>58</v>
      </c>
    </row>
    <row r="25" spans="1:20" x14ac:dyDescent="0.25">
      <c r="A25" s="5" t="s">
        <v>10</v>
      </c>
    </row>
    <row r="26" spans="1:20" x14ac:dyDescent="0.25">
      <c r="A26" t="s">
        <v>6</v>
      </c>
      <c r="B26" t="s">
        <v>16</v>
      </c>
      <c r="C26">
        <v>-2</v>
      </c>
      <c r="E26" t="s">
        <v>56</v>
      </c>
      <c r="H26" s="2" t="s">
        <v>30</v>
      </c>
      <c r="I26" s="2"/>
    </row>
    <row r="27" spans="1:20" x14ac:dyDescent="0.25">
      <c r="B27" t="s">
        <v>17</v>
      </c>
      <c r="C27">
        <v>1</v>
      </c>
      <c r="H27" s="22" t="s">
        <v>31</v>
      </c>
      <c r="I27" s="43"/>
      <c r="J27" s="23"/>
      <c r="K27" s="23"/>
      <c r="L27" s="24"/>
      <c r="N27" s="2" t="s">
        <v>32</v>
      </c>
      <c r="R27" s="2" t="s">
        <v>33</v>
      </c>
    </row>
    <row r="28" spans="1:20" x14ac:dyDescent="0.25">
      <c r="B28" s="2" t="s">
        <v>23</v>
      </c>
      <c r="C28" s="2">
        <v>0</v>
      </c>
      <c r="D28" s="2"/>
      <c r="E28" s="2" t="s">
        <v>26</v>
      </c>
      <c r="H28" s="185" t="s">
        <v>19</v>
      </c>
      <c r="I28" s="31"/>
      <c r="J28" s="6">
        <v>0</v>
      </c>
      <c r="K28" t="s">
        <v>28</v>
      </c>
      <c r="L28" s="25"/>
      <c r="N28" s="172" t="s">
        <v>19</v>
      </c>
      <c r="O28" s="6">
        <v>-1</v>
      </c>
      <c r="P28" t="s">
        <v>28</v>
      </c>
      <c r="R28" s="172" t="s">
        <v>19</v>
      </c>
      <c r="S28" s="16">
        <v>1</v>
      </c>
      <c r="T28" t="s">
        <v>29</v>
      </c>
    </row>
    <row r="29" spans="1:20" x14ac:dyDescent="0.25">
      <c r="B29" t="s">
        <v>18</v>
      </c>
      <c r="C29" s="4">
        <v>1</v>
      </c>
      <c r="D29" s="4"/>
      <c r="E29" s="4"/>
      <c r="H29" s="186"/>
      <c r="I29" s="44"/>
      <c r="J29" s="26">
        <v>1</v>
      </c>
      <c r="K29" s="27" t="s">
        <v>29</v>
      </c>
      <c r="L29" s="28"/>
      <c r="N29" s="172"/>
      <c r="O29" s="6">
        <v>1</v>
      </c>
      <c r="P29" t="s">
        <v>29</v>
      </c>
      <c r="R29" s="172"/>
      <c r="S29" s="16">
        <v>0</v>
      </c>
      <c r="T29" t="s">
        <v>34</v>
      </c>
    </row>
    <row r="30" spans="1:20" x14ac:dyDescent="0.25">
      <c r="C30" s="4"/>
      <c r="D30" s="4"/>
      <c r="E30" s="4"/>
      <c r="G30" s="10" t="s">
        <v>22</v>
      </c>
      <c r="H30" s="11"/>
      <c r="I30" s="11"/>
      <c r="J30" s="11"/>
      <c r="K30" s="11"/>
      <c r="L30" s="11"/>
      <c r="M30" s="11"/>
      <c r="N30" s="11"/>
      <c r="O30" s="13" t="s">
        <v>24</v>
      </c>
      <c r="P30" s="14"/>
      <c r="R30" s="172"/>
      <c r="S30" s="16">
        <v>-1</v>
      </c>
      <c r="T30" t="s">
        <v>35</v>
      </c>
    </row>
    <row r="31" spans="1:20" x14ac:dyDescent="0.25">
      <c r="A31" s="173" t="s">
        <v>1</v>
      </c>
      <c r="B31" s="175" t="s">
        <v>25</v>
      </c>
      <c r="C31" s="176"/>
      <c r="D31" s="176"/>
      <c r="E31" s="177"/>
      <c r="F31" s="178" t="s">
        <v>36</v>
      </c>
      <c r="G31" s="180" t="s">
        <v>20</v>
      </c>
      <c r="H31" s="181"/>
      <c r="I31" s="181"/>
      <c r="J31" s="182"/>
      <c r="K31" s="183" t="s">
        <v>15</v>
      </c>
      <c r="L31" s="183"/>
      <c r="M31" s="183"/>
      <c r="N31" s="183"/>
      <c r="O31" s="173" t="s">
        <v>27</v>
      </c>
      <c r="P31" s="173" t="s">
        <v>19</v>
      </c>
      <c r="Q31" s="17"/>
    </row>
    <row r="32" spans="1:20" x14ac:dyDescent="0.25">
      <c r="A32" s="174"/>
      <c r="B32" s="18" t="s">
        <v>2</v>
      </c>
      <c r="C32" s="18" t="s">
        <v>3</v>
      </c>
      <c r="D32" s="18"/>
      <c r="E32" s="18" t="s">
        <v>14</v>
      </c>
      <c r="F32" s="179"/>
      <c r="G32" s="19" t="s">
        <v>7</v>
      </c>
      <c r="H32" s="19" t="s">
        <v>8</v>
      </c>
      <c r="I32" s="19"/>
      <c r="J32" s="19" t="s">
        <v>51</v>
      </c>
      <c r="K32" s="18" t="s">
        <v>7</v>
      </c>
      <c r="L32" s="18" t="s">
        <v>8</v>
      </c>
      <c r="M32" s="18"/>
      <c r="N32" s="18" t="s">
        <v>51</v>
      </c>
      <c r="O32" s="174"/>
      <c r="P32" s="174"/>
    </row>
    <row r="33" spans="1:16" x14ac:dyDescent="0.25">
      <c r="A33" s="1">
        <v>1</v>
      </c>
      <c r="B33" s="1">
        <v>1</v>
      </c>
      <c r="C33" s="1">
        <v>1</v>
      </c>
      <c r="D33" s="1"/>
      <c r="E33" s="1">
        <v>1</v>
      </c>
      <c r="F33" s="30">
        <v>1</v>
      </c>
      <c r="G33" s="32">
        <f>C26</f>
        <v>-2</v>
      </c>
      <c r="H33" s="32">
        <f>C27</f>
        <v>1</v>
      </c>
      <c r="I33" s="32"/>
      <c r="J33" s="33">
        <f>C29</f>
        <v>1</v>
      </c>
      <c r="K33" s="7">
        <f>G33+(B33*F33)</f>
        <v>-1</v>
      </c>
      <c r="L33" s="7">
        <f>H33+(C33*F33)</f>
        <v>2</v>
      </c>
      <c r="M33" s="7"/>
      <c r="N33" s="7">
        <f>J33+(E33*F33)</f>
        <v>2</v>
      </c>
      <c r="O33" s="1">
        <f>$N$15+(B33*$K$15)+(C33*$L$15)</f>
        <v>11</v>
      </c>
      <c r="P33" s="30">
        <f>IF(O33&gt;$C$7,1,-1)</f>
        <v>1</v>
      </c>
    </row>
    <row r="34" spans="1:16" x14ac:dyDescent="0.25">
      <c r="A34" s="1">
        <v>2</v>
      </c>
      <c r="B34" s="1">
        <v>1</v>
      </c>
      <c r="C34" s="1">
        <v>-1</v>
      </c>
      <c r="D34" s="1"/>
      <c r="E34" s="1">
        <v>1</v>
      </c>
      <c r="F34" s="30">
        <v>-1</v>
      </c>
      <c r="G34" s="34">
        <f t="shared" ref="G34:H36" si="7">K33</f>
        <v>-1</v>
      </c>
      <c r="H34" s="34">
        <f t="shared" si="7"/>
        <v>2</v>
      </c>
      <c r="I34" s="34"/>
      <c r="J34" s="34">
        <f>N33</f>
        <v>2</v>
      </c>
      <c r="K34" s="8">
        <f>G34+(B34*F34)</f>
        <v>-2</v>
      </c>
      <c r="L34" s="8">
        <f>H34+(C34*F34)</f>
        <v>3</v>
      </c>
      <c r="M34" s="8"/>
      <c r="N34" s="8">
        <f>J34+(E34*F34)</f>
        <v>1</v>
      </c>
      <c r="O34" s="1">
        <f>$N$15+(B34*$K$15)+(C34*$L$15)</f>
        <v>11</v>
      </c>
      <c r="P34" s="30">
        <f>IF(O34&gt;$C$7,1,-1)</f>
        <v>1</v>
      </c>
    </row>
    <row r="35" spans="1:16" x14ac:dyDescent="0.25">
      <c r="A35" s="1">
        <v>3</v>
      </c>
      <c r="B35" s="1">
        <v>-1</v>
      </c>
      <c r="C35" s="1">
        <v>1</v>
      </c>
      <c r="D35" s="1"/>
      <c r="E35" s="1">
        <v>1</v>
      </c>
      <c r="F35" s="30">
        <v>-1</v>
      </c>
      <c r="G35" s="38">
        <f t="shared" si="7"/>
        <v>-2</v>
      </c>
      <c r="H35" s="38">
        <f t="shared" si="7"/>
        <v>3</v>
      </c>
      <c r="I35" s="38"/>
      <c r="J35" s="38">
        <f>N34</f>
        <v>1</v>
      </c>
      <c r="K35" s="42">
        <f>G35+(B35*F35)</f>
        <v>-1</v>
      </c>
      <c r="L35" s="42">
        <f>H35+(C35*F35)</f>
        <v>2</v>
      </c>
      <c r="M35" s="42"/>
      <c r="N35" s="42">
        <f>J35+(E35*F35)</f>
        <v>0</v>
      </c>
      <c r="O35" s="1">
        <f>$N$15+(B35*$K$15)+(C35*$L$15)</f>
        <v>-1</v>
      </c>
      <c r="P35" s="30">
        <f>IF(O35&gt;$C$7,1,-1)</f>
        <v>-1</v>
      </c>
    </row>
    <row r="36" spans="1:16" x14ac:dyDescent="0.25">
      <c r="A36" s="1">
        <v>4</v>
      </c>
      <c r="B36" s="1">
        <v>-1</v>
      </c>
      <c r="C36" s="1">
        <v>-1</v>
      </c>
      <c r="D36" s="1"/>
      <c r="E36" s="1">
        <v>1</v>
      </c>
      <c r="F36" s="30">
        <v>-1</v>
      </c>
      <c r="G36" s="37">
        <f t="shared" si="7"/>
        <v>-1</v>
      </c>
      <c r="H36" s="37">
        <f t="shared" si="7"/>
        <v>2</v>
      </c>
      <c r="I36" s="37"/>
      <c r="J36" s="37">
        <f>N35</f>
        <v>0</v>
      </c>
      <c r="K36" s="29">
        <f>G36+(B36*F36)</f>
        <v>0</v>
      </c>
      <c r="L36" s="29">
        <f>H36+(C36*F36)</f>
        <v>3</v>
      </c>
      <c r="M36" s="29"/>
      <c r="N36" s="29">
        <f>J36+(E36*F36)</f>
        <v>-1</v>
      </c>
      <c r="O36" s="1">
        <f>$N$15+(B36*$K$15)+(C36*$L$15)</f>
        <v>-1</v>
      </c>
      <c r="P36" s="30">
        <f>IF(O36&gt;$C$7,1,-1)</f>
        <v>-1</v>
      </c>
    </row>
    <row r="37" spans="1:16" x14ac:dyDescent="0.25">
      <c r="A37" t="s">
        <v>52</v>
      </c>
      <c r="K37" s="184" t="s">
        <v>54</v>
      </c>
      <c r="L37" s="184"/>
      <c r="M37" s="184"/>
      <c r="N37" s="184"/>
    </row>
    <row r="38" spans="1:16" x14ac:dyDescent="0.25">
      <c r="A38" t="s">
        <v>53</v>
      </c>
    </row>
    <row r="40" spans="1:16" x14ac:dyDescent="0.25">
      <c r="A40" s="2" t="s">
        <v>58</v>
      </c>
    </row>
  </sheetData>
  <mergeCells count="22">
    <mergeCell ref="K37:N37"/>
    <mergeCell ref="K20:N20"/>
    <mergeCell ref="H28:H29"/>
    <mergeCell ref="N28:N29"/>
    <mergeCell ref="R28:R30"/>
    <mergeCell ref="O31:O32"/>
    <mergeCell ref="P31:P32"/>
    <mergeCell ref="A31:A32"/>
    <mergeCell ref="B31:E31"/>
    <mergeCell ref="F31:F32"/>
    <mergeCell ref="G31:J31"/>
    <mergeCell ref="K31:N31"/>
    <mergeCell ref="H7:H8"/>
    <mergeCell ref="N7:N8"/>
    <mergeCell ref="R7:R9"/>
    <mergeCell ref="A10:A11"/>
    <mergeCell ref="B10:E10"/>
    <mergeCell ref="F10:F11"/>
    <mergeCell ref="G10:J10"/>
    <mergeCell ref="K10:N10"/>
    <mergeCell ref="O10:O11"/>
    <mergeCell ref="P10:P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99D5-6E2E-4CF9-B699-ADD263E4DCD4}">
  <dimension ref="A1:T26"/>
  <sheetViews>
    <sheetView topLeftCell="B6" zoomScale="94" zoomScaleNormal="100" workbookViewId="0">
      <selection activeCell="O13" sqref="O13"/>
    </sheetView>
  </sheetViews>
  <sheetFormatPr defaultRowHeight="15" x14ac:dyDescent="0.25"/>
  <cols>
    <col min="11" max="14" width="11.5703125" customWidth="1"/>
    <col min="15" max="15" width="45.85546875" bestFit="1" customWidth="1"/>
    <col min="16" max="16" width="16.85546875" bestFit="1" customWidth="1"/>
  </cols>
  <sheetData>
    <row r="1" spans="1:20" ht="18.75" x14ac:dyDescent="0.3">
      <c r="A1" s="20" t="s">
        <v>62</v>
      </c>
    </row>
    <row r="3" spans="1:20" x14ac:dyDescent="0.25">
      <c r="A3" s="5" t="s">
        <v>10</v>
      </c>
    </row>
    <row r="4" spans="1:20" x14ac:dyDescent="0.25">
      <c r="A4" t="s">
        <v>6</v>
      </c>
      <c r="B4" t="s">
        <v>16</v>
      </c>
      <c r="C4">
        <v>-1</v>
      </c>
    </row>
    <row r="5" spans="1:20" x14ac:dyDescent="0.25">
      <c r="B5" t="s">
        <v>17</v>
      </c>
      <c r="C5">
        <v>-1</v>
      </c>
      <c r="H5" s="2" t="s">
        <v>30</v>
      </c>
      <c r="I5" s="2"/>
      <c r="R5" s="2" t="s">
        <v>33</v>
      </c>
    </row>
    <row r="6" spans="1:20" x14ac:dyDescent="0.25">
      <c r="B6" t="s">
        <v>61</v>
      </c>
      <c r="C6">
        <v>-1</v>
      </c>
      <c r="H6" s="2" t="s">
        <v>31</v>
      </c>
      <c r="I6" s="2"/>
      <c r="N6" s="2" t="s">
        <v>32</v>
      </c>
      <c r="R6" s="2"/>
    </row>
    <row r="7" spans="1:20" x14ac:dyDescent="0.25">
      <c r="B7" s="2" t="s">
        <v>23</v>
      </c>
      <c r="C7" s="2">
        <v>0</v>
      </c>
      <c r="D7" s="2"/>
      <c r="E7" s="2" t="s">
        <v>26</v>
      </c>
      <c r="H7" s="172" t="s">
        <v>19</v>
      </c>
      <c r="I7" s="31"/>
      <c r="J7" s="6">
        <v>0</v>
      </c>
      <c r="K7" t="s">
        <v>28</v>
      </c>
      <c r="N7" s="172" t="s">
        <v>19</v>
      </c>
      <c r="O7" s="6">
        <v>-1</v>
      </c>
      <c r="P7" t="s">
        <v>28</v>
      </c>
      <c r="R7" s="172" t="s">
        <v>19</v>
      </c>
      <c r="S7" s="16">
        <v>1</v>
      </c>
      <c r="T7" t="s">
        <v>29</v>
      </c>
    </row>
    <row r="8" spans="1:20" x14ac:dyDescent="0.25">
      <c r="B8" t="s">
        <v>18</v>
      </c>
      <c r="C8" s="4">
        <v>-1</v>
      </c>
      <c r="D8" s="4"/>
      <c r="E8" s="4"/>
      <c r="H8" s="172"/>
      <c r="I8" s="31"/>
      <c r="J8" s="6">
        <v>1</v>
      </c>
      <c r="K8" t="s">
        <v>29</v>
      </c>
      <c r="N8" s="172"/>
      <c r="O8" s="6">
        <v>1</v>
      </c>
      <c r="P8" t="s">
        <v>29</v>
      </c>
      <c r="R8" s="172"/>
      <c r="S8" s="16">
        <v>0</v>
      </c>
      <c r="T8" t="s">
        <v>34</v>
      </c>
    </row>
    <row r="9" spans="1:20" x14ac:dyDescent="0.25">
      <c r="A9" s="10" t="s">
        <v>22</v>
      </c>
      <c r="B9" s="11"/>
      <c r="C9" s="12"/>
      <c r="D9" s="12"/>
      <c r="E9" s="12"/>
      <c r="F9" s="11"/>
      <c r="G9" s="11"/>
      <c r="H9" s="11"/>
      <c r="I9" s="11"/>
      <c r="J9" s="11"/>
      <c r="K9" s="11"/>
      <c r="L9" s="11"/>
      <c r="M9" s="11"/>
      <c r="N9" s="11"/>
      <c r="O9" s="13" t="s">
        <v>24</v>
      </c>
      <c r="P9" s="14"/>
      <c r="R9" s="172"/>
      <c r="S9" s="16">
        <v>-1</v>
      </c>
      <c r="T9" t="s">
        <v>35</v>
      </c>
    </row>
    <row r="10" spans="1:20" x14ac:dyDescent="0.25">
      <c r="A10" s="173" t="s">
        <v>1</v>
      </c>
      <c r="B10" s="175" t="s">
        <v>25</v>
      </c>
      <c r="C10" s="176"/>
      <c r="D10" s="176"/>
      <c r="E10" s="177"/>
      <c r="F10" s="178" t="s">
        <v>36</v>
      </c>
      <c r="G10" s="180" t="s">
        <v>20</v>
      </c>
      <c r="H10" s="181"/>
      <c r="I10" s="181"/>
      <c r="J10" s="182"/>
      <c r="K10" s="183" t="s">
        <v>15</v>
      </c>
      <c r="L10" s="183"/>
      <c r="M10" s="183"/>
      <c r="N10" s="183"/>
      <c r="O10" s="173" t="s">
        <v>27</v>
      </c>
      <c r="P10" s="173" t="s">
        <v>19</v>
      </c>
      <c r="Q10" s="17"/>
    </row>
    <row r="11" spans="1:20" x14ac:dyDescent="0.25">
      <c r="A11" s="174"/>
      <c r="B11" s="18" t="s">
        <v>2</v>
      </c>
      <c r="C11" s="18" t="s">
        <v>3</v>
      </c>
      <c r="D11" s="18" t="s">
        <v>59</v>
      </c>
      <c r="E11" s="18" t="s">
        <v>14</v>
      </c>
      <c r="F11" s="179"/>
      <c r="G11" s="19" t="s">
        <v>7</v>
      </c>
      <c r="H11" s="19" t="s">
        <v>8</v>
      </c>
      <c r="I11" s="19" t="s">
        <v>60</v>
      </c>
      <c r="J11" s="19" t="s">
        <v>14</v>
      </c>
      <c r="K11" s="18" t="s">
        <v>7</v>
      </c>
      <c r="L11" s="18" t="s">
        <v>8</v>
      </c>
      <c r="M11" s="18" t="s">
        <v>60</v>
      </c>
      <c r="N11" s="18" t="s">
        <v>14</v>
      </c>
      <c r="O11" s="174"/>
      <c r="P11" s="174"/>
    </row>
    <row r="12" spans="1:20" x14ac:dyDescent="0.25">
      <c r="A12" s="1">
        <v>1</v>
      </c>
      <c r="B12" s="1">
        <v>-1</v>
      </c>
      <c r="C12" s="1">
        <v>-1</v>
      </c>
      <c r="D12" s="1">
        <v>-1</v>
      </c>
      <c r="E12" s="1">
        <v>1</v>
      </c>
      <c r="F12" s="1">
        <v>-1</v>
      </c>
      <c r="G12" s="32">
        <f>C4</f>
        <v>-1</v>
      </c>
      <c r="H12" s="32">
        <f>C5</f>
        <v>-1</v>
      </c>
      <c r="I12" s="32">
        <f>C6</f>
        <v>-1</v>
      </c>
      <c r="J12" s="33">
        <f>C8</f>
        <v>-1</v>
      </c>
      <c r="K12" s="34">
        <f>G12+(B12*F12)</f>
        <v>0</v>
      </c>
      <c r="L12" s="34">
        <f>H12+(C12*F12)</f>
        <v>0</v>
      </c>
      <c r="M12" s="34">
        <f>I12+(D12*F12)</f>
        <v>0</v>
      </c>
      <c r="N12" s="34">
        <f>J12+(E12*F12)</f>
        <v>-2</v>
      </c>
      <c r="O12" s="32">
        <f>$N$19+(B12*$K$19)+(C12*$L$19)+(D12*$M$19)</f>
        <v>-10</v>
      </c>
      <c r="P12" s="32">
        <f>IF(O12&gt;$C$7,1,-1)</f>
        <v>-1</v>
      </c>
    </row>
    <row r="13" spans="1:20" x14ac:dyDescent="0.25">
      <c r="A13" s="1">
        <v>2</v>
      </c>
      <c r="B13" s="1">
        <v>-1</v>
      </c>
      <c r="C13" s="1">
        <v>-1</v>
      </c>
      <c r="D13" s="1">
        <v>1</v>
      </c>
      <c r="E13" s="1">
        <v>1</v>
      </c>
      <c r="F13" s="1">
        <v>-1</v>
      </c>
      <c r="G13" s="34">
        <f>K12</f>
        <v>0</v>
      </c>
      <c r="H13" s="34">
        <f>L12</f>
        <v>0</v>
      </c>
      <c r="I13" s="34">
        <f>M12</f>
        <v>0</v>
      </c>
      <c r="J13" s="34">
        <f>N12</f>
        <v>-2</v>
      </c>
      <c r="K13" s="35">
        <f>G13+(B13*F13)</f>
        <v>1</v>
      </c>
      <c r="L13" s="35">
        <f>H13+(C13*F13)</f>
        <v>1</v>
      </c>
      <c r="M13" s="35">
        <f>I13+(D13*F13)</f>
        <v>-1</v>
      </c>
      <c r="N13" s="35">
        <f>J13+(E13*F13)</f>
        <v>-3</v>
      </c>
      <c r="O13" s="1">
        <f t="shared" ref="O13:O19" si="0">$N$19+(B13*$K$19)+(C13*$L$19)+(D13*$M$19)</f>
        <v>-8</v>
      </c>
      <c r="P13" s="1">
        <f t="shared" ref="P13:P19" si="1">IF(O13&gt;$C$7,1,-1)</f>
        <v>-1</v>
      </c>
    </row>
    <row r="14" spans="1:20" x14ac:dyDescent="0.25">
      <c r="A14" s="1">
        <v>3</v>
      </c>
      <c r="B14" s="1">
        <v>-1</v>
      </c>
      <c r="C14" s="1">
        <v>1</v>
      </c>
      <c r="D14" s="1">
        <v>-1</v>
      </c>
      <c r="E14" s="1">
        <v>1</v>
      </c>
      <c r="F14" s="1">
        <v>-1</v>
      </c>
      <c r="G14" s="35">
        <f t="shared" ref="G14:G19" si="2">K13</f>
        <v>1</v>
      </c>
      <c r="H14" s="35">
        <f t="shared" ref="H14:H19" si="3">L13</f>
        <v>1</v>
      </c>
      <c r="I14" s="35">
        <f t="shared" ref="I14:I19" si="4">M13</f>
        <v>-1</v>
      </c>
      <c r="J14" s="35">
        <f t="shared" ref="J14:J19" si="5">N13</f>
        <v>-3</v>
      </c>
      <c r="K14" s="36">
        <f t="shared" ref="K14:K19" si="6">G14+(B14*F14)</f>
        <v>2</v>
      </c>
      <c r="L14" s="36">
        <f t="shared" ref="L14:L19" si="7">H14+(C14*F14)</f>
        <v>0</v>
      </c>
      <c r="M14" s="36">
        <f t="shared" ref="M14:M19" si="8">I14+(D14*F14)</f>
        <v>0</v>
      </c>
      <c r="N14" s="36">
        <f t="shared" ref="N14:N19" si="9">J14+(E14*F14)</f>
        <v>-4</v>
      </c>
      <c r="O14" s="1">
        <f t="shared" si="0"/>
        <v>-8</v>
      </c>
      <c r="P14" s="1">
        <f t="shared" si="1"/>
        <v>-1</v>
      </c>
    </row>
    <row r="15" spans="1:20" x14ac:dyDescent="0.25">
      <c r="A15" s="1">
        <v>4</v>
      </c>
      <c r="B15" s="1">
        <v>-1</v>
      </c>
      <c r="C15" s="1">
        <v>1</v>
      </c>
      <c r="D15" s="1">
        <v>1</v>
      </c>
      <c r="E15" s="1">
        <v>1</v>
      </c>
      <c r="F15" s="1">
        <v>-1</v>
      </c>
      <c r="G15" s="36">
        <f t="shared" si="2"/>
        <v>2</v>
      </c>
      <c r="H15" s="36">
        <f t="shared" si="3"/>
        <v>0</v>
      </c>
      <c r="I15" s="36">
        <f t="shared" si="4"/>
        <v>0</v>
      </c>
      <c r="J15" s="36">
        <f t="shared" si="5"/>
        <v>-4</v>
      </c>
      <c r="K15" s="37">
        <f t="shared" si="6"/>
        <v>3</v>
      </c>
      <c r="L15" s="37">
        <f t="shared" si="7"/>
        <v>-1</v>
      </c>
      <c r="M15" s="37">
        <f t="shared" si="8"/>
        <v>-1</v>
      </c>
      <c r="N15" s="37">
        <f t="shared" si="9"/>
        <v>-5</v>
      </c>
      <c r="O15" s="1">
        <f t="shared" si="0"/>
        <v>-6</v>
      </c>
      <c r="P15" s="1">
        <f t="shared" si="1"/>
        <v>-1</v>
      </c>
    </row>
    <row r="16" spans="1:20" x14ac:dyDescent="0.25">
      <c r="A16" s="1">
        <v>5</v>
      </c>
      <c r="B16" s="1">
        <v>1</v>
      </c>
      <c r="C16" s="1">
        <v>-1</v>
      </c>
      <c r="D16" s="1">
        <v>-1</v>
      </c>
      <c r="E16" s="1">
        <v>1</v>
      </c>
      <c r="F16" s="1">
        <v>-1</v>
      </c>
      <c r="G16" s="37">
        <f t="shared" si="2"/>
        <v>3</v>
      </c>
      <c r="H16" s="37">
        <f t="shared" si="3"/>
        <v>-1</v>
      </c>
      <c r="I16" s="37">
        <f t="shared" si="4"/>
        <v>-1</v>
      </c>
      <c r="J16" s="37">
        <f t="shared" si="5"/>
        <v>-5</v>
      </c>
      <c r="K16" s="38">
        <f t="shared" si="6"/>
        <v>2</v>
      </c>
      <c r="L16" s="38">
        <f t="shared" si="7"/>
        <v>0</v>
      </c>
      <c r="M16" s="38">
        <f t="shared" si="8"/>
        <v>0</v>
      </c>
      <c r="N16" s="38">
        <f t="shared" si="9"/>
        <v>-6</v>
      </c>
      <c r="O16" s="1">
        <f t="shared" si="0"/>
        <v>-8</v>
      </c>
      <c r="P16" s="1">
        <f t="shared" si="1"/>
        <v>-1</v>
      </c>
    </row>
    <row r="17" spans="1:16" x14ac:dyDescent="0.25">
      <c r="A17" s="1">
        <v>6</v>
      </c>
      <c r="B17" s="1">
        <v>1</v>
      </c>
      <c r="C17" s="1">
        <v>-1</v>
      </c>
      <c r="D17" s="1">
        <v>1</v>
      </c>
      <c r="E17" s="1">
        <v>1</v>
      </c>
      <c r="F17" s="1">
        <v>-1</v>
      </c>
      <c r="G17" s="38">
        <f t="shared" si="2"/>
        <v>2</v>
      </c>
      <c r="H17" s="38">
        <f t="shared" si="3"/>
        <v>0</v>
      </c>
      <c r="I17" s="38">
        <f t="shared" si="4"/>
        <v>0</v>
      </c>
      <c r="J17" s="38">
        <f t="shared" si="5"/>
        <v>-6</v>
      </c>
      <c r="K17" s="39">
        <f t="shared" si="6"/>
        <v>1</v>
      </c>
      <c r="L17" s="39">
        <f t="shared" si="7"/>
        <v>1</v>
      </c>
      <c r="M17" s="39">
        <f t="shared" si="8"/>
        <v>-1</v>
      </c>
      <c r="N17" s="39">
        <f t="shared" si="9"/>
        <v>-7</v>
      </c>
      <c r="O17" s="1">
        <f t="shared" si="0"/>
        <v>-6</v>
      </c>
      <c r="P17" s="1">
        <f t="shared" si="1"/>
        <v>-1</v>
      </c>
    </row>
    <row r="18" spans="1:16" x14ac:dyDescent="0.25">
      <c r="A18" s="1">
        <v>7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39">
        <f t="shared" si="2"/>
        <v>1</v>
      </c>
      <c r="H18" s="39">
        <f t="shared" si="3"/>
        <v>1</v>
      </c>
      <c r="I18" s="39">
        <f t="shared" si="4"/>
        <v>-1</v>
      </c>
      <c r="J18" s="39">
        <f t="shared" si="5"/>
        <v>-7</v>
      </c>
      <c r="K18" s="40">
        <f t="shared" si="6"/>
        <v>0</v>
      </c>
      <c r="L18" s="40">
        <f t="shared" si="7"/>
        <v>0</v>
      </c>
      <c r="M18" s="40">
        <f t="shared" si="8"/>
        <v>0</v>
      </c>
      <c r="N18" s="40">
        <f t="shared" si="9"/>
        <v>-8</v>
      </c>
      <c r="O18" s="1">
        <f t="shared" si="0"/>
        <v>-6</v>
      </c>
      <c r="P18" s="1">
        <f t="shared" si="1"/>
        <v>-1</v>
      </c>
    </row>
    <row r="19" spans="1:16" x14ac:dyDescent="0.25">
      <c r="A19" s="1">
        <v>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40">
        <f t="shared" si="2"/>
        <v>0</v>
      </c>
      <c r="H19" s="40">
        <f t="shared" si="3"/>
        <v>0</v>
      </c>
      <c r="I19" s="40">
        <f t="shared" si="4"/>
        <v>0</v>
      </c>
      <c r="J19" s="40">
        <f t="shared" si="5"/>
        <v>-8</v>
      </c>
      <c r="K19" s="41">
        <f t="shared" si="6"/>
        <v>1</v>
      </c>
      <c r="L19" s="41">
        <f t="shared" si="7"/>
        <v>1</v>
      </c>
      <c r="M19" s="41">
        <f t="shared" si="8"/>
        <v>1</v>
      </c>
      <c r="N19" s="41">
        <f t="shared" si="9"/>
        <v>-7</v>
      </c>
      <c r="O19" s="1">
        <f t="shared" si="0"/>
        <v>-4</v>
      </c>
      <c r="P19" s="1">
        <f t="shared" si="1"/>
        <v>-1</v>
      </c>
    </row>
    <row r="21" spans="1:16" x14ac:dyDescent="0.25">
      <c r="A21" t="s">
        <v>21</v>
      </c>
    </row>
    <row r="22" spans="1:16" x14ac:dyDescent="0.25">
      <c r="A22" t="s">
        <v>38</v>
      </c>
    </row>
    <row r="24" spans="1:16" x14ac:dyDescent="0.25">
      <c r="A24" t="s">
        <v>37</v>
      </c>
    </row>
    <row r="26" spans="1:16" x14ac:dyDescent="0.25">
      <c r="A26" s="2" t="s">
        <v>39</v>
      </c>
    </row>
  </sheetData>
  <mergeCells count="10">
    <mergeCell ref="H7:H8"/>
    <mergeCell ref="N7:N8"/>
    <mergeCell ref="R7:R9"/>
    <mergeCell ref="A10:A11"/>
    <mergeCell ref="B10:E10"/>
    <mergeCell ref="F10:F11"/>
    <mergeCell ref="G10:J10"/>
    <mergeCell ref="K10:N10"/>
    <mergeCell ref="O10:O11"/>
    <mergeCell ref="P10:P11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28E7-3944-49C5-87B3-C5D1492D38DB}">
  <dimension ref="A1:T26"/>
  <sheetViews>
    <sheetView topLeftCell="CC2" zoomScale="80" workbookViewId="0">
      <selection activeCell="K19" sqref="K19:N19"/>
    </sheetView>
  </sheetViews>
  <sheetFormatPr defaultRowHeight="15" x14ac:dyDescent="0.25"/>
  <cols>
    <col min="11" max="12" width="14.42578125" bestFit="1" customWidth="1"/>
    <col min="13" max="13" width="13.85546875" bestFit="1" customWidth="1"/>
    <col min="14" max="14" width="15" customWidth="1"/>
    <col min="15" max="15" width="45.85546875" bestFit="1" customWidth="1"/>
    <col min="16" max="16" width="16.85546875" bestFit="1" customWidth="1"/>
  </cols>
  <sheetData>
    <row r="1" spans="1:20" ht="18.75" x14ac:dyDescent="0.3">
      <c r="A1" s="20" t="s">
        <v>62</v>
      </c>
    </row>
    <row r="3" spans="1:20" x14ac:dyDescent="0.25">
      <c r="A3" s="5" t="s">
        <v>12</v>
      </c>
    </row>
    <row r="4" spans="1:20" x14ac:dyDescent="0.25">
      <c r="A4" t="s">
        <v>6</v>
      </c>
      <c r="B4" t="s">
        <v>16</v>
      </c>
      <c r="C4">
        <v>1</v>
      </c>
    </row>
    <row r="5" spans="1:20" x14ac:dyDescent="0.25">
      <c r="B5" t="s">
        <v>17</v>
      </c>
      <c r="C5">
        <v>1</v>
      </c>
      <c r="H5" s="2" t="s">
        <v>30</v>
      </c>
      <c r="I5" s="2"/>
      <c r="R5" s="2" t="s">
        <v>33</v>
      </c>
    </row>
    <row r="6" spans="1:20" x14ac:dyDescent="0.25">
      <c r="B6" t="s">
        <v>61</v>
      </c>
      <c r="C6">
        <v>1</v>
      </c>
      <c r="H6" s="2" t="s">
        <v>31</v>
      </c>
      <c r="I6" s="2"/>
      <c r="N6" s="2" t="s">
        <v>32</v>
      </c>
      <c r="R6" s="2"/>
    </row>
    <row r="7" spans="1:20" x14ac:dyDescent="0.25">
      <c r="B7" s="2" t="s">
        <v>23</v>
      </c>
      <c r="C7" s="2">
        <v>0</v>
      </c>
      <c r="D7" s="2"/>
      <c r="E7" s="2" t="s">
        <v>26</v>
      </c>
      <c r="H7" s="172" t="s">
        <v>19</v>
      </c>
      <c r="I7" s="31"/>
      <c r="J7" s="6">
        <v>0</v>
      </c>
      <c r="K7" t="s">
        <v>28</v>
      </c>
      <c r="N7" s="172" t="s">
        <v>19</v>
      </c>
      <c r="O7" s="6">
        <v>-1</v>
      </c>
      <c r="P7" t="s">
        <v>28</v>
      </c>
      <c r="R7" s="172" t="s">
        <v>19</v>
      </c>
      <c r="S7" s="16">
        <v>1</v>
      </c>
      <c r="T7" t="s">
        <v>29</v>
      </c>
    </row>
    <row r="8" spans="1:20" x14ac:dyDescent="0.25">
      <c r="B8" t="s">
        <v>18</v>
      </c>
      <c r="C8" s="4">
        <v>0</v>
      </c>
      <c r="D8" s="4"/>
      <c r="E8" s="4"/>
      <c r="H8" s="172"/>
      <c r="I8" s="31"/>
      <c r="J8" s="6">
        <v>1</v>
      </c>
      <c r="K8" t="s">
        <v>29</v>
      </c>
      <c r="N8" s="172"/>
      <c r="O8" s="6">
        <v>1</v>
      </c>
      <c r="P8" t="s">
        <v>29</v>
      </c>
      <c r="R8" s="172"/>
      <c r="S8" s="16">
        <v>0</v>
      </c>
      <c r="T8" t="s">
        <v>34</v>
      </c>
    </row>
    <row r="9" spans="1:20" x14ac:dyDescent="0.25">
      <c r="A9" s="10" t="s">
        <v>22</v>
      </c>
      <c r="B9" s="11"/>
      <c r="C9" s="12"/>
      <c r="D9" s="12"/>
      <c r="E9" s="12"/>
      <c r="F9" s="11"/>
      <c r="G9" s="11"/>
      <c r="H9" s="11"/>
      <c r="I9" s="11"/>
      <c r="J9" s="11"/>
      <c r="K9" s="11"/>
      <c r="L9" s="11"/>
      <c r="M9" s="11"/>
      <c r="N9" s="11"/>
      <c r="O9" s="13" t="s">
        <v>24</v>
      </c>
      <c r="P9" s="14"/>
      <c r="R9" s="172"/>
      <c r="S9" s="16">
        <v>-1</v>
      </c>
      <c r="T9" t="s">
        <v>35</v>
      </c>
    </row>
    <row r="10" spans="1:20" x14ac:dyDescent="0.25">
      <c r="A10" s="173" t="s">
        <v>1</v>
      </c>
      <c r="B10" s="175" t="s">
        <v>25</v>
      </c>
      <c r="C10" s="176"/>
      <c r="D10" s="176"/>
      <c r="E10" s="177"/>
      <c r="F10" s="178" t="s">
        <v>36</v>
      </c>
      <c r="G10" s="180" t="s">
        <v>20</v>
      </c>
      <c r="H10" s="181"/>
      <c r="I10" s="181"/>
      <c r="J10" s="182"/>
      <c r="K10" s="183" t="s">
        <v>15</v>
      </c>
      <c r="L10" s="183"/>
      <c r="M10" s="183"/>
      <c r="N10" s="183"/>
      <c r="O10" s="173" t="s">
        <v>27</v>
      </c>
      <c r="P10" s="173" t="s">
        <v>19</v>
      </c>
      <c r="Q10" s="17"/>
    </row>
    <row r="11" spans="1:20" x14ac:dyDescent="0.25">
      <c r="A11" s="174"/>
      <c r="B11" s="18" t="s">
        <v>2</v>
      </c>
      <c r="C11" s="18" t="s">
        <v>3</v>
      </c>
      <c r="D11" s="18" t="s">
        <v>59</v>
      </c>
      <c r="E11" s="18" t="s">
        <v>14</v>
      </c>
      <c r="F11" s="179"/>
      <c r="G11" s="19" t="s">
        <v>7</v>
      </c>
      <c r="H11" s="19" t="s">
        <v>8</v>
      </c>
      <c r="I11" s="19" t="s">
        <v>60</v>
      </c>
      <c r="J11" s="19" t="s">
        <v>14</v>
      </c>
      <c r="K11" s="18" t="s">
        <v>7</v>
      </c>
      <c r="L11" s="18" t="s">
        <v>8</v>
      </c>
      <c r="M11" s="18" t="s">
        <v>60</v>
      </c>
      <c r="N11" s="18" t="s">
        <v>14</v>
      </c>
      <c r="O11" s="174"/>
      <c r="P11" s="174"/>
    </row>
    <row r="12" spans="1:20" x14ac:dyDescent="0.25">
      <c r="A12" s="1">
        <v>1</v>
      </c>
      <c r="B12" s="1">
        <v>-1</v>
      </c>
      <c r="C12" s="1">
        <v>-1</v>
      </c>
      <c r="D12" s="1">
        <v>-1</v>
      </c>
      <c r="E12" s="1">
        <v>1</v>
      </c>
      <c r="F12" s="1">
        <v>-1</v>
      </c>
      <c r="G12" s="32">
        <f>C4</f>
        <v>1</v>
      </c>
      <c r="H12" s="32">
        <f>C5</f>
        <v>1</v>
      </c>
      <c r="I12" s="32">
        <f>C6</f>
        <v>1</v>
      </c>
      <c r="J12" s="33">
        <f>C8</f>
        <v>0</v>
      </c>
      <c r="K12" s="34">
        <f>G12+(B12*F12)</f>
        <v>2</v>
      </c>
      <c r="L12" s="34">
        <f>H12+(C12*F12)</f>
        <v>2</v>
      </c>
      <c r="M12" s="34">
        <f>I12+(D12*F12)</f>
        <v>2</v>
      </c>
      <c r="N12" s="34">
        <f>J12+(E12*F12)</f>
        <v>-1</v>
      </c>
      <c r="O12" s="32">
        <f>$N$19+(B12*$K$19)+(C12*$L$19)+(D12*$M$19)</f>
        <v>-3</v>
      </c>
      <c r="P12" s="32">
        <f>IF(O12&gt;$C$7,1,-1)</f>
        <v>-1</v>
      </c>
    </row>
    <row r="13" spans="1:20" x14ac:dyDescent="0.25">
      <c r="A13" s="1">
        <v>2</v>
      </c>
      <c r="B13" s="1">
        <v>-1</v>
      </c>
      <c r="C13" s="1">
        <v>-1</v>
      </c>
      <c r="D13" s="1">
        <v>1</v>
      </c>
      <c r="E13" s="1">
        <v>1</v>
      </c>
      <c r="F13" s="1">
        <v>1</v>
      </c>
      <c r="G13" s="34">
        <f>K12</f>
        <v>2</v>
      </c>
      <c r="H13" s="34">
        <f>L12</f>
        <v>2</v>
      </c>
      <c r="I13" s="34">
        <f>M12</f>
        <v>2</v>
      </c>
      <c r="J13" s="34">
        <f>N12</f>
        <v>-1</v>
      </c>
      <c r="K13" s="35">
        <f>G13+(B13*F13)</f>
        <v>1</v>
      </c>
      <c r="L13" s="35">
        <f>H13+(C13*F13)</f>
        <v>1</v>
      </c>
      <c r="M13" s="35">
        <f>I13+(D13*F13)</f>
        <v>3</v>
      </c>
      <c r="N13" s="35">
        <f>J13+(E13*F13)</f>
        <v>0</v>
      </c>
      <c r="O13" s="1">
        <f t="shared" ref="O13:O19" si="0">$N$19+(B13*$K$19)+(C13*$L$19)+(D13*$M$19)</f>
        <v>3</v>
      </c>
      <c r="P13" s="1">
        <f t="shared" ref="P13:P19" si="1">IF(O13&gt;$C$7,1,-1)</f>
        <v>1</v>
      </c>
    </row>
    <row r="14" spans="1:20" x14ac:dyDescent="0.25">
      <c r="A14" s="1">
        <v>3</v>
      </c>
      <c r="B14" s="1">
        <v>-1</v>
      </c>
      <c r="C14" s="1">
        <v>1</v>
      </c>
      <c r="D14" s="1">
        <v>-1</v>
      </c>
      <c r="E14" s="1">
        <v>1</v>
      </c>
      <c r="F14" s="1">
        <v>1</v>
      </c>
      <c r="G14" s="35">
        <f t="shared" ref="G14:J19" si="2">K13</f>
        <v>1</v>
      </c>
      <c r="H14" s="35">
        <f t="shared" si="2"/>
        <v>1</v>
      </c>
      <c r="I14" s="35">
        <f t="shared" si="2"/>
        <v>3</v>
      </c>
      <c r="J14" s="35">
        <f t="shared" si="2"/>
        <v>0</v>
      </c>
      <c r="K14" s="36">
        <f t="shared" ref="K14:K19" si="3">G14+(B14*F14)</f>
        <v>0</v>
      </c>
      <c r="L14" s="36">
        <f t="shared" ref="L14:L19" si="4">H14+(C14*F14)</f>
        <v>2</v>
      </c>
      <c r="M14" s="36">
        <f t="shared" ref="M14:M19" si="5">I14+(D14*F14)</f>
        <v>2</v>
      </c>
      <c r="N14" s="36">
        <f t="shared" ref="N14:N19" si="6">J14+(E14*F14)</f>
        <v>1</v>
      </c>
      <c r="O14" s="1">
        <f t="shared" si="0"/>
        <v>3</v>
      </c>
      <c r="P14" s="1">
        <f t="shared" si="1"/>
        <v>1</v>
      </c>
    </row>
    <row r="15" spans="1:20" x14ac:dyDescent="0.25">
      <c r="A15" s="1">
        <v>4</v>
      </c>
      <c r="B15" s="1">
        <v>-1</v>
      </c>
      <c r="C15" s="1">
        <v>1</v>
      </c>
      <c r="D15" s="1">
        <v>1</v>
      </c>
      <c r="E15" s="1">
        <v>1</v>
      </c>
      <c r="F15" s="1">
        <v>1</v>
      </c>
      <c r="G15" s="36">
        <f t="shared" si="2"/>
        <v>0</v>
      </c>
      <c r="H15" s="36">
        <f t="shared" si="2"/>
        <v>2</v>
      </c>
      <c r="I15" s="36">
        <f t="shared" si="2"/>
        <v>2</v>
      </c>
      <c r="J15" s="36">
        <f t="shared" si="2"/>
        <v>1</v>
      </c>
      <c r="K15" s="37">
        <f t="shared" si="3"/>
        <v>-1</v>
      </c>
      <c r="L15" s="37">
        <f t="shared" si="4"/>
        <v>3</v>
      </c>
      <c r="M15" s="37">
        <f t="shared" si="5"/>
        <v>3</v>
      </c>
      <c r="N15" s="37">
        <f t="shared" si="6"/>
        <v>2</v>
      </c>
      <c r="O15" s="1">
        <f t="shared" si="0"/>
        <v>9</v>
      </c>
      <c r="P15" s="1">
        <f t="shared" si="1"/>
        <v>1</v>
      </c>
    </row>
    <row r="16" spans="1:20" x14ac:dyDescent="0.25">
      <c r="A16" s="1">
        <v>5</v>
      </c>
      <c r="B16" s="1">
        <v>1</v>
      </c>
      <c r="C16" s="1">
        <v>-1</v>
      </c>
      <c r="D16" s="1">
        <v>-1</v>
      </c>
      <c r="E16" s="1">
        <v>1</v>
      </c>
      <c r="F16" s="1">
        <v>1</v>
      </c>
      <c r="G16" s="37">
        <f t="shared" si="2"/>
        <v>-1</v>
      </c>
      <c r="H16" s="37">
        <f t="shared" si="2"/>
        <v>3</v>
      </c>
      <c r="I16" s="37">
        <f t="shared" si="2"/>
        <v>3</v>
      </c>
      <c r="J16" s="37">
        <f t="shared" si="2"/>
        <v>2</v>
      </c>
      <c r="K16" s="38">
        <f t="shared" si="3"/>
        <v>0</v>
      </c>
      <c r="L16" s="38">
        <f t="shared" si="4"/>
        <v>2</v>
      </c>
      <c r="M16" s="38">
        <f t="shared" si="5"/>
        <v>2</v>
      </c>
      <c r="N16" s="38">
        <f t="shared" si="6"/>
        <v>3</v>
      </c>
      <c r="O16" s="1">
        <f t="shared" si="0"/>
        <v>3</v>
      </c>
      <c r="P16" s="1">
        <f t="shared" si="1"/>
        <v>1</v>
      </c>
    </row>
    <row r="17" spans="1:16" x14ac:dyDescent="0.25">
      <c r="A17" s="1">
        <v>6</v>
      </c>
      <c r="B17" s="1">
        <v>1</v>
      </c>
      <c r="C17" s="1">
        <v>-1</v>
      </c>
      <c r="D17" s="1">
        <v>1</v>
      </c>
      <c r="E17" s="1">
        <v>1</v>
      </c>
      <c r="F17" s="1">
        <v>1</v>
      </c>
      <c r="G17" s="38">
        <f t="shared" si="2"/>
        <v>0</v>
      </c>
      <c r="H17" s="38">
        <f t="shared" si="2"/>
        <v>2</v>
      </c>
      <c r="I17" s="38">
        <f t="shared" si="2"/>
        <v>2</v>
      </c>
      <c r="J17" s="38">
        <f t="shared" si="2"/>
        <v>3</v>
      </c>
      <c r="K17" s="39">
        <f t="shared" si="3"/>
        <v>1</v>
      </c>
      <c r="L17" s="39">
        <f t="shared" si="4"/>
        <v>1</v>
      </c>
      <c r="M17" s="39">
        <f t="shared" si="5"/>
        <v>3</v>
      </c>
      <c r="N17" s="39">
        <f t="shared" si="6"/>
        <v>4</v>
      </c>
      <c r="O17" s="1">
        <f t="shared" si="0"/>
        <v>9</v>
      </c>
      <c r="P17" s="1">
        <f t="shared" si="1"/>
        <v>1</v>
      </c>
    </row>
    <row r="18" spans="1:16" x14ac:dyDescent="0.25">
      <c r="A18" s="1">
        <v>7</v>
      </c>
      <c r="B18" s="1">
        <v>1</v>
      </c>
      <c r="C18" s="1">
        <v>1</v>
      </c>
      <c r="D18" s="1">
        <v>-1</v>
      </c>
      <c r="E18" s="1">
        <v>1</v>
      </c>
      <c r="F18" s="1">
        <v>1</v>
      </c>
      <c r="G18" s="39">
        <f t="shared" si="2"/>
        <v>1</v>
      </c>
      <c r="H18" s="39">
        <f t="shared" si="2"/>
        <v>1</v>
      </c>
      <c r="I18" s="39">
        <f t="shared" si="2"/>
        <v>3</v>
      </c>
      <c r="J18" s="39">
        <f t="shared" si="2"/>
        <v>4</v>
      </c>
      <c r="K18" s="40">
        <f t="shared" si="3"/>
        <v>2</v>
      </c>
      <c r="L18" s="40">
        <f t="shared" si="4"/>
        <v>2</v>
      </c>
      <c r="M18" s="40">
        <f t="shared" si="5"/>
        <v>2</v>
      </c>
      <c r="N18" s="40">
        <f t="shared" si="6"/>
        <v>5</v>
      </c>
      <c r="O18" s="1">
        <f t="shared" si="0"/>
        <v>9</v>
      </c>
      <c r="P18" s="1">
        <f t="shared" si="1"/>
        <v>1</v>
      </c>
    </row>
    <row r="19" spans="1:16" x14ac:dyDescent="0.25">
      <c r="A19" s="1">
        <v>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40">
        <f t="shared" si="2"/>
        <v>2</v>
      </c>
      <c r="H19" s="40">
        <f t="shared" si="2"/>
        <v>2</v>
      </c>
      <c r="I19" s="40">
        <f t="shared" si="2"/>
        <v>2</v>
      </c>
      <c r="J19" s="40">
        <f t="shared" si="2"/>
        <v>5</v>
      </c>
      <c r="K19" s="41">
        <f t="shared" si="3"/>
        <v>3</v>
      </c>
      <c r="L19" s="41">
        <f t="shared" si="4"/>
        <v>3</v>
      </c>
      <c r="M19" s="41">
        <f t="shared" si="5"/>
        <v>3</v>
      </c>
      <c r="N19" s="41">
        <f t="shared" si="6"/>
        <v>6</v>
      </c>
      <c r="O19" s="1">
        <f t="shared" si="0"/>
        <v>15</v>
      </c>
      <c r="P19" s="1">
        <f t="shared" si="1"/>
        <v>1</v>
      </c>
    </row>
    <row r="21" spans="1:16" x14ac:dyDescent="0.25">
      <c r="A21" t="s">
        <v>21</v>
      </c>
    </row>
    <row r="22" spans="1:16" x14ac:dyDescent="0.25">
      <c r="A22" t="s">
        <v>38</v>
      </c>
    </row>
    <row r="24" spans="1:16" x14ac:dyDescent="0.25">
      <c r="A24" t="s">
        <v>37</v>
      </c>
    </row>
    <row r="26" spans="1:16" x14ac:dyDescent="0.25">
      <c r="A26" s="2" t="s">
        <v>39</v>
      </c>
    </row>
  </sheetData>
  <mergeCells count="10">
    <mergeCell ref="H7:H8"/>
    <mergeCell ref="N7:N8"/>
    <mergeCell ref="R7:R9"/>
    <mergeCell ref="A10:A11"/>
    <mergeCell ref="B10:E10"/>
    <mergeCell ref="F10:F11"/>
    <mergeCell ref="G10:J10"/>
    <mergeCell ref="K10:N10"/>
    <mergeCell ref="O10:O11"/>
    <mergeCell ref="P10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29</vt:i4>
      </vt:variant>
    </vt:vector>
  </HeadingPairs>
  <TitlesOfParts>
    <vt:vector size="29" baseType="lpstr">
      <vt:lpstr>McP Tanpa Bias</vt:lpstr>
      <vt:lpstr>McP Dengan Bias (Biner)</vt:lpstr>
      <vt:lpstr>McP Dengan Bias (Bipolar)</vt:lpstr>
      <vt:lpstr>Hebb Rule biner</vt:lpstr>
      <vt:lpstr>Hebb rule bipolar</vt:lpstr>
      <vt:lpstr>Hebb Rule 3 input 6C</vt:lpstr>
      <vt:lpstr>Sheet4</vt:lpstr>
      <vt:lpstr>Hebb Rule 3 input AND</vt:lpstr>
      <vt:lpstr>Hebb Rule 3 input OR</vt:lpstr>
      <vt:lpstr>pola huruf 25 X</vt:lpstr>
      <vt:lpstr>Tugas Pola Huruf 63 X</vt:lpstr>
      <vt:lpstr>percep AND inout_bip tanpa alpa</vt:lpstr>
      <vt:lpstr>percep AND inout_bin tanpa alpa</vt:lpstr>
      <vt:lpstr>percep OR in_out_bip dgn alpa</vt:lpstr>
      <vt:lpstr>percep AND in_out_bip dgn alpa</vt:lpstr>
      <vt:lpstr>percep OR inout_bip tanpa alpa</vt:lpstr>
      <vt:lpstr>percep OR in_biner out_bipolar</vt:lpstr>
      <vt:lpstr>percep AND in_biner out_bipolar</vt:lpstr>
      <vt:lpstr>percep OR 3_in_bin 1_out_bip</vt:lpstr>
      <vt:lpstr>percep AND 3_in_bin 1_out_bip</vt:lpstr>
      <vt:lpstr>tugas 1</vt:lpstr>
      <vt:lpstr>tugas 2</vt:lpstr>
      <vt:lpstr>Soal Pola Huruf X,O,Y perceptro</vt:lpstr>
      <vt:lpstr>jawab Pola Huruf X,O,Y perceptr</vt:lpstr>
      <vt:lpstr>percep. polahuruf X,O,Y,C biner</vt:lpstr>
      <vt:lpstr>Sheet2</vt:lpstr>
      <vt:lpstr>Sheet1</vt:lpstr>
      <vt:lpstr>percep AND in_out_bip_matlab</vt:lpstr>
      <vt:lpstr>percep AND in_out_bin_matlab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Agun Firmansyah</cp:lastModifiedBy>
  <dcterms:created xsi:type="dcterms:W3CDTF">2023-04-15T03:18:30Z</dcterms:created>
  <dcterms:modified xsi:type="dcterms:W3CDTF">2025-05-08T02:28:28Z</dcterms:modified>
</cp:coreProperties>
</file>