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1484" documentId="8_{AE6EE886-186C-438A-A3D8-7543467F2F40}" xr6:coauthVersionLast="45" xr6:coauthVersionMax="45" xr10:uidLastSave="{FA2527EC-EC13-4502-A019-FCEA1352EC11}"/>
  <bookViews>
    <workbookView xWindow="-1823" yWindow="3157" windowWidth="4283" windowHeight="8288" firstSheet="1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07" i="3" l="1"/>
  <c r="AF208" i="3"/>
  <c r="AF204" i="3"/>
  <c r="AF205" i="3"/>
  <c r="AF201" i="3"/>
  <c r="AF202" i="3"/>
  <c r="AE207" i="3"/>
  <c r="AE208" i="3"/>
  <c r="AE204" i="3"/>
  <c r="AE205" i="3"/>
  <c r="AE201" i="3"/>
  <c r="AE202" i="3"/>
  <c r="AD207" i="3"/>
  <c r="AD208" i="3"/>
  <c r="AD204" i="3"/>
  <c r="AD205" i="3"/>
  <c r="AD201" i="3"/>
  <c r="AD202" i="3"/>
  <c r="W202" i="3" l="1"/>
  <c r="W203" i="3"/>
  <c r="W204" i="3"/>
  <c r="W205" i="3"/>
  <c r="W206" i="3"/>
  <c r="W207" i="3"/>
  <c r="W208" i="3"/>
  <c r="W209" i="3"/>
  <c r="W201" i="3"/>
  <c r="AD198" i="3" l="1"/>
  <c r="AF198" i="3" s="1"/>
  <c r="AD199" i="3"/>
  <c r="AF199" i="3" s="1"/>
  <c r="AD200" i="3"/>
  <c r="AE200" i="3" s="1"/>
  <c r="AD206" i="3"/>
  <c r="AF206" i="3" s="1"/>
  <c r="AD209" i="3"/>
  <c r="AF209" i="3" s="1"/>
  <c r="AE209" i="3" l="1"/>
  <c r="AE199" i="3"/>
  <c r="AE206" i="3"/>
  <c r="AE198" i="3"/>
  <c r="AF200" i="3"/>
  <c r="AD203" i="3"/>
  <c r="W197" i="3"/>
  <c r="AD197" i="3" s="1"/>
  <c r="W196" i="3"/>
  <c r="AD196" i="3" s="1"/>
  <c r="W195" i="3"/>
  <c r="AD195" i="3" s="1"/>
  <c r="W194" i="3"/>
  <c r="AD194" i="3" s="1"/>
  <c r="F6" i="1"/>
  <c r="G6" i="1" s="1"/>
  <c r="AF195" i="3" l="1"/>
  <c r="AE195" i="3"/>
  <c r="AE203" i="3"/>
  <c r="AF203" i="3"/>
  <c r="AE196" i="3"/>
  <c r="AF196" i="3"/>
  <c r="AF194" i="3"/>
  <c r="AE194" i="3"/>
  <c r="AE197" i="3"/>
  <c r="AF197" i="3"/>
  <c r="AE119" i="3"/>
  <c r="AE123" i="3"/>
  <c r="AE183" i="3"/>
  <c r="AE187" i="3"/>
  <c r="AD193" i="3"/>
  <c r="AE193" i="3" s="1"/>
  <c r="AD116" i="3"/>
  <c r="AE116" i="3" s="1"/>
  <c r="AD117" i="3"/>
  <c r="AE117" i="3" s="1"/>
  <c r="AD118" i="3"/>
  <c r="AF118" i="3" s="1"/>
  <c r="AD119" i="3"/>
  <c r="AF119" i="3" s="1"/>
  <c r="AD120" i="3"/>
  <c r="AE120" i="3" s="1"/>
  <c r="AD121" i="3"/>
  <c r="AE121" i="3" s="1"/>
  <c r="AD122" i="3"/>
  <c r="AF122" i="3" s="1"/>
  <c r="AD123" i="3"/>
  <c r="AF123" i="3" s="1"/>
  <c r="AD124" i="3"/>
  <c r="AE124" i="3" s="1"/>
  <c r="AD125" i="3"/>
  <c r="AE125" i="3" s="1"/>
  <c r="AD126" i="3"/>
  <c r="AF126" i="3" s="1"/>
  <c r="AD127" i="3"/>
  <c r="AF127" i="3" s="1"/>
  <c r="AD128" i="3"/>
  <c r="AE128" i="3" s="1"/>
  <c r="AD129" i="3"/>
  <c r="AE129" i="3" s="1"/>
  <c r="AD130" i="3"/>
  <c r="AF130" i="3" s="1"/>
  <c r="AD131" i="3"/>
  <c r="AF131" i="3" s="1"/>
  <c r="AD132" i="3"/>
  <c r="AE132" i="3" s="1"/>
  <c r="AD133" i="3"/>
  <c r="AE133" i="3" s="1"/>
  <c r="AD134" i="3"/>
  <c r="AF134" i="3" s="1"/>
  <c r="AD135" i="3"/>
  <c r="AF135" i="3" s="1"/>
  <c r="AD136" i="3"/>
  <c r="AE136" i="3" s="1"/>
  <c r="AD137" i="3"/>
  <c r="AE137" i="3" s="1"/>
  <c r="AD138" i="3"/>
  <c r="AF138" i="3" s="1"/>
  <c r="AD139" i="3"/>
  <c r="AF139" i="3" s="1"/>
  <c r="AD140" i="3"/>
  <c r="AE140" i="3" s="1"/>
  <c r="AD141" i="3"/>
  <c r="AE141" i="3" s="1"/>
  <c r="AD142" i="3"/>
  <c r="AF142" i="3" s="1"/>
  <c r="AD143" i="3"/>
  <c r="AF143" i="3" s="1"/>
  <c r="AD144" i="3"/>
  <c r="AE144" i="3" s="1"/>
  <c r="AD145" i="3"/>
  <c r="AE145" i="3" s="1"/>
  <c r="AD146" i="3"/>
  <c r="AF146" i="3" s="1"/>
  <c r="AD147" i="3"/>
  <c r="AF147" i="3" s="1"/>
  <c r="AD148" i="3"/>
  <c r="AE148" i="3" s="1"/>
  <c r="AD149" i="3"/>
  <c r="AE149" i="3" s="1"/>
  <c r="AD150" i="3"/>
  <c r="AF150" i="3" s="1"/>
  <c r="AD151" i="3"/>
  <c r="AF151" i="3" s="1"/>
  <c r="AD152" i="3"/>
  <c r="AE152" i="3" s="1"/>
  <c r="AD153" i="3"/>
  <c r="AE153" i="3" s="1"/>
  <c r="AD154" i="3"/>
  <c r="AF154" i="3" s="1"/>
  <c r="AD155" i="3"/>
  <c r="AF155" i="3" s="1"/>
  <c r="AD156" i="3"/>
  <c r="AE156" i="3" s="1"/>
  <c r="AD157" i="3"/>
  <c r="AE157" i="3" s="1"/>
  <c r="AD158" i="3"/>
  <c r="AF158" i="3" s="1"/>
  <c r="AD159" i="3"/>
  <c r="AF159" i="3" s="1"/>
  <c r="AD160" i="3"/>
  <c r="AE160" i="3" s="1"/>
  <c r="AD161" i="3"/>
  <c r="AE161" i="3" s="1"/>
  <c r="AD162" i="3"/>
  <c r="AF162" i="3" s="1"/>
  <c r="AD163" i="3"/>
  <c r="AF163" i="3" s="1"/>
  <c r="AD164" i="3"/>
  <c r="AE164" i="3" s="1"/>
  <c r="AD165" i="3"/>
  <c r="AE165" i="3" s="1"/>
  <c r="AD166" i="3"/>
  <c r="AF166" i="3" s="1"/>
  <c r="AD167" i="3"/>
  <c r="AF167" i="3" s="1"/>
  <c r="AD168" i="3"/>
  <c r="AE168" i="3" s="1"/>
  <c r="AD169" i="3"/>
  <c r="AE169" i="3" s="1"/>
  <c r="AD170" i="3"/>
  <c r="AF170" i="3" s="1"/>
  <c r="AD171" i="3"/>
  <c r="AF171" i="3" s="1"/>
  <c r="AD172" i="3"/>
  <c r="AE172" i="3" s="1"/>
  <c r="AD173" i="3"/>
  <c r="AE173" i="3" s="1"/>
  <c r="AD174" i="3"/>
  <c r="AF174" i="3" s="1"/>
  <c r="AD175" i="3"/>
  <c r="AF175" i="3" s="1"/>
  <c r="AD176" i="3"/>
  <c r="AE176" i="3" s="1"/>
  <c r="AD177" i="3"/>
  <c r="AE177" i="3" s="1"/>
  <c r="AD178" i="3"/>
  <c r="AF178" i="3" s="1"/>
  <c r="AD179" i="3"/>
  <c r="AF179" i="3" s="1"/>
  <c r="AD180" i="3"/>
  <c r="AE180" i="3" s="1"/>
  <c r="AD181" i="3"/>
  <c r="AE181" i="3" s="1"/>
  <c r="AD182" i="3"/>
  <c r="AF182" i="3" s="1"/>
  <c r="AD183" i="3"/>
  <c r="AF183" i="3" s="1"/>
  <c r="AD184" i="3"/>
  <c r="AE184" i="3" s="1"/>
  <c r="AD185" i="3"/>
  <c r="AE185" i="3" s="1"/>
  <c r="AD186" i="3"/>
  <c r="AF186" i="3" s="1"/>
  <c r="AD187" i="3"/>
  <c r="AF187" i="3" s="1"/>
  <c r="AD188" i="3"/>
  <c r="AE188" i="3" s="1"/>
  <c r="AD189" i="3"/>
  <c r="AE189" i="3" s="1"/>
  <c r="AD190" i="3"/>
  <c r="AF190" i="3" s="1"/>
  <c r="AD191" i="3"/>
  <c r="AF191" i="3" s="1"/>
  <c r="AD192" i="3"/>
  <c r="AE192" i="3" s="1"/>
  <c r="AE155" i="3" l="1"/>
  <c r="AE151" i="3"/>
  <c r="AE171" i="3"/>
  <c r="AE139" i="3"/>
  <c r="AE167" i="3"/>
  <c r="AE135" i="3"/>
  <c r="AF185" i="3"/>
  <c r="AF137" i="3"/>
  <c r="AF121" i="3"/>
  <c r="AF181" i="3"/>
  <c r="AF149" i="3"/>
  <c r="AE179" i="3"/>
  <c r="AE163" i="3"/>
  <c r="AE147" i="3"/>
  <c r="AE131" i="3"/>
  <c r="AF193" i="3"/>
  <c r="AF177" i="3"/>
  <c r="AF161" i="3"/>
  <c r="AF145" i="3"/>
  <c r="AF129" i="3"/>
  <c r="AF169" i="3"/>
  <c r="AF153" i="3"/>
  <c r="AF165" i="3"/>
  <c r="AF133" i="3"/>
  <c r="AF117" i="3"/>
  <c r="AE191" i="3"/>
  <c r="AE175" i="3"/>
  <c r="AE159" i="3"/>
  <c r="AE143" i="3"/>
  <c r="AE127" i="3"/>
  <c r="AF189" i="3"/>
  <c r="AF173" i="3"/>
  <c r="AF157" i="3"/>
  <c r="AF141" i="3"/>
  <c r="AF125" i="3"/>
  <c r="AE190" i="3"/>
  <c r="AE186" i="3"/>
  <c r="AE182" i="3"/>
  <c r="AE178" i="3"/>
  <c r="AE174" i="3"/>
  <c r="AE170" i="3"/>
  <c r="AE166" i="3"/>
  <c r="AE162" i="3"/>
  <c r="AE158" i="3"/>
  <c r="AE154" i="3"/>
  <c r="AE150" i="3"/>
  <c r="AE146" i="3"/>
  <c r="AE142" i="3"/>
  <c r="AE138" i="3"/>
  <c r="AE134" i="3"/>
  <c r="AE130" i="3"/>
  <c r="AE126" i="3"/>
  <c r="AE122" i="3"/>
  <c r="AE118" i="3"/>
  <c r="AF192" i="3"/>
  <c r="AF188" i="3"/>
  <c r="AF184" i="3"/>
  <c r="AF180" i="3"/>
  <c r="AF176" i="3"/>
  <c r="AF172" i="3"/>
  <c r="AF168" i="3"/>
  <c r="AF164" i="3"/>
  <c r="AF160" i="3"/>
  <c r="AF156" i="3"/>
  <c r="AF152" i="3"/>
  <c r="AF148" i="3"/>
  <c r="AF144" i="3"/>
  <c r="AF140" i="3"/>
  <c r="AF136" i="3"/>
  <c r="AF132" i="3"/>
  <c r="AF128" i="3"/>
  <c r="AF124" i="3"/>
  <c r="AF120" i="3"/>
  <c r="AF116" i="3"/>
  <c r="W115" i="3"/>
  <c r="AD115" i="3" s="1"/>
  <c r="W114" i="3"/>
  <c r="AD114" i="3" s="1"/>
  <c r="W113" i="3"/>
  <c r="AD113" i="3" s="1"/>
  <c r="W109" i="3"/>
  <c r="AD109" i="3" s="1"/>
  <c r="W110" i="3"/>
  <c r="AD110" i="3" s="1"/>
  <c r="W111" i="3"/>
  <c r="AD111" i="3" s="1"/>
  <c r="W112" i="3"/>
  <c r="AD112" i="3" s="1"/>
  <c r="W108" i="3"/>
  <c r="AD108" i="3" s="1"/>
  <c r="AE108" i="3" s="1"/>
  <c r="AF115" i="3" l="1"/>
  <c r="AE115" i="3"/>
  <c r="AF108" i="3"/>
  <c r="AF114" i="3"/>
  <c r="AE114" i="3"/>
  <c r="AF111" i="3"/>
  <c r="AE111" i="3"/>
  <c r="AE110" i="3"/>
  <c r="AF110" i="3"/>
  <c r="AE109" i="3"/>
  <c r="AF109" i="3"/>
  <c r="AE112" i="3"/>
  <c r="AF112" i="3"/>
  <c r="AE113" i="3"/>
  <c r="AF113" i="3"/>
  <c r="W85" i="3"/>
  <c r="AD85" i="3" s="1"/>
  <c r="AF85" i="3" s="1"/>
  <c r="W86" i="3"/>
  <c r="AD86" i="3" s="1"/>
  <c r="W87" i="3"/>
  <c r="AD87" i="3" s="1"/>
  <c r="AF87" i="3" s="1"/>
  <c r="W88" i="3"/>
  <c r="AD88" i="3" s="1"/>
  <c r="W89" i="3"/>
  <c r="AD89" i="3" s="1"/>
  <c r="AF89" i="3" s="1"/>
  <c r="W90" i="3"/>
  <c r="AD90" i="3" s="1"/>
  <c r="W91" i="3"/>
  <c r="AD91" i="3" s="1"/>
  <c r="AF91" i="3" s="1"/>
  <c r="W92" i="3"/>
  <c r="AD92" i="3" s="1"/>
  <c r="W93" i="3"/>
  <c r="AD93" i="3" s="1"/>
  <c r="AF93" i="3" s="1"/>
  <c r="W94" i="3"/>
  <c r="AD94" i="3" s="1"/>
  <c r="W95" i="3"/>
  <c r="W96" i="3"/>
  <c r="AD96" i="3" s="1"/>
  <c r="W97" i="3"/>
  <c r="AD97" i="3" s="1"/>
  <c r="AF97" i="3" s="1"/>
  <c r="W98" i="3"/>
  <c r="AD98" i="3" s="1"/>
  <c r="W99" i="3"/>
  <c r="AD99" i="3" s="1"/>
  <c r="AF99" i="3" s="1"/>
  <c r="W100" i="3"/>
  <c r="AD100" i="3" s="1"/>
  <c r="W101" i="3"/>
  <c r="AD101" i="3" s="1"/>
  <c r="AF101" i="3" s="1"/>
  <c r="W102" i="3"/>
  <c r="AD102" i="3" s="1"/>
  <c r="W103" i="3"/>
  <c r="AD103" i="3" s="1"/>
  <c r="AF103" i="3" s="1"/>
  <c r="W104" i="3"/>
  <c r="AD104" i="3" s="1"/>
  <c r="W105" i="3"/>
  <c r="AD105" i="3" s="1"/>
  <c r="AF105" i="3" s="1"/>
  <c r="W106" i="3"/>
  <c r="AD106" i="3" s="1"/>
  <c r="W107" i="3"/>
  <c r="AD107" i="3" s="1"/>
  <c r="AF107" i="3" s="1"/>
  <c r="W84" i="3"/>
  <c r="AD84" i="3" s="1"/>
  <c r="W68" i="3"/>
  <c r="AD68" i="3" s="1"/>
  <c r="AF68" i="3" s="1"/>
  <c r="W69" i="3"/>
  <c r="AD69" i="3" s="1"/>
  <c r="W70" i="3"/>
  <c r="AD70" i="3" s="1"/>
  <c r="AF70" i="3" s="1"/>
  <c r="W71" i="3"/>
  <c r="AD71" i="3" s="1"/>
  <c r="W72" i="3"/>
  <c r="AD72" i="3" s="1"/>
  <c r="AF72" i="3" s="1"/>
  <c r="W73" i="3"/>
  <c r="AD73" i="3" s="1"/>
  <c r="W74" i="3"/>
  <c r="W75" i="3"/>
  <c r="AD75" i="3" s="1"/>
  <c r="W67" i="3"/>
  <c r="AD67" i="3" s="1"/>
  <c r="AF67" i="3" s="1"/>
  <c r="W52" i="3"/>
  <c r="W53" i="3"/>
  <c r="AD53" i="3" s="1"/>
  <c r="W54" i="3"/>
  <c r="AD54" i="3" s="1"/>
  <c r="AE54" i="3" s="1"/>
  <c r="W55" i="3"/>
  <c r="AD55" i="3" s="1"/>
  <c r="W56" i="3"/>
  <c r="W57" i="3"/>
  <c r="AD57" i="3" s="1"/>
  <c r="W58" i="3"/>
  <c r="AD58" i="3" s="1"/>
  <c r="AE58" i="3" s="1"/>
  <c r="W59" i="3"/>
  <c r="AD59" i="3" s="1"/>
  <c r="W60" i="3"/>
  <c r="W61" i="3"/>
  <c r="AD61" i="3" s="1"/>
  <c r="W62" i="3"/>
  <c r="AD62" i="3" s="1"/>
  <c r="AE62" i="3" s="1"/>
  <c r="W51" i="3"/>
  <c r="AD51" i="3" s="1"/>
  <c r="AF51" i="3" s="1"/>
  <c r="W16" i="3"/>
  <c r="W17" i="3"/>
  <c r="W18" i="3"/>
  <c r="AD18" i="3" s="1"/>
  <c r="AE18" i="3" s="1"/>
  <c r="W19" i="3"/>
  <c r="AD19" i="3" s="1"/>
  <c r="AF19" i="3" s="1"/>
  <c r="W20" i="3"/>
  <c r="W21" i="3"/>
  <c r="AD21" i="3" s="1"/>
  <c r="AF21" i="3" s="1"/>
  <c r="W22" i="3"/>
  <c r="AD22" i="3" s="1"/>
  <c r="AF22" i="3" s="1"/>
  <c r="W23" i="3"/>
  <c r="AD23" i="3" s="1"/>
  <c r="AF23" i="3" s="1"/>
  <c r="W24" i="3"/>
  <c r="W25" i="3"/>
  <c r="W26" i="3"/>
  <c r="AD26" i="3" s="1"/>
  <c r="AE26" i="3" s="1"/>
  <c r="W15" i="3"/>
  <c r="AD15" i="3" s="1"/>
  <c r="AE44" i="3"/>
  <c r="AD2" i="3"/>
  <c r="AF2" i="3" s="1"/>
  <c r="AD3" i="3"/>
  <c r="AF3" i="3" s="1"/>
  <c r="AD4" i="3"/>
  <c r="AF4" i="3" s="1"/>
  <c r="AD5" i="3"/>
  <c r="AE5" i="3" s="1"/>
  <c r="AD6" i="3"/>
  <c r="AF6" i="3" s="1"/>
  <c r="AD7" i="3"/>
  <c r="AF7" i="3" s="1"/>
  <c r="AD8" i="3"/>
  <c r="AE8" i="3" s="1"/>
  <c r="AD9" i="3"/>
  <c r="AE9" i="3" s="1"/>
  <c r="AD10" i="3"/>
  <c r="AF10" i="3" s="1"/>
  <c r="AD11" i="3"/>
  <c r="AF11" i="3" s="1"/>
  <c r="AD12" i="3"/>
  <c r="AF12" i="3" s="1"/>
  <c r="AD13" i="3"/>
  <c r="AE13" i="3" s="1"/>
  <c r="AD14" i="3"/>
  <c r="AF14" i="3" s="1"/>
  <c r="AD16" i="3"/>
  <c r="AE16" i="3" s="1"/>
  <c r="AD17" i="3"/>
  <c r="AF17" i="3" s="1"/>
  <c r="AD20" i="3"/>
  <c r="AF20" i="3" s="1"/>
  <c r="AD24" i="3"/>
  <c r="AE24" i="3" s="1"/>
  <c r="AD25" i="3"/>
  <c r="AF25" i="3" s="1"/>
  <c r="AD27" i="3"/>
  <c r="AF27" i="3" s="1"/>
  <c r="AD28" i="3"/>
  <c r="AF28" i="3" s="1"/>
  <c r="AD29" i="3"/>
  <c r="AF29" i="3" s="1"/>
  <c r="AD30" i="3"/>
  <c r="AE30" i="3" s="1"/>
  <c r="AD31" i="3"/>
  <c r="AF31" i="3" s="1"/>
  <c r="AD32" i="3"/>
  <c r="AF32" i="3" s="1"/>
  <c r="AD33" i="3"/>
  <c r="AF33" i="3" s="1"/>
  <c r="AD34" i="3"/>
  <c r="AE34" i="3" s="1"/>
  <c r="AD35" i="3"/>
  <c r="AF35" i="3" s="1"/>
  <c r="AD36" i="3"/>
  <c r="AF36" i="3" s="1"/>
  <c r="AD37" i="3"/>
  <c r="AF37" i="3" s="1"/>
  <c r="AD38" i="3"/>
  <c r="AE38" i="3" s="1"/>
  <c r="AD39" i="3"/>
  <c r="AF39" i="3" s="1"/>
  <c r="AD40" i="3"/>
  <c r="AF40" i="3" s="1"/>
  <c r="AD41" i="3"/>
  <c r="AF41" i="3" s="1"/>
  <c r="AD42" i="3"/>
  <c r="AE42" i="3" s="1"/>
  <c r="AD43" i="3"/>
  <c r="AF43" i="3" s="1"/>
  <c r="AD44" i="3"/>
  <c r="AF44" i="3" s="1"/>
  <c r="AD45" i="3"/>
  <c r="AF45" i="3" s="1"/>
  <c r="AD46" i="3"/>
  <c r="AE46" i="3" s="1"/>
  <c r="AD47" i="3"/>
  <c r="AF47" i="3" s="1"/>
  <c r="AD48" i="3"/>
  <c r="AF48" i="3" s="1"/>
  <c r="AD49" i="3"/>
  <c r="AF49" i="3" s="1"/>
  <c r="AD50" i="3"/>
  <c r="AE50" i="3" s="1"/>
  <c r="AD52" i="3"/>
  <c r="AE52" i="3" s="1"/>
  <c r="AD56" i="3"/>
  <c r="AE56" i="3" s="1"/>
  <c r="AD60" i="3"/>
  <c r="AE60" i="3" s="1"/>
  <c r="AD63" i="3"/>
  <c r="AF63" i="3" s="1"/>
  <c r="AD64" i="3"/>
  <c r="AF64" i="3" s="1"/>
  <c r="AD65" i="3"/>
  <c r="AE65" i="3" s="1"/>
  <c r="AD66" i="3"/>
  <c r="AE66" i="3" s="1"/>
  <c r="AD74" i="3"/>
  <c r="AF74" i="3" s="1"/>
  <c r="AD76" i="3"/>
  <c r="AF76" i="3" s="1"/>
  <c r="AD77" i="3"/>
  <c r="AF77" i="3" s="1"/>
  <c r="AD78" i="3"/>
  <c r="AE78" i="3" s="1"/>
  <c r="AD79" i="3"/>
  <c r="AE79" i="3" s="1"/>
  <c r="AD80" i="3"/>
  <c r="AF80" i="3" s="1"/>
  <c r="AD81" i="3"/>
  <c r="AF81" i="3" s="1"/>
  <c r="AD82" i="3"/>
  <c r="AE82" i="3" s="1"/>
  <c r="AD83" i="3"/>
  <c r="AE83" i="3" s="1"/>
  <c r="AD95" i="3"/>
  <c r="AF95" i="3" s="1"/>
  <c r="AE36" i="3" l="1"/>
  <c r="AE80" i="3"/>
  <c r="AE28" i="3"/>
  <c r="AE81" i="3"/>
  <c r="AE76" i="3"/>
  <c r="AE11" i="3"/>
  <c r="AE4" i="3"/>
  <c r="AE3" i="3"/>
  <c r="AE64" i="3"/>
  <c r="AE12" i="3"/>
  <c r="AF24" i="3"/>
  <c r="AF15" i="3"/>
  <c r="AE15" i="3"/>
  <c r="AE41" i="3"/>
  <c r="AE33" i="3"/>
  <c r="AF16" i="3"/>
  <c r="AF8" i="3"/>
  <c r="AE77" i="3"/>
  <c r="AE48" i="3"/>
  <c r="AE40" i="3"/>
  <c r="AE32" i="3"/>
  <c r="AF66" i="3"/>
  <c r="AF13" i="3"/>
  <c r="AF5" i="3"/>
  <c r="AF9" i="3"/>
  <c r="AE49" i="3"/>
  <c r="AE45" i="3"/>
  <c r="AE37" i="3"/>
  <c r="AE29" i="3"/>
  <c r="AE7" i="3"/>
  <c r="AF65" i="3"/>
  <c r="AE84" i="3"/>
  <c r="AF84" i="3"/>
  <c r="AF79" i="3"/>
  <c r="AF83" i="3"/>
  <c r="AF50" i="3"/>
  <c r="AF42" i="3"/>
  <c r="AF34" i="3"/>
  <c r="AF26" i="3"/>
  <c r="AE2" i="3"/>
  <c r="AE22" i="3"/>
  <c r="AE51" i="3"/>
  <c r="AE47" i="3"/>
  <c r="AE43" i="3"/>
  <c r="AE39" i="3"/>
  <c r="AE35" i="3"/>
  <c r="AE31" i="3"/>
  <c r="AE27" i="3"/>
  <c r="AE20" i="3"/>
  <c r="AE14" i="3"/>
  <c r="AE10" i="3"/>
  <c r="AE6" i="3"/>
  <c r="AF46" i="3"/>
  <c r="AF38" i="3"/>
  <c r="AF30" i="3"/>
  <c r="AF18" i="3"/>
  <c r="AE63" i="3"/>
  <c r="AF82" i="3"/>
  <c r="AF78" i="3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</calcChain>
</file>

<file path=xl/sharedStrings.xml><?xml version="1.0" encoding="utf-8"?>
<sst xmlns="http://schemas.openxmlformats.org/spreadsheetml/2006/main" count="3484" uniqueCount="1053">
  <si>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</si>
  <si>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</si>
  <si>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</si>
  <si>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</si>
  <si>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</si>
  <si>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</si>
  <si>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</si>
  <si>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</si>
  <si>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</si>
  <si>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</si>
  <si>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</si>
  <si>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</si>
  <si>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</si>
  <si>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</si>
  <si>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</si>
  <si>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</si>
  <si>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</si>
  <si>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</si>
  <si>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</si>
  <si>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</si>
  <si>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</si>
  <si>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</si>
  <si>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</si>
  <si>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</si>
  <si>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</si>
  <si>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</si>
  <si>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</si>
  <si>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</si>
  <si>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</si>
  <si>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</si>
  <si>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</si>
  <si>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</si>
  <si>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</si>
  <si>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</si>
  <si>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</si>
  <si>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</si>
  <si>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</si>
  <si>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</si>
  <si>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</si>
  <si>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</si>
  <si>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</si>
  <si>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</si>
  <si>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</si>
  <si>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</si>
  <si>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</si>
  <si>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</si>
  <si>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</si>
  <si>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</si>
  <si>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</si>
  <si>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</si>
  <si>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</si>
  <si>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</si>
  <si>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</si>
  <si>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</si>
  <si>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</si>
  <si>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</si>
  <si>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</si>
  <si>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</si>
  <si>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</si>
  <si>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</si>
  <si>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</si>
  <si>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</si>
  <si>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</si>
  <si>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</si>
  <si>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</si>
  <si>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</si>
  <si>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</si>
  <si>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</si>
  <si>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</si>
  <si>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</si>
  <si>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</si>
  <si>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</si>
  <si>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</si>
  <si>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</si>
  <si>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</si>
  <si>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</si>
  <si>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</si>
  <si>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</si>
  <si>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</si>
  <si>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</si>
  <si>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</si>
  <si>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</si>
  <si>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</si>
  <si>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</si>
  <si>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</si>
  <si>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</si>
  <si>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</si>
  <si>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</si>
  <si>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</si>
  <si>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</si>
  <si>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</si>
  <si>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</si>
  <si>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</si>
  <si>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</si>
  <si>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</si>
  <si>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</si>
  <si>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</si>
  <si>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</si>
  <si>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</si>
  <si>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</si>
  <si>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</si>
  <si>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</si>
  <si>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</si>
  <si>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</si>
  <si>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</si>
  <si>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</si>
  <si>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</si>
  <si>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</si>
  <si>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</si>
  <si>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</si>
  <si>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</si>
  <si>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</si>
  <si>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</si>
  <si>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</si>
  <si>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</si>
  <si>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</si>
  <si>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</si>
  <si>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</si>
  <si>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</si>
  <si>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</si>
  <si>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</si>
  <si>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</si>
  <si>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</si>
  <si>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</si>
  <si>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</si>
  <si>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</si>
  <si>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</si>
  <si>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</si>
  <si>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</si>
  <si>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</si>
  <si>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</si>
  <si>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</si>
  <si>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</si>
  <si>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</si>
  <si>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</si>
  <si>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</si>
  <si>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</si>
  <si>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</si>
  <si>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</si>
  <si>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</si>
  <si>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</si>
  <si>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</si>
  <si>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</si>
  <si>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</si>
  <si>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</si>
  <si>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</si>
  <si>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</si>
  <si>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</si>
  <si>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</si>
  <si>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</si>
  <si>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</si>
  <si>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</si>
  <si>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</si>
  <si>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</si>
  <si>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</si>
  <si>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</si>
  <si>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</si>
  <si>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</si>
  <si>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</si>
  <si>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</si>
  <si>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</si>
  <si>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</si>
  <si>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</si>
  <si>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</si>
  <si>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</si>
  <si>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</si>
  <si>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</si>
  <si>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</si>
  <si>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</si>
  <si>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</si>
  <si>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</si>
  <si>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</si>
  <si>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</si>
  <si>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</si>
  <si>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</si>
  <si>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</si>
  <si>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</si>
  <si>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</si>
  <si>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</si>
  <si>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</si>
  <si>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</si>
  <si>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</si>
  <si>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</si>
  <si>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</si>
  <si>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</si>
  <si>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</si>
  <si>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</si>
  <si>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</si>
  <si>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</si>
  <si>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</si>
  <si>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</si>
  <si>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</si>
  <si>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</si>
  <si>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</si>
  <si>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</si>
  <si>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</si>
  <si>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</si>
  <si>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</si>
  <si>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</si>
  <si>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</si>
  <si>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</si>
  <si>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</si>
  <si>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</si>
  <si>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</si>
  <si>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</si>
  <si>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</si>
  <si>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</si>
  <si>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</si>
  <si>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</si>
  <si>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</si>
  <si>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</si>
  <si>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</si>
  <si>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</si>
  <si>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</si>
  <si>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</si>
  <si>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</si>
  <si>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</si>
  <si>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</si>
  <si>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</si>
  <si>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</si>
  <si>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</si>
  <si>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</si>
  <si>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</si>
  <si>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</si>
  <si>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</si>
  <si>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</si>
  <si>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</si>
  <si>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</si>
  <si>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</si>
  <si>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</si>
  <si>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</si>
  <si>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</si>
  <si>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</si>
  <si>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</si>
  <si>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</si>
  <si>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</si>
  <si>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</si>
  <si>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</si>
  <si>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</si>
  <si>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</si>
  <si>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</si>
  <si>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</si>
  <si>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</si>
  <si>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</si>
  <si>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</si>
  <si>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</si>
  <si>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</si>
  <si>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</si>
  <si>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</si>
  <si>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</si>
  <si>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</si>
  <si>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</si>
  <si>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</si>
  <si>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</si>
  <si>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</si>
  <si>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</si>
  <si>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</si>
  <si>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</si>
  <si>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</si>
  <si>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</si>
  <si>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</si>
  <si>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</si>
  <si>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</si>
  <si>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</si>
  <si>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</si>
  <si>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</si>
  <si>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</si>
  <si>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</si>
  <si>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</si>
  <si>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</si>
  <si>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</si>
  <si>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</si>
  <si>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</si>
  <si>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</si>
  <si>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</si>
  <si>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</si>
  <si>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</si>
  <si>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</si>
  <si>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</si>
  <si>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</si>
  <si>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</si>
  <si>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</si>
  <si>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</si>
  <si>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</si>
  <si>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</si>
  <si>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</si>
  <si>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</si>
  <si>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</si>
  <si>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</si>
  <si>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</si>
  <si>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</si>
  <si>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</si>
  <si>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</si>
  <si>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</si>
  <si>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</si>
  <si>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</si>
  <si>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</si>
  <si>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</si>
  <si>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</si>
  <si>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</si>
  <si>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</si>
  <si>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</si>
  <si>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</si>
  <si>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</si>
  <si>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</si>
  <si>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</si>
  <si>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</si>
  <si>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</si>
  <si>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</si>
  <si>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</si>
  <si>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</si>
  <si>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</si>
  <si>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</si>
  <si>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</si>
  <si>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</si>
  <si>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</si>
  <si>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</si>
  <si>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</si>
  <si>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</si>
  <si>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</si>
  <si>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</si>
  <si>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</si>
  <si>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</si>
  <si>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</si>
  <si>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</si>
  <si>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</si>
  <si>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</si>
  <si>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</si>
  <si>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</si>
  <si>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</si>
  <si>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</si>
  <si>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</si>
  <si>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</si>
  <si>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</si>
  <si>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</si>
  <si>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</si>
  <si>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</si>
  <si>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</si>
  <si>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</si>
  <si>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</si>
  <si>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</si>
  <si>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</si>
  <si>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</si>
  <si>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</si>
  <si>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</si>
  <si>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</si>
  <si>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</si>
  <si>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</si>
  <si>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</si>
  <si>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</si>
  <si>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</si>
  <si>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</si>
  <si>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</si>
  <si>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</si>
  <si>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</si>
  <si>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</si>
  <si>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</si>
  <si>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</si>
  <si>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</si>
  <si>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</si>
  <si>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</si>
  <si>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</si>
  <si>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</si>
  <si>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</si>
  <si>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</si>
  <si>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</si>
  <si>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</si>
  <si>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</si>
  <si>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</si>
  <si>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</si>
  <si>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</si>
  <si>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</si>
  <si>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</si>
  <si>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</si>
  <si>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</si>
  <si>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</si>
  <si>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</si>
  <si>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</si>
  <si>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</si>
  <si>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</si>
  <si>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</si>
  <si>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</si>
  <si>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</si>
  <si>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</si>
  <si>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</si>
  <si>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</si>
  <si>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</si>
  <si>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</si>
  <si>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</si>
  <si>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</si>
  <si>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</si>
  <si>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</si>
  <si>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</si>
  <si>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</si>
  <si>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</si>
  <si>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</si>
  <si>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</si>
  <si>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</si>
  <si>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</si>
  <si>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</si>
  <si>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</si>
  <si>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</si>
  <si>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</si>
  <si>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</si>
  <si>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</si>
  <si>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</si>
  <si>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</si>
  <si>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</si>
  <si>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</si>
  <si>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</si>
  <si>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</si>
  <si>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</si>
  <si>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</si>
  <si>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</si>
  <si>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</si>
  <si>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</si>
  <si>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</si>
  <si>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</si>
  <si>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</si>
  <si>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</si>
  <si>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</si>
  <si>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</si>
  <si>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</si>
  <si>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</si>
  <si>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</si>
  <si>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</si>
  <si>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</si>
  <si>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</si>
  <si>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</si>
  <si>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</si>
  <si>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</si>
  <si>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</si>
  <si>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</si>
  <si>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</si>
  <si>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</si>
  <si>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</si>
  <si>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</si>
  <si>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</si>
  <si>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</si>
  <si>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</si>
  <si>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</si>
  <si>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</si>
  <si>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</si>
  <si>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</si>
  <si>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</si>
  <si>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</si>
  <si>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</si>
  <si>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</si>
  <si>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</si>
  <si>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</si>
  <si>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</si>
  <si>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</si>
  <si>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</si>
  <si>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</si>
  <si>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</si>
  <si>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</si>
  <si>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</si>
  <si>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</si>
  <si>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</si>
  <si>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</si>
  <si>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</si>
  <si>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</si>
  <si>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</si>
  <si>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</si>
  <si>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</si>
  <si>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</si>
  <si>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</si>
  <si>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</si>
  <si>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</si>
  <si>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</si>
  <si>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</si>
  <si>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</si>
  <si>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</si>
  <si>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</si>
  <si>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</si>
  <si>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</si>
  <si>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</si>
  <si>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</si>
  <si>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</si>
  <si>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</si>
  <si>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</si>
  <si>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</si>
  <si>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</si>
  <si>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</si>
  <si>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</si>
  <si>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</si>
  <si>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</si>
  <si>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</si>
  <si>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</si>
  <si>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</si>
  <si>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</si>
  <si>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</si>
  <si>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</si>
  <si>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</si>
  <si>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</si>
  <si>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</si>
  <si>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</si>
  <si>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</si>
  <si>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</si>
  <si>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</si>
  <si>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</si>
  <si>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</si>
  <si>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</si>
  <si>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</si>
  <si>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</si>
  <si>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</si>
  <si>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</si>
  <si>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</si>
  <si>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</si>
  <si>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</si>
  <si>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</si>
  <si>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</si>
  <si>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</si>
  <si>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</si>
  <si>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</si>
  <si>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</si>
  <si>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</si>
  <si>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</si>
  <si>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</si>
  <si>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</si>
  <si>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</si>
  <si>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</si>
  <si>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</si>
  <si>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</si>
  <si>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</si>
  <si>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</si>
  <si>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</si>
  <si>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</si>
  <si>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</si>
  <si>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</si>
  <si>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</si>
  <si>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</si>
  <si>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</si>
  <si>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</si>
  <si>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</si>
  <si>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</si>
  <si>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</si>
  <si>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</si>
  <si>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</si>
  <si>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</si>
  <si>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</si>
  <si>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</si>
  <si>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</si>
  <si>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</si>
  <si>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</si>
  <si>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</si>
  <si>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</si>
  <si>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</si>
  <si>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</si>
  <si>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</si>
  <si>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</si>
  <si>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</si>
  <si>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</si>
  <si>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</si>
  <si>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</si>
  <si>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</si>
  <si>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</si>
  <si>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</si>
  <si>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</si>
  <si>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</si>
  <si>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</si>
  <si>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</si>
  <si>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</si>
  <si>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</si>
  <si>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</si>
  <si>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</si>
  <si>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</si>
  <si>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</si>
  <si>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</si>
  <si>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</si>
  <si>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</si>
  <si>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</si>
  <si>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</si>
  <si>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</si>
  <si>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</si>
  <si>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</si>
  <si>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</si>
  <si>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</si>
  <si>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</si>
  <si>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</si>
  <si>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</si>
  <si>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</si>
  <si>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</si>
  <si>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</si>
  <si>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</si>
  <si>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</si>
  <si>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</si>
  <si>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</si>
  <si>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</si>
  <si>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</si>
  <si>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</si>
  <si>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</si>
  <si>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</si>
  <si>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</si>
  <si>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</si>
  <si>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</si>
  <si>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</si>
  <si>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</si>
  <si>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</si>
  <si>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</si>
  <si>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</si>
  <si>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</si>
  <si>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</si>
  <si>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</si>
  <si>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</si>
  <si>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</si>
  <si>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</si>
  <si>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</si>
  <si>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</si>
  <si>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</si>
  <si>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</si>
  <si>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</si>
  <si>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</si>
  <si>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</si>
  <si>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</si>
  <si>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</si>
  <si>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</si>
  <si>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</si>
  <si>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</si>
  <si>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</si>
  <si>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</si>
  <si>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</si>
  <si>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</si>
  <si>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</si>
  <si>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</si>
  <si>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</si>
  <si>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</si>
  <si>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</si>
  <si>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</si>
  <si>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</si>
  <si>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</si>
  <si>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</si>
  <si>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</si>
  <si>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</si>
  <si>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</si>
  <si>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</si>
  <si>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</si>
  <si>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</si>
  <si>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</si>
  <si>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</si>
  <si>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</si>
  <si>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</si>
  <si>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</si>
  <si>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</si>
  <si>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</si>
  <si>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</si>
  <si>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</si>
  <si>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</si>
  <si>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</si>
  <si>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</si>
  <si>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</si>
  <si>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</si>
  <si>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</si>
  <si>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</si>
  <si>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</si>
  <si>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</si>
  <si>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</si>
  <si>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</si>
  <si>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</si>
  <si>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</si>
  <si>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</si>
  <si>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</si>
  <si>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</si>
  <si>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</si>
  <si>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</si>
  <si>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</si>
  <si>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</si>
  <si>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</si>
  <si>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</si>
  <si>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</si>
  <si>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</si>
  <si>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</si>
  <si>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</si>
  <si>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</si>
  <si>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</si>
  <si>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</si>
  <si>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</si>
  <si>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</si>
  <si>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</si>
  <si>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</si>
  <si>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</si>
  <si>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</si>
  <si>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</si>
  <si>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</si>
  <si>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</si>
  <si>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</si>
  <si>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</si>
  <si>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</si>
  <si>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</si>
  <si>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</si>
  <si>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</si>
  <si>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</si>
  <si>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</si>
  <si>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</si>
  <si>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</si>
  <si>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</si>
  <si>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</si>
  <si>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</si>
  <si>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</si>
  <si>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</si>
  <si>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</si>
  <si>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</si>
  <si>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</si>
  <si>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</si>
  <si>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</si>
  <si>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</si>
  <si>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</si>
  <si>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</si>
  <si>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</si>
  <si>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</si>
  <si>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</si>
  <si>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</si>
  <si>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</si>
  <si>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</si>
  <si>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</si>
  <si>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</si>
  <si>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</si>
  <si>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</si>
  <si>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</si>
  <si>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</si>
  <si>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</si>
  <si>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</si>
  <si>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</si>
  <si>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</si>
  <si>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</si>
  <si>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</si>
  <si>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</si>
  <si>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</si>
  <si>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</si>
  <si>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</si>
  <si>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</si>
  <si>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</si>
  <si>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</si>
  <si>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</si>
  <si>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</si>
  <si>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</si>
  <si>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</si>
  <si>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</si>
  <si>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</si>
  <si>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</si>
  <si>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</si>
  <si>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</si>
  <si>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</si>
  <si>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</si>
  <si>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</si>
  <si>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</si>
  <si>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</si>
  <si>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</si>
  <si>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</si>
  <si>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</si>
  <si>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</si>
  <si>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</si>
  <si>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</si>
  <si>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</si>
  <si>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</si>
  <si>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</si>
  <si>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</si>
  <si>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</si>
  <si>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</si>
  <si>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</si>
  <si>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</si>
  <si>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</si>
  <si>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</si>
  <si>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</si>
  <si>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</si>
  <si>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</si>
  <si>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</si>
  <si>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</si>
  <si>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</si>
  <si>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</si>
  <si>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</si>
  <si>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</si>
  <si>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</si>
  <si>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</si>
  <si>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</si>
  <si>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</si>
  <si>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</si>
  <si>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</si>
  <si>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</si>
  <si>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</si>
  <si>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</si>
  <si>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</si>
  <si>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</si>
  <si>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</si>
  <si>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</si>
  <si>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</si>
  <si>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</si>
  <si>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</si>
  <si>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</si>
  <si>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</si>
  <si>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</si>
  <si>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</si>
  <si>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</si>
  <si>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</si>
  <si>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</si>
  <si>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</si>
  <si>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</si>
  <si>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</si>
  <si>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</si>
  <si>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</si>
  <si>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</si>
  <si>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</si>
  <si>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</si>
  <si>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</si>
  <si>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</si>
  <si>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</si>
  <si>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</si>
  <si>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</si>
  <si>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</si>
  <si>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</si>
  <si>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</si>
  <si>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</si>
  <si>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</si>
  <si>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</si>
  <si>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</si>
  <si>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</si>
  <si>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</si>
  <si>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</si>
  <si>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</si>
  <si>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</si>
  <si>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</si>
  <si>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</si>
  <si>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</si>
  <si>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</si>
  <si>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</si>
  <si>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</si>
  <si>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</si>
  <si>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</si>
  <si>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</si>
  <si>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</si>
  <si>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</si>
  <si>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</si>
  <si>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</si>
  <si>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</si>
  <si>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</si>
  <si>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</si>
  <si>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</si>
  <si>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</si>
  <si>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</si>
  <si>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</si>
  <si>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</si>
  <si>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</si>
  <si>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</si>
  <si>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</si>
  <si>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</si>
  <si>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</si>
  <si>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</si>
  <si>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</si>
  <si>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</si>
  <si>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</si>
  <si>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</si>
  <si>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</si>
  <si>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</si>
  <si>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</si>
  <si>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</si>
  <si>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</si>
  <si>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</si>
  <si>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</si>
  <si>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</si>
  <si>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</si>
  <si>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</si>
  <si>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</si>
  <si>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</si>
  <si>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</si>
  <si>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</si>
  <si>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</si>
  <si>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</si>
  <si>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</si>
  <si>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</si>
  <si>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</si>
  <si>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</si>
  <si>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</si>
  <si>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</si>
  <si>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</si>
  <si>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</si>
  <si>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</si>
  <si>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</si>
  <si>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</si>
  <si>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</si>
  <si>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</si>
  <si>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</si>
  <si>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</si>
  <si>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</si>
  <si>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</si>
  <si>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</si>
  <si>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</si>
  <si>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</si>
  <si>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</si>
  <si>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</si>
  <si>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</si>
  <si>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</si>
  <si>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</si>
  <si>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</si>
  <si>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</si>
  <si>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</si>
  <si>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</si>
  <si>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</si>
  <si>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</si>
  <si>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</si>
  <si>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</si>
  <si>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</si>
  <si>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</si>
  <si>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</si>
  <si>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</si>
  <si>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</si>
  <si>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</si>
  <si>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</si>
  <si>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</si>
  <si>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</si>
  <si>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</si>
  <si>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</si>
  <si>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</si>
  <si>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</si>
  <si>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</si>
  <si>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</si>
  <si>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</si>
  <si>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</si>
  <si>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</si>
  <si>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</si>
  <si>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</si>
  <si>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</si>
  <si>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PSW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</si>
  <si>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</si>
  <si>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</si>
  <si>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</si>
  <si>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</si>
  <si>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</si>
  <si>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</si>
  <si>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</si>
  <si>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</si>
  <si>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</si>
  <si>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</si>
  <si>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</si>
  <si>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</si>
  <si>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</si>
  <si>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</si>
  <si>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</si>
  <si>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</si>
  <si>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</si>
  <si>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</si>
  <si>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</si>
  <si>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</si>
  <si>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</si>
  <si>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</si>
  <si>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</si>
  <si>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</si>
  <si>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</si>
  <si>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</si>
  <si>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</si>
  <si>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</si>
  <si>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</si>
  <si>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</si>
  <si>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</si>
  <si>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</si>
  <si>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</si>
  <si>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</si>
  <si>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</si>
  <si>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</si>
  <si>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</si>
  <si>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</si>
  <si>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</si>
  <si>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</si>
  <si>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</si>
  <si>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</si>
  <si>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Published</t>
  </si>
  <si>
    <t>fengzhengzhi@gmail.com</t>
  </si>
  <si>
    <t>Feng</t>
  </si>
  <si>
    <t>Kaufman</t>
  </si>
  <si>
    <t>diff</t>
  </si>
  <si>
    <t>Depression evaluation based on prefrontal EEG signals in resting state using fuzzy measure entropy</t>
  </si>
  <si>
    <t>Chen F</t>
  </si>
  <si>
    <t>Yang L</t>
  </si>
  <si>
    <t>Physiol Meas</t>
  </si>
  <si>
    <t>A Phase I, Randomized, Single‑Blind, Placebo‑Controlled, Single Ascending Dose Study of the Safety, Tolerability, and Pharmacokinetics of Subcutaneous and Oral TRV250, a G Protein-Selective Delta Receptor Agonist, in Healthy Subjects</t>
  </si>
  <si>
    <t>Fossler MJ</t>
  </si>
  <si>
    <t>Kramer MS</t>
  </si>
  <si>
    <t>CNS Drugs</t>
  </si>
  <si>
    <t>EEG Markers in Emotionally Unstable Personality Disorder-A Possible Outcome Measure for Neurofeedback: A Narrative Review</t>
  </si>
  <si>
    <t>Boland C</t>
  </si>
  <si>
    <t>Lagharne R</t>
  </si>
  <si>
    <t>Active and Passive Attentional Processing in Adolescent Suicide Attempters: An Event-Related Potential Study</t>
  </si>
  <si>
    <t>Relationship between Auditory Evoked Potentials and Circadian Preference in Patients with Major Depressive Episodes</t>
  </si>
  <si>
    <t>Brain Sci</t>
  </si>
  <si>
    <t>Reward Responsiveness in Suicide Attempters: An Electroencephalography/Event-Related Potential Study</t>
  </si>
  <si>
    <t>Unified protocol for anxiety disorders in two cities of Mexico measuring gamma activity: Study protocol for a randomized controlled trial</t>
  </si>
  <si>
    <t>Dominguez-Rodriguez A</t>
  </si>
  <si>
    <t>Avita GC</t>
  </si>
  <si>
    <t>Contemp Clin Trials Commun</t>
  </si>
  <si>
    <t>Differentiating clinically depressed adolescents with and without active suicidality: An examination of neurophysiological and self-report measures of reward responsiveness</t>
  </si>
  <si>
    <t>Pegg S</t>
  </si>
  <si>
    <t>Kujawa A</t>
  </si>
  <si>
    <t>Depress Anxiety</t>
  </si>
  <si>
    <t>Cariprazine Safety in Adolescents and the Elderly: Analyses of Clinical Study Data</t>
  </si>
  <si>
    <t>Szatmári B</t>
  </si>
  <si>
    <t>Gál M</t>
  </si>
  <si>
    <t>Electroencephalography-based neurofeedback as treatment for post-traumatic stress disorder: A systematic review and meta-analysis</t>
  </si>
  <si>
    <t>Steingrimsson S</t>
  </si>
  <si>
    <t>Bernhardsson S</t>
  </si>
  <si>
    <t>Eur Psychiatry</t>
  </si>
  <si>
    <t>Alzheimer disease starts in childhood in polluted Metropolitan Mexico City. A major health crisis in progress</t>
  </si>
  <si>
    <t>Calderón-Garcidueñas L</t>
  </si>
  <si>
    <t>Mukherjee PS</t>
  </si>
  <si>
    <t>Environ Res</t>
  </si>
  <si>
    <t>Frontal Alpha Asymmetry Moderated by Suicidal Ideation in Patients with Major Depressive Disorder: A Comparison with Healthy Individuals</t>
  </si>
  <si>
    <t>Roh SC</t>
  </si>
  <si>
    <t>Family Risk for Depression and Prioritization of Religion or Spirituality: Early Neurophysiological Modulations of Motivated Attention</t>
  </si>
  <si>
    <t>Kayser J</t>
  </si>
  <si>
    <t>Front Hum Neurosci</t>
  </si>
  <si>
    <t>Mobile Neurofeedback for Pain Management in Veterans with TBI and PTSD</t>
  </si>
  <si>
    <t>Elbogen EB</t>
  </si>
  <si>
    <t>Russoniello C</t>
  </si>
  <si>
    <t>Pain Med</t>
  </si>
  <si>
    <t>Electroencephalogram Resting State Frequency Power Characteristics of Suicidal Behavior in Female Patients With Major Depressive Disorder</t>
  </si>
  <si>
    <t>Benschop L</t>
  </si>
  <si>
    <t>Arns M</t>
  </si>
  <si>
    <t>Fearlessness about death is related to diminished late positive potential responses when viewing threatening and mutilation images in suicidal ideators</t>
  </si>
  <si>
    <t>Bauer BW</t>
  </si>
  <si>
    <t>Capron DW</t>
  </si>
  <si>
    <t>Cognitive Therapy and Research</t>
  </si>
  <si>
    <t>Detection of Suicidal Ideation in Depressed Subjects Using Resting Electroencephalography Features Identified by Machine Learning Algorithms</t>
  </si>
  <si>
    <t>Hasey G</t>
  </si>
  <si>
    <t>Mistry N</t>
  </si>
  <si>
    <t>BIOLOGICAL PSYCHIATRY</t>
  </si>
  <si>
    <t>Morphology of Auditory Evoked Potentials, and its Role in the Evaluation of Suicidal Behavior</t>
  </si>
  <si>
    <t>Saavedra CF</t>
  </si>
  <si>
    <t>Franco MVD</t>
  </si>
  <si>
    <t>INTERNATIONAL JOURNAL OF MORPHOLOGY</t>
  </si>
  <si>
    <t>Exploratory Analysis of Behavioral Impulsivity, Pro-inflammatory Cytokines, and Resting-State Frontal EEG Activity Associated With Non-suicidal Self-Injury in Patients With Mood Disorder</t>
  </si>
  <si>
    <t>Kim JS</t>
  </si>
  <si>
    <t>Baek JH</t>
  </si>
  <si>
    <t>FRONTIERS IN PSYCHIATRY</t>
  </si>
  <si>
    <t>AUDITORY P3 INDICES OF ATTENTION IN ADOLESCENTS WITH ACUTE SUICIDAL BEHAVIOUR: AN EVENT-RELATED POTENTIAL STUDY</t>
  </si>
  <si>
    <t>Tavakoli F</t>
  </si>
  <si>
    <t>PSYCHOPHYSIOLOGY</t>
  </si>
  <si>
    <t>Date2</t>
  </si>
  <si>
    <t># New</t>
  </si>
  <si>
    <t>TOTAL</t>
  </si>
  <si>
    <t>N2; P3</t>
  </si>
  <si>
    <t>Target N2 at Fz</t>
  </si>
  <si>
    <t>Novel N2 at Fz</t>
  </si>
  <si>
    <t>Target P3 at Pz</t>
  </si>
  <si>
    <t>Novel P3 at Cz</t>
  </si>
  <si>
    <t>Tsypes et al.</t>
  </si>
  <si>
    <t>Pegg et al.</t>
  </si>
  <si>
    <t>RewP Win</t>
  </si>
  <si>
    <t>RewP Loss</t>
  </si>
  <si>
    <t>RewP Diff Score</t>
  </si>
  <si>
    <t>Duplicate Data</t>
  </si>
  <si>
    <t>Examining Blunted Initial Response to Reward and Recent Suicidal Ideation in Children and Adolescents Using Event-Related Potentials: Failure to Conceptually Replicate Across Two Independent Samples</t>
  </si>
  <si>
    <t>Gallyer AJ</t>
  </si>
  <si>
    <t>bioRxiv</t>
  </si>
  <si>
    <t>authors</t>
  </si>
  <si>
    <t>Gallyer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</si>
</sst>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H6"/>
  <sheetViews>
    <sheetView workbookViewId="0">
      <selection activeCell="C5" sqref="C5"/>
    </sheetView>
  </sheetViews>
  <sheetFormatPr defaultRowHeight="14.25" x14ac:dyDescent="0.45"/>
  <cols>
    <col min="1" max="1" width="24.59765625" bestFit="1" customWidth="1"/>
    <col min="3" max="3" width="10.73046875" bestFit="1" customWidth="1"/>
    <col min="5" max="5" width="10.7304687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1034</v>
      </c>
      <c r="F1" s="1" t="s">
        <v>1035</v>
      </c>
    </row>
    <row r="2" spans="1:8" x14ac:dyDescent="0.45">
      <c r="A2" t="s">
        <v>3</v>
      </c>
      <c r="B2" t="s">
        <v>562</v>
      </c>
      <c r="C2" s="3">
        <v>43767</v>
      </c>
      <c r="D2">
        <v>142</v>
      </c>
      <c r="E2" s="3">
        <v>44120</v>
      </c>
      <c r="F2">
        <v>15</v>
      </c>
    </row>
    <row r="3" spans="1:8" x14ac:dyDescent="0.45">
      <c r="A3" t="s">
        <v>5</v>
      </c>
      <c r="B3" t="s">
        <v>563</v>
      </c>
      <c r="C3" s="3">
        <v>43767</v>
      </c>
      <c r="D3">
        <v>94</v>
      </c>
      <c r="E3" s="3">
        <v>44124</v>
      </c>
      <c r="F3">
        <v>7</v>
      </c>
    </row>
    <row r="4" spans="1:8" x14ac:dyDescent="0.45">
      <c r="A4" t="s">
        <v>4</v>
      </c>
      <c r="B4" t="s">
        <v>564</v>
      </c>
      <c r="C4" s="3">
        <v>43769</v>
      </c>
      <c r="D4">
        <v>25</v>
      </c>
      <c r="E4" s="3">
        <v>44124</v>
      </c>
      <c r="F4">
        <v>6</v>
      </c>
    </row>
    <row r="5" spans="1:8" x14ac:dyDescent="0.45">
      <c r="A5" t="s">
        <v>7</v>
      </c>
      <c r="B5" t="s">
        <v>563</v>
      </c>
      <c r="C5" s="3">
        <v>43767</v>
      </c>
      <c r="D5">
        <v>9</v>
      </c>
      <c r="E5" s="3">
        <v>44124</v>
      </c>
      <c r="F5">
        <v>0</v>
      </c>
    </row>
    <row r="6" spans="1:8" x14ac:dyDescent="0.45">
      <c r="D6">
        <f>SUM(D2:D5)</f>
        <v>270</v>
      </c>
      <c r="F6">
        <f>SUM(F2:F5)</f>
        <v>28</v>
      </c>
      <c r="G6">
        <f>D6+F6</f>
        <v>298</v>
      </c>
      <c r="H6" s="1" t="s">
        <v>1036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216"/>
  <sheetViews>
    <sheetView topLeftCell="A199" zoomScale="110" zoomScaleNormal="110" workbookViewId="0">
      <selection activeCell="A212" sqref="A212:F212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A197" t="s">
        <v>969</v>
      </c>
      <c r="B197" t="s">
        <v>970</v>
      </c>
      <c r="C197" t="s">
        <v>971</v>
      </c>
      <c r="D197">
        <v>2020</v>
      </c>
      <c r="E197" t="s">
        <v>972</v>
      </c>
      <c r="F197" t="s">
        <v>37</v>
      </c>
      <c r="G197">
        <v>0</v>
      </c>
    </row>
    <row r="198" spans="1:7" x14ac:dyDescent="0.45">
      <c r="A198" t="s">
        <v>973</v>
      </c>
      <c r="B198" t="s">
        <v>974</v>
      </c>
      <c r="C198" t="s">
        <v>975</v>
      </c>
      <c r="D198">
        <v>2020</v>
      </c>
      <c r="E198" t="s">
        <v>976</v>
      </c>
      <c r="F198" t="s">
        <v>519</v>
      </c>
      <c r="G198">
        <v>0</v>
      </c>
    </row>
    <row r="199" spans="1:7" x14ac:dyDescent="0.45">
      <c r="A199" t="s">
        <v>977</v>
      </c>
      <c r="B199" t="s">
        <v>978</v>
      </c>
      <c r="C199" t="s">
        <v>979</v>
      </c>
      <c r="D199">
        <v>2020</v>
      </c>
      <c r="E199" t="s">
        <v>239</v>
      </c>
      <c r="F199" t="s">
        <v>37</v>
      </c>
      <c r="G199">
        <v>0</v>
      </c>
    </row>
    <row r="200" spans="1:7" x14ac:dyDescent="0.45">
      <c r="A200" t="s">
        <v>980</v>
      </c>
      <c r="B200" t="s">
        <v>222</v>
      </c>
      <c r="C200" t="s">
        <v>223</v>
      </c>
      <c r="D200">
        <v>2020</v>
      </c>
      <c r="E200" t="s">
        <v>239</v>
      </c>
      <c r="F200" t="s">
        <v>643</v>
      </c>
      <c r="G200">
        <v>1</v>
      </c>
    </row>
    <row r="201" spans="1:7" x14ac:dyDescent="0.45">
      <c r="A201" t="s">
        <v>981</v>
      </c>
      <c r="B201" t="s">
        <v>237</v>
      </c>
      <c r="D201">
        <v>2020</v>
      </c>
      <c r="E201" t="s">
        <v>982</v>
      </c>
      <c r="F201" t="s">
        <v>37</v>
      </c>
      <c r="G201">
        <v>1</v>
      </c>
    </row>
    <row r="202" spans="1:7" x14ac:dyDescent="0.45">
      <c r="A202" t="s">
        <v>983</v>
      </c>
      <c r="B202" t="s">
        <v>44</v>
      </c>
      <c r="C202" t="s">
        <v>43</v>
      </c>
      <c r="D202">
        <v>2020</v>
      </c>
      <c r="E202" t="s">
        <v>45</v>
      </c>
      <c r="F202" t="s">
        <v>37</v>
      </c>
      <c r="G202">
        <v>1</v>
      </c>
    </row>
    <row r="203" spans="1:7" x14ac:dyDescent="0.45">
      <c r="A203" t="s">
        <v>984</v>
      </c>
      <c r="B203" t="s">
        <v>985</v>
      </c>
      <c r="C203" t="s">
        <v>986</v>
      </c>
      <c r="D203">
        <v>2020</v>
      </c>
      <c r="E203" t="s">
        <v>987</v>
      </c>
      <c r="F203" t="s">
        <v>37</v>
      </c>
      <c r="G203">
        <v>0</v>
      </c>
    </row>
    <row r="204" spans="1:7" x14ac:dyDescent="0.45">
      <c r="A204" t="s">
        <v>988</v>
      </c>
      <c r="B204" t="s">
        <v>989</v>
      </c>
      <c r="C204" t="s">
        <v>990</v>
      </c>
      <c r="D204">
        <v>2020</v>
      </c>
      <c r="E204" t="s">
        <v>991</v>
      </c>
      <c r="F204" t="s">
        <v>519</v>
      </c>
      <c r="G204">
        <v>1</v>
      </c>
    </row>
    <row r="205" spans="1:7" x14ac:dyDescent="0.45">
      <c r="A205" t="s">
        <v>992</v>
      </c>
      <c r="B205" t="s">
        <v>993</v>
      </c>
      <c r="C205" t="s">
        <v>994</v>
      </c>
      <c r="D205">
        <v>2020</v>
      </c>
      <c r="E205" t="s">
        <v>204</v>
      </c>
      <c r="F205" t="s">
        <v>519</v>
      </c>
      <c r="G205">
        <v>0</v>
      </c>
    </row>
    <row r="206" spans="1:7" x14ac:dyDescent="0.45">
      <c r="A206" t="s">
        <v>995</v>
      </c>
      <c r="B206" t="s">
        <v>996</v>
      </c>
      <c r="C206" t="s">
        <v>997</v>
      </c>
      <c r="D206">
        <v>2020</v>
      </c>
      <c r="E206" t="s">
        <v>998</v>
      </c>
      <c r="F206" t="s">
        <v>519</v>
      </c>
      <c r="G206">
        <v>0</v>
      </c>
    </row>
    <row r="207" spans="1:7" x14ac:dyDescent="0.45">
      <c r="A207" t="s">
        <v>999</v>
      </c>
      <c r="B207" t="s">
        <v>1000</v>
      </c>
      <c r="C207" t="s">
        <v>1001</v>
      </c>
      <c r="D207">
        <v>2020</v>
      </c>
      <c r="E207" t="s">
        <v>1002</v>
      </c>
      <c r="F207" t="s">
        <v>37</v>
      </c>
      <c r="G207">
        <v>0</v>
      </c>
    </row>
    <row r="208" spans="1:7" x14ac:dyDescent="0.45">
      <c r="A208" t="s">
        <v>1003</v>
      </c>
      <c r="B208" t="s">
        <v>1004</v>
      </c>
      <c r="C208" t="s">
        <v>199</v>
      </c>
      <c r="D208">
        <v>2020</v>
      </c>
      <c r="E208" t="s">
        <v>200</v>
      </c>
      <c r="F208" t="s">
        <v>519</v>
      </c>
      <c r="G208">
        <v>0</v>
      </c>
    </row>
    <row r="209" spans="1:7" x14ac:dyDescent="0.45">
      <c r="A209" t="s">
        <v>1005</v>
      </c>
      <c r="B209" t="s">
        <v>1006</v>
      </c>
      <c r="C209" t="s">
        <v>365</v>
      </c>
      <c r="D209">
        <v>2019</v>
      </c>
      <c r="E209" t="s">
        <v>1007</v>
      </c>
      <c r="F209" t="s">
        <v>519</v>
      </c>
      <c r="G209">
        <v>0</v>
      </c>
    </row>
    <row r="210" spans="1:7" x14ac:dyDescent="0.45">
      <c r="A210" t="s">
        <v>1008</v>
      </c>
      <c r="B210" t="s">
        <v>1009</v>
      </c>
      <c r="C210" t="s">
        <v>1010</v>
      </c>
      <c r="D210">
        <v>2019</v>
      </c>
      <c r="E210" t="s">
        <v>1011</v>
      </c>
      <c r="F210" t="s">
        <v>37</v>
      </c>
      <c r="G210">
        <v>0</v>
      </c>
    </row>
    <row r="211" spans="1:7" x14ac:dyDescent="0.45">
      <c r="A211" t="s">
        <v>1012</v>
      </c>
      <c r="B211" t="s">
        <v>1013</v>
      </c>
      <c r="C211" t="s">
        <v>1014</v>
      </c>
      <c r="D211">
        <v>2019</v>
      </c>
      <c r="E211" t="s">
        <v>247</v>
      </c>
      <c r="F211" t="s">
        <v>37</v>
      </c>
      <c r="G211">
        <v>0</v>
      </c>
    </row>
    <row r="212" spans="1:7" x14ac:dyDescent="0.45">
      <c r="A212" t="s">
        <v>1015</v>
      </c>
      <c r="B212" t="s">
        <v>1016</v>
      </c>
      <c r="C212" t="s">
        <v>1017</v>
      </c>
      <c r="D212">
        <v>2020</v>
      </c>
      <c r="E212" t="s">
        <v>1018</v>
      </c>
      <c r="F212" t="s">
        <v>642</v>
      </c>
      <c r="G212">
        <v>1</v>
      </c>
    </row>
    <row r="213" spans="1:7" x14ac:dyDescent="0.45">
      <c r="A213" t="s">
        <v>1019</v>
      </c>
      <c r="B213" t="s">
        <v>1020</v>
      </c>
      <c r="C213" t="s">
        <v>1021</v>
      </c>
      <c r="D213">
        <v>2020</v>
      </c>
      <c r="E213" t="s">
        <v>1022</v>
      </c>
      <c r="F213" t="s">
        <v>4</v>
      </c>
      <c r="G213">
        <v>0</v>
      </c>
    </row>
    <row r="214" spans="1:7" x14ac:dyDescent="0.45">
      <c r="A214" t="s">
        <v>1023</v>
      </c>
      <c r="B214" t="s">
        <v>1024</v>
      </c>
      <c r="C214" t="s">
        <v>1025</v>
      </c>
      <c r="D214">
        <v>2020</v>
      </c>
      <c r="E214" t="s">
        <v>1026</v>
      </c>
      <c r="F214" t="s">
        <v>4</v>
      </c>
      <c r="G214">
        <v>0</v>
      </c>
    </row>
    <row r="215" spans="1:7" x14ac:dyDescent="0.45">
      <c r="A215" t="s">
        <v>1027</v>
      </c>
      <c r="B215" t="s">
        <v>1028</v>
      </c>
      <c r="C215" t="s">
        <v>1029</v>
      </c>
      <c r="D215">
        <v>2020</v>
      </c>
      <c r="E215" t="s">
        <v>1030</v>
      </c>
      <c r="F215" t="s">
        <v>4</v>
      </c>
      <c r="G215">
        <v>0</v>
      </c>
    </row>
    <row r="216" spans="1:7" x14ac:dyDescent="0.45">
      <c r="A216" t="s">
        <v>1031</v>
      </c>
      <c r="B216" t="s">
        <v>1032</v>
      </c>
      <c r="C216" t="s">
        <v>223</v>
      </c>
      <c r="D216">
        <v>2020</v>
      </c>
      <c r="E216" t="s">
        <v>1033</v>
      </c>
      <c r="F216" t="s">
        <v>4</v>
      </c>
      <c r="G216">
        <v>0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7"/>
  <sheetViews>
    <sheetView workbookViewId="0">
      <pane xSplit="3" ySplit="1" topLeftCell="M44" activePane="bottomRight" state="frozen"/>
      <selection pane="topRight" activeCell="D1" sqref="D1"/>
      <selection pane="bottomLeft" activeCell="A2" sqref="A2"/>
      <selection pane="bottomRight" activeCell="A55" sqref="A55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4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4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4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45">
      <c r="A50" t="s">
        <v>983</v>
      </c>
      <c r="B50" t="s">
        <v>44</v>
      </c>
      <c r="C50" t="s">
        <v>43</v>
      </c>
      <c r="D50">
        <v>2020</v>
      </c>
      <c r="E50" t="s">
        <v>45</v>
      </c>
      <c r="F50" t="s">
        <v>37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4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  <row r="53" spans="1:16" x14ac:dyDescent="0.45">
      <c r="A53" t="s">
        <v>980</v>
      </c>
      <c r="B53" t="s">
        <v>222</v>
      </c>
      <c r="C53" t="s">
        <v>223</v>
      </c>
      <c r="D53">
        <v>2020</v>
      </c>
      <c r="E53" t="s">
        <v>239</v>
      </c>
      <c r="F53" t="s">
        <v>643</v>
      </c>
      <c r="G53" t="s">
        <v>688</v>
      </c>
      <c r="H53" t="s">
        <v>688</v>
      </c>
      <c r="I53" t="s">
        <v>688</v>
      </c>
      <c r="J53" t="s">
        <v>688</v>
      </c>
      <c r="L53" t="s">
        <v>1037</v>
      </c>
      <c r="O53">
        <v>25</v>
      </c>
    </row>
    <row r="54" spans="1:16" x14ac:dyDescent="0.45">
      <c r="A54" t="s">
        <v>981</v>
      </c>
      <c r="B54" t="s">
        <v>237</v>
      </c>
      <c r="D54">
        <v>2020</v>
      </c>
      <c r="E54" t="s">
        <v>982</v>
      </c>
      <c r="F54" t="s">
        <v>37</v>
      </c>
      <c r="G54" t="s">
        <v>688</v>
      </c>
      <c r="H54" t="s">
        <v>688</v>
      </c>
      <c r="I54" t="s">
        <v>36</v>
      </c>
      <c r="J54" t="s">
        <v>36</v>
      </c>
      <c r="K54">
        <v>3</v>
      </c>
    </row>
    <row r="55" spans="1:16" x14ac:dyDescent="0.45">
      <c r="A55" t="s">
        <v>988</v>
      </c>
      <c r="B55" t="s">
        <v>989</v>
      </c>
      <c r="C55" t="s">
        <v>990</v>
      </c>
      <c r="D55">
        <v>2020</v>
      </c>
      <c r="E55" t="s">
        <v>991</v>
      </c>
      <c r="F55" t="s">
        <v>519</v>
      </c>
      <c r="G55" t="s">
        <v>688</v>
      </c>
      <c r="H55" t="s">
        <v>688</v>
      </c>
      <c r="I55" t="s">
        <v>688</v>
      </c>
      <c r="J55" t="s">
        <v>688</v>
      </c>
      <c r="L55" t="s">
        <v>704</v>
      </c>
      <c r="O55">
        <v>26</v>
      </c>
    </row>
    <row r="56" spans="1:16" x14ac:dyDescent="0.45">
      <c r="A56" t="s">
        <v>1015</v>
      </c>
      <c r="B56" t="s">
        <v>1016</v>
      </c>
      <c r="C56" t="s">
        <v>1017</v>
      </c>
      <c r="D56">
        <v>2020</v>
      </c>
      <c r="E56" t="s">
        <v>1018</v>
      </c>
      <c r="F56" t="s">
        <v>642</v>
      </c>
      <c r="G56" t="s">
        <v>688</v>
      </c>
      <c r="H56" t="s">
        <v>688</v>
      </c>
      <c r="I56" t="s">
        <v>688</v>
      </c>
      <c r="J56" t="s">
        <v>36</v>
      </c>
      <c r="K56" t="s">
        <v>1047</v>
      </c>
    </row>
    <row r="57" spans="1:16" x14ac:dyDescent="0.45">
      <c r="A57" t="s">
        <v>1048</v>
      </c>
      <c r="B57" t="s">
        <v>1049</v>
      </c>
      <c r="C57" t="s">
        <v>275</v>
      </c>
      <c r="D57">
        <v>2020</v>
      </c>
      <c r="E57" t="s">
        <v>1050</v>
      </c>
      <c r="F57" t="s">
        <v>1051</v>
      </c>
      <c r="G57" t="s">
        <v>688</v>
      </c>
      <c r="H57" t="s">
        <v>688</v>
      </c>
      <c r="I57" t="s">
        <v>688</v>
      </c>
      <c r="J57" t="s">
        <v>688</v>
      </c>
      <c r="O57">
        <v>27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209"/>
  <sheetViews>
    <sheetView tabSelected="1" topLeftCell="A186" workbookViewId="0">
      <pane xSplit="5" topLeftCell="V1" activePane="topRight" state="frozen"/>
      <selection pane="topRight" activeCell="W201" sqref="W201"/>
    </sheetView>
  </sheetViews>
  <sheetFormatPr defaultRowHeight="14.25" x14ac:dyDescent="0.45"/>
  <cols>
    <col min="3" max="3" width="17.265625" customWidth="1"/>
    <col min="5" max="5" width="9.3984375" bestFit="1" customWidth="1"/>
    <col min="6" max="6" width="9.3984375" customWidth="1"/>
    <col min="7" max="7" width="10.3984375" customWidth="1"/>
    <col min="8" max="8" width="10.1328125" bestFit="1" customWidth="1"/>
    <col min="9" max="9" width="14.3984375" bestFit="1" customWidth="1"/>
    <col min="10" max="10" width="12.265625" bestFit="1" customWidth="1"/>
    <col min="12" max="13" width="12" bestFit="1" customWidth="1"/>
    <col min="14" max="14" width="12.1328125" bestFit="1" customWidth="1"/>
    <col min="15" max="15" width="12.265625" bestFit="1" customWidth="1"/>
    <col min="16" max="17" width="12.265625" customWidth="1"/>
    <col min="18" max="18" width="27" bestFit="1" customWidth="1"/>
    <col min="19" max="20" width="12" bestFit="1" customWidth="1"/>
    <col min="21" max="21" width="9.1328125" bestFit="1" customWidth="1"/>
    <col min="22" max="22" width="9.265625" bestFit="1" customWidth="1"/>
    <col min="23" max="23" width="10.3984375" bestFit="1" customWidth="1"/>
    <col min="24" max="25" width="6.73046875" customWidth="1"/>
    <col min="26" max="26" width="14.3984375" bestFit="1" customWidth="1"/>
  </cols>
  <sheetData>
    <row r="1" spans="1:32" x14ac:dyDescent="0.45">
      <c r="A1" s="1" t="s">
        <v>18</v>
      </c>
      <c r="B1" s="1" t="s">
        <v>964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4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968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4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4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968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4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4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4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968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4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4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968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4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4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968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4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4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968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4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4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968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4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4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4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968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4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4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4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968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4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4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4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968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4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4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4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4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4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4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4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4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4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4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4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4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4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4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4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4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4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4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4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4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4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4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4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4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4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4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4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968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4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4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4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968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4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968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4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968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4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968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4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968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4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968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4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4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4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4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4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4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4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4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4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4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4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4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4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4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4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4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4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4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4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4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4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4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141</v>
      </c>
      <c r="AB81">
        <v>0.16</v>
      </c>
      <c r="AC81">
        <v>0.1</v>
      </c>
      <c r="AD81" s="2">
        <f t="shared" si="5"/>
        <v>0.99459459459459465</v>
      </c>
      <c r="AE81" s="2">
        <f t="shared" si="6"/>
        <v>0.15913513513513514</v>
      </c>
      <c r="AF81" s="2">
        <f t="shared" si="7"/>
        <v>9.8921840759678609E-2</v>
      </c>
    </row>
    <row r="82" spans="1:32" x14ac:dyDescent="0.4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4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4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968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4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968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4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968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4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4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4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4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4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4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4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4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4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4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4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4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4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4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4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4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4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4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4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4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968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4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968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45">
      <c r="A108">
        <v>22</v>
      </c>
      <c r="B108" s="2">
        <v>0</v>
      </c>
      <c r="C108" t="s">
        <v>1042</v>
      </c>
      <c r="D108">
        <v>2020</v>
      </c>
      <c r="E108">
        <v>107</v>
      </c>
      <c r="F108" t="s">
        <v>697</v>
      </c>
      <c r="G108" t="s">
        <v>698</v>
      </c>
      <c r="H108">
        <v>24.92</v>
      </c>
      <c r="I108" t="s">
        <v>719</v>
      </c>
      <c r="L108">
        <v>30</v>
      </c>
      <c r="M108">
        <v>30</v>
      </c>
      <c r="N108" t="s">
        <v>700</v>
      </c>
      <c r="O108" t="s">
        <v>703</v>
      </c>
      <c r="P108" t="s">
        <v>968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45">
      <c r="A109">
        <v>22</v>
      </c>
      <c r="B109" s="2">
        <v>0</v>
      </c>
      <c r="C109" t="s">
        <v>1042</v>
      </c>
      <c r="D109">
        <v>2020</v>
      </c>
      <c r="E109">
        <v>108</v>
      </c>
      <c r="F109" t="s">
        <v>697</v>
      </c>
      <c r="G109" t="s">
        <v>698</v>
      </c>
      <c r="H109">
        <v>24.92</v>
      </c>
      <c r="I109" t="s">
        <v>719</v>
      </c>
      <c r="L109">
        <v>30</v>
      </c>
      <c r="M109">
        <v>30</v>
      </c>
      <c r="N109" t="s">
        <v>700</v>
      </c>
      <c r="O109" t="s">
        <v>703</v>
      </c>
      <c r="P109" t="s">
        <v>968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45">
      <c r="A110">
        <v>22</v>
      </c>
      <c r="B110" s="2">
        <v>0</v>
      </c>
      <c r="C110" t="s">
        <v>1042</v>
      </c>
      <c r="D110">
        <v>2020</v>
      </c>
      <c r="E110">
        <v>109</v>
      </c>
      <c r="F110" t="s">
        <v>697</v>
      </c>
      <c r="G110" t="s">
        <v>698</v>
      </c>
      <c r="H110">
        <v>24.92</v>
      </c>
      <c r="I110" t="s">
        <v>719</v>
      </c>
      <c r="L110">
        <v>30</v>
      </c>
      <c r="M110">
        <v>30</v>
      </c>
      <c r="N110" t="s">
        <v>700</v>
      </c>
      <c r="O110" t="s">
        <v>703</v>
      </c>
      <c r="P110" t="s">
        <v>968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45">
      <c r="A111">
        <v>22</v>
      </c>
      <c r="B111" s="2">
        <v>0</v>
      </c>
      <c r="C111" t="s">
        <v>1042</v>
      </c>
      <c r="D111">
        <v>2020</v>
      </c>
      <c r="E111">
        <v>110</v>
      </c>
      <c r="F111" t="s">
        <v>697</v>
      </c>
      <c r="G111" t="s">
        <v>698</v>
      </c>
      <c r="H111">
        <v>24.92</v>
      </c>
      <c r="I111" t="s">
        <v>719</v>
      </c>
      <c r="L111">
        <v>30</v>
      </c>
      <c r="M111">
        <v>30</v>
      </c>
      <c r="N111" t="s">
        <v>700</v>
      </c>
      <c r="O111" t="s">
        <v>703</v>
      </c>
      <c r="P111" t="s">
        <v>968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45">
      <c r="A112">
        <v>22</v>
      </c>
      <c r="B112" s="2">
        <v>0</v>
      </c>
      <c r="C112" t="s">
        <v>1042</v>
      </c>
      <c r="D112">
        <v>2020</v>
      </c>
      <c r="E112">
        <v>111</v>
      </c>
      <c r="F112" t="s">
        <v>697</v>
      </c>
      <c r="G112" t="s">
        <v>698</v>
      </c>
      <c r="H112">
        <v>24.92</v>
      </c>
      <c r="I112" t="s">
        <v>719</v>
      </c>
      <c r="L112">
        <v>30</v>
      </c>
      <c r="M112">
        <v>30</v>
      </c>
      <c r="N112" t="s">
        <v>700</v>
      </c>
      <c r="O112" t="s">
        <v>703</v>
      </c>
      <c r="P112" t="s">
        <v>968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4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4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4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968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4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4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4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4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4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4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4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4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4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4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4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4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4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4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4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4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4" si="11">AD131*AB131</f>
        <v>-9.9125364431486895E-2</v>
      </c>
      <c r="AF131" s="2">
        <f t="shared" ref="AF131:AF194" si="12">(AD131^2)*AC131</f>
        <v>4.9129189368375431E-2</v>
      </c>
    </row>
    <row r="132" spans="1:32" x14ac:dyDescent="0.4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4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4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4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4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4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4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4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4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4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4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4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4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4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4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4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4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4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4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4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4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921</v>
      </c>
      <c r="R152" t="s">
        <v>922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4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921</v>
      </c>
      <c r="R153" t="s">
        <v>923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4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921</v>
      </c>
      <c r="R154" t="s">
        <v>924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4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921</v>
      </c>
      <c r="R155" t="s">
        <v>925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4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921</v>
      </c>
      <c r="R156" t="s">
        <v>926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4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921</v>
      </c>
      <c r="R157" t="s">
        <v>927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4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921</v>
      </c>
      <c r="R158" t="s">
        <v>928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4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921</v>
      </c>
      <c r="R159" t="s">
        <v>929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4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921</v>
      </c>
      <c r="R160" t="s">
        <v>930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4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921</v>
      </c>
      <c r="R161" t="s">
        <v>931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4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921</v>
      </c>
      <c r="R162" t="s">
        <v>932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4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921</v>
      </c>
      <c r="R163" t="s">
        <v>933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4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921</v>
      </c>
      <c r="R164" t="s">
        <v>934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4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921</v>
      </c>
      <c r="R165" t="s">
        <v>935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4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921</v>
      </c>
      <c r="R166" t="s">
        <v>936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4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921</v>
      </c>
      <c r="R167" t="s">
        <v>937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4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921</v>
      </c>
      <c r="R168" t="s">
        <v>938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4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921</v>
      </c>
      <c r="R169" t="s">
        <v>939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4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921</v>
      </c>
      <c r="R170" t="s">
        <v>940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4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921</v>
      </c>
      <c r="R171" t="s">
        <v>941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4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921</v>
      </c>
      <c r="R172" t="s">
        <v>942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4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921</v>
      </c>
      <c r="R173" t="s">
        <v>943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4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921</v>
      </c>
      <c r="R174" t="s">
        <v>944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4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921</v>
      </c>
      <c r="R175" t="s">
        <v>945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4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946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4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947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4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948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4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949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4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950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4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951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4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952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4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953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4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954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4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955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4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956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4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957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4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958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4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959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4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960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4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961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4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962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4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963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  <row r="194" spans="1:32" x14ac:dyDescent="0.45">
      <c r="A194">
        <v>25</v>
      </c>
      <c r="B194" s="2">
        <v>1</v>
      </c>
      <c r="C194" t="s">
        <v>877</v>
      </c>
      <c r="D194">
        <v>2020</v>
      </c>
      <c r="E194">
        <v>193</v>
      </c>
      <c r="F194" t="s">
        <v>697</v>
      </c>
      <c r="G194" t="s">
        <v>713</v>
      </c>
      <c r="H194">
        <v>15.7</v>
      </c>
      <c r="I194" t="s">
        <v>714</v>
      </c>
      <c r="J194" t="s">
        <v>715</v>
      </c>
      <c r="K194" t="s">
        <v>716</v>
      </c>
      <c r="L194">
        <v>14</v>
      </c>
      <c r="M194">
        <v>14</v>
      </c>
      <c r="N194" t="s">
        <v>707</v>
      </c>
      <c r="O194" t="s">
        <v>703</v>
      </c>
      <c r="P194" t="s">
        <v>968</v>
      </c>
      <c r="Q194" t="s">
        <v>747</v>
      </c>
      <c r="R194" t="s">
        <v>1038</v>
      </c>
      <c r="S194">
        <v>-1.71</v>
      </c>
      <c r="T194">
        <v>7.0000000000000007E-2</v>
      </c>
      <c r="U194">
        <v>3.56</v>
      </c>
      <c r="V194">
        <v>1.99</v>
      </c>
      <c r="W194">
        <f>L194+M194</f>
        <v>28</v>
      </c>
      <c r="AB194">
        <v>-0.62</v>
      </c>
      <c r="AC194">
        <v>0.15</v>
      </c>
      <c r="AD194" s="2">
        <f t="shared" ref="AD194:AD202" si="13">1-(3/(4*(W194-2)-1))</f>
        <v>0.970873786407767</v>
      </c>
      <c r="AE194" s="2">
        <f t="shared" si="11"/>
        <v>-0.60194174757281549</v>
      </c>
      <c r="AF194" s="2">
        <f t="shared" si="12"/>
        <v>0.14138938637006315</v>
      </c>
    </row>
    <row r="195" spans="1:32" x14ac:dyDescent="0.45">
      <c r="A195">
        <v>25</v>
      </c>
      <c r="B195" s="2">
        <v>1</v>
      </c>
      <c r="C195" t="s">
        <v>877</v>
      </c>
      <c r="D195">
        <v>2020</v>
      </c>
      <c r="E195">
        <v>194</v>
      </c>
      <c r="F195" t="s">
        <v>697</v>
      </c>
      <c r="G195" t="s">
        <v>713</v>
      </c>
      <c r="H195">
        <v>15.7</v>
      </c>
      <c r="I195" t="s">
        <v>714</v>
      </c>
      <c r="J195" t="s">
        <v>715</v>
      </c>
      <c r="K195" t="s">
        <v>716</v>
      </c>
      <c r="L195">
        <v>14</v>
      </c>
      <c r="M195">
        <v>14</v>
      </c>
      <c r="N195" t="s">
        <v>707</v>
      </c>
      <c r="O195" t="s">
        <v>703</v>
      </c>
      <c r="P195" t="s">
        <v>968</v>
      </c>
      <c r="Q195" t="s">
        <v>747</v>
      </c>
      <c r="R195" t="s">
        <v>1039</v>
      </c>
      <c r="S195">
        <v>-5.36</v>
      </c>
      <c r="T195">
        <v>-2.15</v>
      </c>
      <c r="U195">
        <v>7.5</v>
      </c>
      <c r="V195">
        <v>3.66</v>
      </c>
      <c r="W195">
        <f>L195+M195</f>
        <v>28</v>
      </c>
      <c r="AB195">
        <v>-0.55000000000000004</v>
      </c>
      <c r="AC195">
        <v>0.15</v>
      </c>
      <c r="AD195" s="2">
        <f t="shared" si="13"/>
        <v>0.970873786407767</v>
      </c>
      <c r="AE195" s="2">
        <f t="shared" ref="AE195:AE202" si="14">AD195*AB195</f>
        <v>-0.53398058252427194</v>
      </c>
      <c r="AF195" s="2">
        <f t="shared" ref="AF195:AF202" si="15">(AD195^2)*AC195</f>
        <v>0.14138938637006315</v>
      </c>
    </row>
    <row r="196" spans="1:32" x14ac:dyDescent="0.45">
      <c r="A196">
        <v>25</v>
      </c>
      <c r="B196" s="2">
        <v>1</v>
      </c>
      <c r="C196" t="s">
        <v>877</v>
      </c>
      <c r="D196">
        <v>2020</v>
      </c>
      <c r="E196">
        <v>195</v>
      </c>
      <c r="F196" t="s">
        <v>697</v>
      </c>
      <c r="G196" t="s">
        <v>713</v>
      </c>
      <c r="H196">
        <v>15.7</v>
      </c>
      <c r="I196" t="s">
        <v>714</v>
      </c>
      <c r="J196" t="s">
        <v>715</v>
      </c>
      <c r="K196" t="s">
        <v>716</v>
      </c>
      <c r="L196">
        <v>14</v>
      </c>
      <c r="M196">
        <v>14</v>
      </c>
      <c r="N196" t="s">
        <v>707</v>
      </c>
      <c r="O196" t="s">
        <v>703</v>
      </c>
      <c r="P196" t="s">
        <v>968</v>
      </c>
      <c r="Q196" t="s">
        <v>724</v>
      </c>
      <c r="R196" t="s">
        <v>1040</v>
      </c>
      <c r="S196">
        <v>14.87</v>
      </c>
      <c r="T196">
        <v>13.69</v>
      </c>
      <c r="U196">
        <v>7.07</v>
      </c>
      <c r="V196">
        <v>9.65</v>
      </c>
      <c r="W196">
        <f>L196+M196</f>
        <v>28</v>
      </c>
      <c r="AB196">
        <v>0.14000000000000001</v>
      </c>
      <c r="AC196">
        <v>0.14000000000000001</v>
      </c>
      <c r="AD196" s="2">
        <f t="shared" si="13"/>
        <v>0.970873786407767</v>
      </c>
      <c r="AE196" s="2">
        <f t="shared" si="14"/>
        <v>0.1359223300970874</v>
      </c>
      <c r="AF196" s="2">
        <f t="shared" si="15"/>
        <v>0.13196342727872562</v>
      </c>
    </row>
    <row r="197" spans="1:32" x14ac:dyDescent="0.45">
      <c r="A197">
        <v>25</v>
      </c>
      <c r="B197" s="2">
        <v>1</v>
      </c>
      <c r="C197" t="s">
        <v>877</v>
      </c>
      <c r="D197">
        <v>2020</v>
      </c>
      <c r="E197">
        <v>196</v>
      </c>
      <c r="F197" t="s">
        <v>697</v>
      </c>
      <c r="G197" t="s">
        <v>713</v>
      </c>
      <c r="H197">
        <v>15.7</v>
      </c>
      <c r="I197" t="s">
        <v>714</v>
      </c>
      <c r="J197" t="s">
        <v>715</v>
      </c>
      <c r="K197" t="s">
        <v>716</v>
      </c>
      <c r="L197">
        <v>14</v>
      </c>
      <c r="M197">
        <v>14</v>
      </c>
      <c r="N197" t="s">
        <v>707</v>
      </c>
      <c r="O197" t="s">
        <v>703</v>
      </c>
      <c r="P197" t="s">
        <v>968</v>
      </c>
      <c r="Q197" t="s">
        <v>724</v>
      </c>
      <c r="R197" t="s">
        <v>1041</v>
      </c>
      <c r="S197">
        <v>13.17</v>
      </c>
      <c r="T197">
        <v>10.98</v>
      </c>
      <c r="U197">
        <v>9.5</v>
      </c>
      <c r="V197">
        <v>5.87</v>
      </c>
      <c r="W197">
        <f>L197+M197</f>
        <v>28</v>
      </c>
      <c r="AB197">
        <v>0.28000000000000003</v>
      </c>
      <c r="AC197">
        <v>0.14000000000000001</v>
      </c>
      <c r="AD197" s="2">
        <f t="shared" si="13"/>
        <v>0.970873786407767</v>
      </c>
      <c r="AE197" s="2">
        <f t="shared" si="14"/>
        <v>0.2718446601941748</v>
      </c>
      <c r="AF197" s="2">
        <f t="shared" si="15"/>
        <v>0.13196342727872562</v>
      </c>
    </row>
    <row r="198" spans="1:32" x14ac:dyDescent="0.45">
      <c r="A198">
        <v>26</v>
      </c>
      <c r="B198" s="2">
        <v>1</v>
      </c>
      <c r="C198" t="s">
        <v>1043</v>
      </c>
      <c r="D198">
        <v>2020</v>
      </c>
      <c r="E198">
        <v>197</v>
      </c>
      <c r="F198" t="s">
        <v>690</v>
      </c>
      <c r="G198" t="s">
        <v>713</v>
      </c>
      <c r="H198">
        <v>15.9</v>
      </c>
      <c r="I198" t="s">
        <v>719</v>
      </c>
      <c r="J198" t="s">
        <v>692</v>
      </c>
      <c r="K198" t="s">
        <v>693</v>
      </c>
      <c r="P198" t="s">
        <v>745</v>
      </c>
      <c r="Q198" t="s">
        <v>704</v>
      </c>
      <c r="R198" t="s">
        <v>1044</v>
      </c>
      <c r="W198">
        <v>58</v>
      </c>
      <c r="X198">
        <v>7.0000000000000007E-2</v>
      </c>
      <c r="AB198">
        <v>0.14000000000000001</v>
      </c>
      <c r="AC198">
        <v>7.0000000000000007E-2</v>
      </c>
      <c r="AD198" s="2">
        <f t="shared" si="13"/>
        <v>0.98654708520179368</v>
      </c>
      <c r="AE198" s="2">
        <f t="shared" si="14"/>
        <v>0.13811659192825113</v>
      </c>
      <c r="AF198" s="2">
        <f t="shared" si="15"/>
        <v>6.8129260592410867E-2</v>
      </c>
    </row>
    <row r="199" spans="1:32" x14ac:dyDescent="0.45">
      <c r="A199">
        <v>26</v>
      </c>
      <c r="B199" s="2">
        <v>1</v>
      </c>
      <c r="C199" t="s">
        <v>1043</v>
      </c>
      <c r="D199">
        <v>2020</v>
      </c>
      <c r="E199">
        <v>198</v>
      </c>
      <c r="F199" t="s">
        <v>690</v>
      </c>
      <c r="G199" t="s">
        <v>713</v>
      </c>
      <c r="H199">
        <v>15.9</v>
      </c>
      <c r="I199" t="s">
        <v>719</v>
      </c>
      <c r="J199" t="s">
        <v>692</v>
      </c>
      <c r="K199" t="s">
        <v>693</v>
      </c>
      <c r="P199" t="s">
        <v>745</v>
      </c>
      <c r="Q199" t="s">
        <v>704</v>
      </c>
      <c r="R199" t="s">
        <v>1045</v>
      </c>
      <c r="W199">
        <v>58</v>
      </c>
      <c r="X199">
        <v>-0.1</v>
      </c>
      <c r="AB199">
        <v>-0.2</v>
      </c>
      <c r="AC199">
        <v>7.0000000000000007E-2</v>
      </c>
      <c r="AD199" s="2">
        <f t="shared" si="13"/>
        <v>0.98654708520179368</v>
      </c>
      <c r="AE199" s="2">
        <f t="shared" si="14"/>
        <v>-0.19730941704035876</v>
      </c>
      <c r="AF199" s="2">
        <f t="shared" si="15"/>
        <v>6.8129260592410867E-2</v>
      </c>
    </row>
    <row r="200" spans="1:32" x14ac:dyDescent="0.45">
      <c r="A200">
        <v>26</v>
      </c>
      <c r="B200" s="2">
        <v>1</v>
      </c>
      <c r="C200" t="s">
        <v>1043</v>
      </c>
      <c r="D200">
        <v>2020</v>
      </c>
      <c r="E200">
        <v>199</v>
      </c>
      <c r="F200" t="s">
        <v>690</v>
      </c>
      <c r="G200" t="s">
        <v>713</v>
      </c>
      <c r="H200">
        <v>15.9</v>
      </c>
      <c r="I200" t="s">
        <v>719</v>
      </c>
      <c r="J200" t="s">
        <v>692</v>
      </c>
      <c r="K200" t="s">
        <v>693</v>
      </c>
      <c r="P200" t="s">
        <v>968</v>
      </c>
      <c r="Q200" t="s">
        <v>704</v>
      </c>
      <c r="R200" t="s">
        <v>1046</v>
      </c>
      <c r="W200">
        <v>58</v>
      </c>
      <c r="X200">
        <v>0.35</v>
      </c>
      <c r="AB200">
        <v>0.75</v>
      </c>
      <c r="AC200">
        <v>0.08</v>
      </c>
      <c r="AD200" s="2">
        <f t="shared" si="13"/>
        <v>0.98654708520179368</v>
      </c>
      <c r="AE200" s="2">
        <f t="shared" si="14"/>
        <v>0.73991031390134521</v>
      </c>
      <c r="AF200" s="2">
        <f t="shared" si="15"/>
        <v>7.7862012105612416E-2</v>
      </c>
    </row>
    <row r="201" spans="1:32" x14ac:dyDescent="0.45">
      <c r="A201">
        <v>27</v>
      </c>
      <c r="B201" s="2">
        <v>0</v>
      </c>
      <c r="C201" t="s">
        <v>1052</v>
      </c>
      <c r="D201">
        <v>2020</v>
      </c>
      <c r="E201">
        <v>200</v>
      </c>
      <c r="F201" t="s">
        <v>697</v>
      </c>
      <c r="G201" t="s">
        <v>695</v>
      </c>
      <c r="H201">
        <v>12.91</v>
      </c>
      <c r="I201" t="s">
        <v>705</v>
      </c>
      <c r="J201" t="s">
        <v>692</v>
      </c>
      <c r="K201" t="s">
        <v>693</v>
      </c>
      <c r="L201">
        <v>27</v>
      </c>
      <c r="M201">
        <v>237</v>
      </c>
      <c r="N201" t="s">
        <v>701</v>
      </c>
      <c r="O201" t="s">
        <v>703</v>
      </c>
      <c r="P201" t="s">
        <v>745</v>
      </c>
      <c r="Q201" t="s">
        <v>704</v>
      </c>
      <c r="R201" t="s">
        <v>1044</v>
      </c>
      <c r="S201">
        <v>16.09</v>
      </c>
      <c r="T201">
        <v>18.2</v>
      </c>
      <c r="U201">
        <v>7.91</v>
      </c>
      <c r="V201">
        <v>8.18</v>
      </c>
      <c r="W201">
        <f>L201+M201</f>
        <v>264</v>
      </c>
      <c r="AB201">
        <v>-0.26</v>
      </c>
      <c r="AC201">
        <v>0.04</v>
      </c>
      <c r="AD201" s="2">
        <f t="shared" si="13"/>
        <v>0.99713467048710602</v>
      </c>
      <c r="AE201" s="2">
        <f t="shared" si="14"/>
        <v>-0.25925501432664755</v>
      </c>
      <c r="AF201" s="2">
        <f t="shared" si="15"/>
        <v>3.9771102043497181E-2</v>
      </c>
    </row>
    <row r="202" spans="1:32" x14ac:dyDescent="0.45">
      <c r="A202">
        <v>27</v>
      </c>
      <c r="B202" s="2">
        <v>0</v>
      </c>
      <c r="C202" t="s">
        <v>1052</v>
      </c>
      <c r="D202">
        <v>2020</v>
      </c>
      <c r="E202">
        <v>201</v>
      </c>
      <c r="F202" t="s">
        <v>697</v>
      </c>
      <c r="G202" t="s">
        <v>695</v>
      </c>
      <c r="H202">
        <v>12.91</v>
      </c>
      <c r="I202" t="s">
        <v>705</v>
      </c>
      <c r="J202" t="s">
        <v>692</v>
      </c>
      <c r="K202" t="s">
        <v>693</v>
      </c>
      <c r="L202">
        <v>27</v>
      </c>
      <c r="M202">
        <v>237</v>
      </c>
      <c r="N202" t="s">
        <v>701</v>
      </c>
      <c r="O202" t="s">
        <v>703</v>
      </c>
      <c r="P202" t="s">
        <v>745</v>
      </c>
      <c r="Q202" t="s">
        <v>704</v>
      </c>
      <c r="R202" t="s">
        <v>1045</v>
      </c>
      <c r="S202">
        <v>12.18</v>
      </c>
      <c r="T202">
        <v>13.95</v>
      </c>
      <c r="U202">
        <v>7.44</v>
      </c>
      <c r="V202">
        <v>7.91</v>
      </c>
      <c r="W202">
        <f t="shared" ref="W202:W209" si="16">L202+M202</f>
        <v>264</v>
      </c>
      <c r="AB202">
        <v>-0.23</v>
      </c>
      <c r="AC202">
        <v>0.04</v>
      </c>
      <c r="AD202" s="2">
        <f t="shared" si="13"/>
        <v>0.99713467048710602</v>
      </c>
      <c r="AE202" s="2">
        <f t="shared" si="14"/>
        <v>-0.22934097421203439</v>
      </c>
      <c r="AF202" s="2">
        <f t="shared" si="15"/>
        <v>3.9771102043497181E-2</v>
      </c>
    </row>
    <row r="203" spans="1:32" x14ac:dyDescent="0.45">
      <c r="A203">
        <v>27</v>
      </c>
      <c r="B203" s="2">
        <v>0</v>
      </c>
      <c r="C203" t="s">
        <v>1052</v>
      </c>
      <c r="D203">
        <v>2020</v>
      </c>
      <c r="E203">
        <v>202</v>
      </c>
      <c r="F203" t="s">
        <v>697</v>
      </c>
      <c r="G203" t="s">
        <v>695</v>
      </c>
      <c r="H203">
        <v>12.91</v>
      </c>
      <c r="I203" t="s">
        <v>705</v>
      </c>
      <c r="J203" t="s">
        <v>692</v>
      </c>
      <c r="K203" t="s">
        <v>693</v>
      </c>
      <c r="L203">
        <v>27</v>
      </c>
      <c r="M203">
        <v>237</v>
      </c>
      <c r="N203" t="s">
        <v>701</v>
      </c>
      <c r="O203" t="s">
        <v>703</v>
      </c>
      <c r="P203" t="s">
        <v>968</v>
      </c>
      <c r="Q203" t="s">
        <v>704</v>
      </c>
      <c r="R203" t="s">
        <v>1046</v>
      </c>
      <c r="S203">
        <v>3.91</v>
      </c>
      <c r="T203">
        <v>4.26</v>
      </c>
      <c r="U203">
        <v>5.2</v>
      </c>
      <c r="V203">
        <v>6.03</v>
      </c>
      <c r="W203">
        <f t="shared" si="16"/>
        <v>264</v>
      </c>
      <c r="AB203">
        <v>-0.06</v>
      </c>
      <c r="AC203">
        <v>0.04</v>
      </c>
      <c r="AD203" s="2">
        <f>1-(3/(4*(W203-2)-1))</f>
        <v>0.99713467048710602</v>
      </c>
      <c r="AE203" s="2">
        <f>AD203*AB203</f>
        <v>-5.9828080229226359E-2</v>
      </c>
      <c r="AF203" s="2">
        <f>(AD203^2)*AC203</f>
        <v>3.9771102043497181E-2</v>
      </c>
    </row>
    <row r="204" spans="1:32" x14ac:dyDescent="0.45">
      <c r="A204">
        <v>27</v>
      </c>
      <c r="B204" s="2">
        <v>0</v>
      </c>
      <c r="C204" t="s">
        <v>1052</v>
      </c>
      <c r="D204">
        <v>2020</v>
      </c>
      <c r="E204">
        <v>203</v>
      </c>
      <c r="F204" t="s">
        <v>697</v>
      </c>
      <c r="G204" t="s">
        <v>695</v>
      </c>
      <c r="H204">
        <v>12.42</v>
      </c>
      <c r="I204" t="s">
        <v>705</v>
      </c>
      <c r="J204" t="s">
        <v>692</v>
      </c>
      <c r="K204" t="s">
        <v>693</v>
      </c>
      <c r="L204">
        <v>48</v>
      </c>
      <c r="M204">
        <v>263</v>
      </c>
      <c r="N204" t="s">
        <v>701</v>
      </c>
      <c r="O204" t="s">
        <v>703</v>
      </c>
      <c r="P204" t="s">
        <v>745</v>
      </c>
      <c r="Q204" t="s">
        <v>704</v>
      </c>
      <c r="R204" t="s">
        <v>1044</v>
      </c>
      <c r="S204">
        <v>3.41</v>
      </c>
      <c r="T204">
        <v>3.81</v>
      </c>
      <c r="U204">
        <v>5.12</v>
      </c>
      <c r="V204">
        <v>6.54</v>
      </c>
      <c r="W204">
        <f t="shared" si="16"/>
        <v>311</v>
      </c>
      <c r="AB204">
        <v>-0.06</v>
      </c>
      <c r="AC204">
        <v>0.02</v>
      </c>
      <c r="AD204" s="2">
        <f t="shared" ref="AD204:AD205" si="17">1-(3/(4*(W204-2)-1))</f>
        <v>0.99757085020242919</v>
      </c>
      <c r="AE204" s="2">
        <f t="shared" ref="AE204:AE205" si="18">AD204*AB204</f>
        <v>-5.9854251012145747E-2</v>
      </c>
      <c r="AF204" s="2">
        <f t="shared" ref="AF204:AF205" si="19">(AD204^2)*AC204</f>
        <v>1.9902952023471948E-2</v>
      </c>
    </row>
    <row r="205" spans="1:32" x14ac:dyDescent="0.45">
      <c r="A205">
        <v>27</v>
      </c>
      <c r="B205" s="2">
        <v>0</v>
      </c>
      <c r="C205" t="s">
        <v>1052</v>
      </c>
      <c r="D205">
        <v>2020</v>
      </c>
      <c r="E205">
        <v>204</v>
      </c>
      <c r="F205" t="s">
        <v>697</v>
      </c>
      <c r="G205" t="s">
        <v>695</v>
      </c>
      <c r="H205">
        <v>12.42</v>
      </c>
      <c r="I205" t="s">
        <v>705</v>
      </c>
      <c r="J205" t="s">
        <v>692</v>
      </c>
      <c r="K205" t="s">
        <v>693</v>
      </c>
      <c r="L205">
        <v>48</v>
      </c>
      <c r="M205">
        <v>263</v>
      </c>
      <c r="N205" t="s">
        <v>701</v>
      </c>
      <c r="O205" t="s">
        <v>703</v>
      </c>
      <c r="P205" t="s">
        <v>745</v>
      </c>
      <c r="Q205" t="s">
        <v>704</v>
      </c>
      <c r="R205" t="s">
        <v>1045</v>
      </c>
      <c r="S205">
        <v>-1.58</v>
      </c>
      <c r="T205">
        <v>-0.21</v>
      </c>
      <c r="U205">
        <v>5.4</v>
      </c>
      <c r="V205">
        <v>4.99</v>
      </c>
      <c r="W205">
        <f t="shared" si="16"/>
        <v>311</v>
      </c>
      <c r="AB205">
        <v>-0.27</v>
      </c>
      <c r="AC205">
        <v>0.02</v>
      </c>
      <c r="AD205" s="2">
        <f t="shared" si="17"/>
        <v>0.99757085020242919</v>
      </c>
      <c r="AE205" s="2">
        <f t="shared" si="18"/>
        <v>-0.26934412955465592</v>
      </c>
      <c r="AF205" s="2">
        <f t="shared" si="19"/>
        <v>1.9902952023471948E-2</v>
      </c>
    </row>
    <row r="206" spans="1:32" x14ac:dyDescent="0.45">
      <c r="A206">
        <v>27</v>
      </c>
      <c r="B206" s="2">
        <v>0</v>
      </c>
      <c r="C206" t="s">
        <v>1052</v>
      </c>
      <c r="D206">
        <v>2020</v>
      </c>
      <c r="E206">
        <v>205</v>
      </c>
      <c r="F206" t="s">
        <v>697</v>
      </c>
      <c r="G206" t="s">
        <v>695</v>
      </c>
      <c r="H206">
        <v>12.42</v>
      </c>
      <c r="I206" t="s">
        <v>705</v>
      </c>
      <c r="J206" t="s">
        <v>692</v>
      </c>
      <c r="K206" t="s">
        <v>693</v>
      </c>
      <c r="L206">
        <v>48</v>
      </c>
      <c r="M206">
        <v>263</v>
      </c>
      <c r="N206" t="s">
        <v>701</v>
      </c>
      <c r="O206" t="s">
        <v>703</v>
      </c>
      <c r="P206" t="s">
        <v>968</v>
      </c>
      <c r="Q206" t="s">
        <v>704</v>
      </c>
      <c r="R206" t="s">
        <v>1046</v>
      </c>
      <c r="S206">
        <v>4.9800000000000004</v>
      </c>
      <c r="T206">
        <v>4.0199999999999996</v>
      </c>
      <c r="U206">
        <v>5.14</v>
      </c>
      <c r="V206">
        <v>5.99</v>
      </c>
      <c r="W206">
        <f t="shared" si="16"/>
        <v>311</v>
      </c>
      <c r="AB206">
        <v>0.16</v>
      </c>
      <c r="AC206">
        <v>0.02</v>
      </c>
      <c r="AD206" s="2">
        <f>1-(3/(4*(W206-2)-1))</f>
        <v>0.99757085020242919</v>
      </c>
      <c r="AE206" s="2">
        <f>AD206*AB206</f>
        <v>0.15961133603238867</v>
      </c>
      <c r="AF206" s="2">
        <f>(AD206^2)*AC206</f>
        <v>1.9902952023471948E-2</v>
      </c>
    </row>
    <row r="207" spans="1:32" x14ac:dyDescent="0.45">
      <c r="A207">
        <v>27</v>
      </c>
      <c r="B207" s="2">
        <v>0</v>
      </c>
      <c r="C207" t="s">
        <v>1052</v>
      </c>
      <c r="D207">
        <v>2020</v>
      </c>
      <c r="E207">
        <v>206</v>
      </c>
      <c r="F207" t="s">
        <v>697</v>
      </c>
      <c r="G207" t="s">
        <v>695</v>
      </c>
      <c r="H207">
        <v>14.41</v>
      </c>
      <c r="I207" t="s">
        <v>705</v>
      </c>
      <c r="J207" t="s">
        <v>692</v>
      </c>
      <c r="K207" t="s">
        <v>693</v>
      </c>
      <c r="L207">
        <v>33</v>
      </c>
      <c r="M207">
        <v>222</v>
      </c>
      <c r="N207" t="s">
        <v>701</v>
      </c>
      <c r="O207" t="s">
        <v>703</v>
      </c>
      <c r="P207" t="s">
        <v>745</v>
      </c>
      <c r="Q207" t="s">
        <v>704</v>
      </c>
      <c r="R207" t="s">
        <v>1044</v>
      </c>
      <c r="S207">
        <v>6.55</v>
      </c>
      <c r="T207">
        <v>6.64</v>
      </c>
      <c r="U207">
        <v>4.5199999999999996</v>
      </c>
      <c r="V207">
        <v>6.14</v>
      </c>
      <c r="W207">
        <f t="shared" si="16"/>
        <v>255</v>
      </c>
      <c r="AB207">
        <v>-0.02</v>
      </c>
      <c r="AC207">
        <v>0.03</v>
      </c>
      <c r="AD207" s="2">
        <f t="shared" ref="AD207:AD208" si="20">1-(3/(4*(W207-2)-1))</f>
        <v>0.9970326409495549</v>
      </c>
      <c r="AE207" s="2">
        <f t="shared" ref="AE207:AE208" si="21">AD207*AB207</f>
        <v>-1.9940652818991097E-2</v>
      </c>
      <c r="AF207" s="2">
        <f t="shared" ref="AF207:AF208" si="22">(AD207^2)*AC207</f>
        <v>2.9822222613565319E-2</v>
      </c>
    </row>
    <row r="208" spans="1:32" x14ac:dyDescent="0.45">
      <c r="A208">
        <v>27</v>
      </c>
      <c r="B208" s="2">
        <v>0</v>
      </c>
      <c r="C208" t="s">
        <v>1052</v>
      </c>
      <c r="D208">
        <v>2020</v>
      </c>
      <c r="E208">
        <v>207</v>
      </c>
      <c r="F208" t="s">
        <v>697</v>
      </c>
      <c r="G208" t="s">
        <v>695</v>
      </c>
      <c r="H208">
        <v>14.41</v>
      </c>
      <c r="I208" t="s">
        <v>705</v>
      </c>
      <c r="J208" t="s">
        <v>692</v>
      </c>
      <c r="K208" t="s">
        <v>693</v>
      </c>
      <c r="L208">
        <v>33</v>
      </c>
      <c r="M208">
        <v>222</v>
      </c>
      <c r="N208" t="s">
        <v>701</v>
      </c>
      <c r="O208" t="s">
        <v>703</v>
      </c>
      <c r="P208" t="s">
        <v>745</v>
      </c>
      <c r="Q208" t="s">
        <v>704</v>
      </c>
      <c r="R208" t="s">
        <v>1045</v>
      </c>
      <c r="S208">
        <v>2.2000000000000002</v>
      </c>
      <c r="T208">
        <v>2.7</v>
      </c>
      <c r="U208">
        <v>4.43</v>
      </c>
      <c r="V208">
        <v>5.69</v>
      </c>
      <c r="W208">
        <f t="shared" si="16"/>
        <v>255</v>
      </c>
      <c r="AB208">
        <v>-0.09</v>
      </c>
      <c r="AC208">
        <v>0.03</v>
      </c>
      <c r="AD208" s="2">
        <f t="shared" si="20"/>
        <v>0.9970326409495549</v>
      </c>
      <c r="AE208" s="2">
        <f t="shared" si="21"/>
        <v>-8.9732937685459938E-2</v>
      </c>
      <c r="AF208" s="2">
        <f t="shared" si="22"/>
        <v>2.9822222613565319E-2</v>
      </c>
    </row>
    <row r="209" spans="1:32" x14ac:dyDescent="0.45">
      <c r="A209">
        <v>27</v>
      </c>
      <c r="B209" s="2">
        <v>0</v>
      </c>
      <c r="C209" t="s">
        <v>1052</v>
      </c>
      <c r="D209">
        <v>2020</v>
      </c>
      <c r="E209">
        <v>208</v>
      </c>
      <c r="F209" t="s">
        <v>697</v>
      </c>
      <c r="G209" t="s">
        <v>695</v>
      </c>
      <c r="H209">
        <v>14.41</v>
      </c>
      <c r="I209" t="s">
        <v>705</v>
      </c>
      <c r="J209" t="s">
        <v>692</v>
      </c>
      <c r="K209" t="s">
        <v>693</v>
      </c>
      <c r="L209">
        <v>33</v>
      </c>
      <c r="M209">
        <v>222</v>
      </c>
      <c r="N209" t="s">
        <v>701</v>
      </c>
      <c r="O209" t="s">
        <v>703</v>
      </c>
      <c r="P209" t="s">
        <v>968</v>
      </c>
      <c r="Q209" t="s">
        <v>704</v>
      </c>
      <c r="R209" t="s">
        <v>1046</v>
      </c>
      <c r="S209">
        <v>4.3600000000000003</v>
      </c>
      <c r="T209">
        <v>3.94</v>
      </c>
      <c r="U209">
        <v>5.32</v>
      </c>
      <c r="V209">
        <v>6.75</v>
      </c>
      <c r="W209">
        <f t="shared" si="16"/>
        <v>255</v>
      </c>
      <c r="AB209">
        <v>0.06</v>
      </c>
      <c r="AC209">
        <v>0.03</v>
      </c>
      <c r="AD209" s="2">
        <f>1-(3/(4*(W209-2)-1))</f>
        <v>0.9970326409495549</v>
      </c>
      <c r="AE209" s="2">
        <f>AD209*AB209</f>
        <v>5.9821958456973294E-2</v>
      </c>
      <c r="AF209" s="2">
        <f>(AD209^2)*AC209</f>
        <v>2.9822222613565319E-2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4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4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4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4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4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4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45">
      <c r="A8" t="s">
        <v>833</v>
      </c>
      <c r="B8" s="4" t="s">
        <v>834</v>
      </c>
      <c r="C8" t="s">
        <v>841</v>
      </c>
    </row>
    <row r="9" spans="1:4" x14ac:dyDescent="0.45">
      <c r="A9" t="s">
        <v>835</v>
      </c>
      <c r="B9" s="4" t="s">
        <v>836</v>
      </c>
      <c r="C9" t="s">
        <v>841</v>
      </c>
    </row>
    <row r="10" spans="1:4" x14ac:dyDescent="0.45">
      <c r="A10" t="s">
        <v>837</v>
      </c>
      <c r="B10" s="4" t="s">
        <v>838</v>
      </c>
      <c r="C10" t="s">
        <v>841</v>
      </c>
    </row>
    <row r="11" spans="1:4" ht="14.25" customHeight="1" x14ac:dyDescent="0.45">
      <c r="A11" t="s">
        <v>966</v>
      </c>
      <c r="B11" s="12" t="s">
        <v>965</v>
      </c>
      <c r="C11" s="12" t="s">
        <v>841</v>
      </c>
    </row>
    <row r="12" spans="1:4" x14ac:dyDescent="0.45">
      <c r="A12" t="s">
        <v>967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2020-12-08T15:36:16Z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