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alyssia\Desktop\Research_Material_Dr_T\Python_practice\"/>
    </mc:Choice>
  </mc:AlternateContent>
  <xr:revisionPtr revIDLastSave="0" documentId="13_ncr:1_{DBC1A877-0039-40C5-8B21-D29149C646C6}" xr6:coauthVersionLast="47" xr6:coauthVersionMax="47" xr10:uidLastSave="{00000000-0000-0000-0000-000000000000}"/>
  <bookViews>
    <workbookView minimized="1" xWindow="2200" yWindow="2200" windowWidth="14400" windowHeight="7360" firstSheet="3" activeTab="4" xr2:uid="{00000000-000D-0000-FFFF-FFFF00000000}"/>
  </bookViews>
  <sheets>
    <sheet name="Data" sheetId="1" r:id="rId1"/>
    <sheet name="Template" sheetId="2" r:id="rId2"/>
    <sheet name="21 &amp; 22 June 2021" sheetId="3" r:id="rId3"/>
    <sheet name="Dilution_Fraction" sheetId="6" r:id="rId4"/>
    <sheet name="not_working_data" sheetId="4" r:id="rId5"/>
    <sheet name="working_data_exp1" sheetId="5" r:id="rId6"/>
    <sheet name="working_data_exp2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" i="4" l="1"/>
  <c r="R132" i="4" l="1"/>
  <c r="Q132" i="4"/>
  <c r="R131" i="4"/>
  <c r="Q131" i="4"/>
  <c r="R130" i="4"/>
  <c r="Q130" i="4"/>
  <c r="R129" i="4"/>
  <c r="Q129" i="4"/>
  <c r="R128" i="4"/>
  <c r="Q128" i="4"/>
  <c r="R127" i="4"/>
  <c r="Q127" i="4"/>
  <c r="R126" i="4"/>
  <c r="Q126" i="4"/>
  <c r="R125" i="4"/>
  <c r="Q125" i="4"/>
  <c r="R124" i="4"/>
  <c r="Q124" i="4"/>
  <c r="R123" i="4"/>
  <c r="Q123" i="4"/>
  <c r="R122" i="4"/>
  <c r="Q122" i="4"/>
  <c r="R121" i="4"/>
  <c r="Q121" i="4"/>
  <c r="R120" i="4"/>
  <c r="Q120" i="4"/>
  <c r="R119" i="4"/>
  <c r="Q119" i="4"/>
  <c r="R118" i="4"/>
  <c r="Q118" i="4"/>
  <c r="R117" i="4"/>
  <c r="Q117" i="4"/>
  <c r="R116" i="4"/>
  <c r="Q116" i="4"/>
  <c r="R115" i="4"/>
  <c r="Q115" i="4"/>
  <c r="R114" i="4"/>
  <c r="Q114" i="4"/>
  <c r="R113" i="4"/>
  <c r="Q113" i="4"/>
  <c r="R112" i="4"/>
  <c r="Q112" i="4"/>
  <c r="R111" i="4"/>
  <c r="Q111" i="4"/>
  <c r="R110" i="4"/>
  <c r="Q110" i="4"/>
  <c r="R109" i="4"/>
  <c r="Q109" i="4"/>
  <c r="R108" i="4"/>
  <c r="Q108" i="4"/>
  <c r="R107" i="4"/>
  <c r="Q107" i="4"/>
  <c r="R106" i="4"/>
  <c r="Q106" i="4"/>
  <c r="R105" i="4"/>
  <c r="Q105" i="4"/>
  <c r="R104" i="4"/>
  <c r="Q104" i="4"/>
  <c r="R103" i="4"/>
  <c r="Q103" i="4"/>
  <c r="R102" i="4"/>
  <c r="Q102" i="4"/>
  <c r="R101" i="4"/>
  <c r="Q101" i="4"/>
  <c r="R100" i="4"/>
  <c r="Q100" i="4"/>
  <c r="R99" i="4"/>
  <c r="Q99" i="4"/>
  <c r="R98" i="4"/>
  <c r="Q98" i="4"/>
  <c r="R97" i="4"/>
  <c r="Q97" i="4"/>
  <c r="R96" i="4"/>
  <c r="Q96" i="4"/>
  <c r="R95" i="4"/>
  <c r="Q95" i="4"/>
  <c r="R94" i="4"/>
  <c r="Q94" i="4"/>
  <c r="R93" i="4"/>
  <c r="Q93" i="4"/>
  <c r="R92" i="4"/>
  <c r="Q92" i="4"/>
  <c r="R91" i="4"/>
  <c r="Q91" i="4"/>
  <c r="R90" i="4"/>
  <c r="Q90" i="4"/>
  <c r="R89" i="4"/>
  <c r="Q89" i="4"/>
  <c r="R88" i="4"/>
  <c r="Q88" i="4"/>
  <c r="R87" i="4"/>
  <c r="Q87" i="4"/>
  <c r="R86" i="4"/>
  <c r="Q86" i="4"/>
  <c r="R85" i="4"/>
  <c r="Q85" i="4"/>
  <c r="R84" i="4"/>
  <c r="Q84" i="4"/>
  <c r="R83" i="4"/>
  <c r="Q83" i="4"/>
  <c r="R82" i="4"/>
  <c r="Q82" i="4"/>
  <c r="R81" i="4"/>
  <c r="Q81" i="4"/>
  <c r="R80" i="4"/>
  <c r="Q80" i="4"/>
  <c r="R79" i="4"/>
  <c r="Q79" i="4"/>
  <c r="R78" i="4"/>
  <c r="Q78" i="4"/>
  <c r="R77" i="4"/>
  <c r="Q77" i="4"/>
  <c r="R76" i="4"/>
  <c r="Q76" i="4"/>
  <c r="R75" i="4"/>
  <c r="Q75" i="4"/>
  <c r="R74" i="4"/>
  <c r="Q74" i="4"/>
  <c r="R73" i="4"/>
  <c r="Q73" i="4"/>
  <c r="R72" i="4"/>
  <c r="Q72" i="4"/>
  <c r="R71" i="4"/>
  <c r="Q71" i="4"/>
  <c r="R70" i="4"/>
  <c r="Q70" i="4"/>
  <c r="R69" i="4"/>
  <c r="Q69" i="4"/>
  <c r="R68" i="4"/>
  <c r="Q68" i="4"/>
  <c r="R67" i="4"/>
  <c r="Q67" i="4"/>
  <c r="R66" i="4"/>
  <c r="Q66" i="4"/>
  <c r="R65" i="4"/>
  <c r="Q65" i="4"/>
  <c r="R64" i="4"/>
  <c r="Q64" i="4"/>
  <c r="R63" i="4"/>
  <c r="Q63" i="4"/>
  <c r="R62" i="4"/>
  <c r="Q62" i="4"/>
  <c r="R61" i="4"/>
  <c r="Q61" i="4"/>
  <c r="R60" i="4"/>
  <c r="Q60" i="4"/>
  <c r="R59" i="4"/>
  <c r="Q59" i="4"/>
  <c r="R58" i="4"/>
  <c r="Q58" i="4"/>
  <c r="R57" i="4"/>
  <c r="Q57" i="4"/>
  <c r="R56" i="4"/>
  <c r="Q56" i="4"/>
  <c r="R55" i="4"/>
  <c r="Q55" i="4"/>
  <c r="R54" i="4"/>
  <c r="Q54" i="4"/>
  <c r="R53" i="4"/>
  <c r="Q53" i="4"/>
  <c r="R52" i="4"/>
  <c r="Q52" i="4"/>
  <c r="R51" i="4"/>
  <c r="Q51" i="4"/>
  <c r="R50" i="4"/>
  <c r="Q50" i="4"/>
  <c r="R49" i="4"/>
  <c r="Q49" i="4"/>
  <c r="R48" i="4"/>
  <c r="Q48" i="4"/>
  <c r="R47" i="4"/>
  <c r="Q47" i="4"/>
  <c r="R46" i="4"/>
  <c r="Q46" i="4"/>
  <c r="R45" i="4"/>
  <c r="Q45" i="4"/>
  <c r="R44" i="4"/>
  <c r="Q44" i="4"/>
  <c r="R43" i="4"/>
  <c r="Q43" i="4"/>
  <c r="R42" i="4"/>
  <c r="Q42" i="4"/>
  <c r="R41" i="4"/>
  <c r="Q41" i="4"/>
  <c r="R40" i="4"/>
  <c r="Q40" i="4"/>
  <c r="R39" i="4"/>
  <c r="Q39" i="4"/>
  <c r="R38" i="4"/>
  <c r="Q38" i="4"/>
  <c r="R37" i="4"/>
  <c r="Q37" i="4"/>
  <c r="R36" i="4"/>
  <c r="Q36" i="4"/>
  <c r="R35" i="4"/>
  <c r="Q35" i="4"/>
  <c r="R34" i="4"/>
  <c r="Q34" i="4"/>
  <c r="R33" i="4"/>
  <c r="Q33" i="4"/>
  <c r="R32" i="4"/>
  <c r="Q32" i="4"/>
  <c r="R31" i="4"/>
  <c r="Q31" i="4"/>
  <c r="R30" i="4"/>
  <c r="Q30" i="4"/>
  <c r="R29" i="4"/>
  <c r="Q29" i="4"/>
  <c r="R28" i="4"/>
  <c r="Q28" i="4"/>
  <c r="R27" i="4"/>
  <c r="Q27" i="4"/>
  <c r="R26" i="4"/>
  <c r="Q26" i="4"/>
  <c r="R25" i="4"/>
  <c r="Q25" i="4"/>
  <c r="R24" i="4"/>
  <c r="Q24" i="4"/>
  <c r="R23" i="4"/>
  <c r="Q23" i="4"/>
  <c r="R22" i="4"/>
  <c r="Q22" i="4"/>
  <c r="R21" i="4"/>
  <c r="Q21" i="4"/>
  <c r="R20" i="4"/>
  <c r="Q20" i="4"/>
  <c r="R19" i="4"/>
  <c r="Q19" i="4"/>
  <c r="R18" i="4"/>
  <c r="Q18" i="4"/>
  <c r="R17" i="4"/>
  <c r="Q17" i="4"/>
  <c r="R16" i="4"/>
  <c r="Q16" i="4"/>
  <c r="R15" i="4"/>
  <c r="Q15" i="4"/>
  <c r="R14" i="4"/>
  <c r="Q14" i="4"/>
  <c r="R13" i="4"/>
  <c r="Q13" i="4"/>
  <c r="R12" i="4"/>
  <c r="Q12" i="4"/>
  <c r="R11" i="4"/>
  <c r="Q11" i="4"/>
  <c r="R10" i="4"/>
  <c r="Q10" i="4"/>
  <c r="R9" i="4"/>
  <c r="Q9" i="4"/>
  <c r="R8" i="4"/>
  <c r="Q8" i="4"/>
  <c r="R7" i="4"/>
  <c r="Q7" i="4"/>
  <c r="R6" i="4"/>
  <c r="Q6" i="4"/>
  <c r="R5" i="4"/>
  <c r="Q5" i="4"/>
  <c r="R4" i="4"/>
  <c r="R48" i="3"/>
  <c r="Q48" i="3"/>
  <c r="R47" i="3"/>
  <c r="Q47" i="3"/>
  <c r="R46" i="3"/>
  <c r="Q46" i="3"/>
  <c r="R45" i="3"/>
  <c r="Q45" i="3"/>
  <c r="R44" i="3"/>
  <c r="Q44" i="3"/>
  <c r="R43" i="3"/>
  <c r="Q43" i="3"/>
  <c r="R42" i="3"/>
  <c r="Q42" i="3"/>
  <c r="R41" i="3"/>
  <c r="Q41" i="3"/>
  <c r="R40" i="3"/>
  <c r="Q40" i="3"/>
  <c r="R39" i="3"/>
  <c r="Q39" i="3"/>
  <c r="R38" i="3"/>
  <c r="Q38" i="3"/>
  <c r="R37" i="3"/>
  <c r="Q37" i="3"/>
  <c r="R36" i="3"/>
  <c r="Q36" i="3"/>
  <c r="R35" i="3"/>
  <c r="Q35" i="3"/>
  <c r="R34" i="3"/>
  <c r="Q34" i="3"/>
  <c r="R33" i="3"/>
  <c r="Q33" i="3"/>
  <c r="R32" i="3"/>
  <c r="Q32" i="3"/>
  <c r="R31" i="3"/>
  <c r="Q31" i="3"/>
  <c r="R30" i="3"/>
  <c r="Q30" i="3"/>
  <c r="R29" i="3"/>
  <c r="Q29" i="3"/>
  <c r="R28" i="3"/>
  <c r="Q28" i="3"/>
  <c r="R27" i="3"/>
  <c r="Q27" i="3"/>
  <c r="R26" i="3"/>
  <c r="Q26" i="3"/>
  <c r="R25" i="3"/>
  <c r="Q25" i="3"/>
  <c r="R24" i="3"/>
  <c r="Q24" i="3"/>
  <c r="R23" i="3"/>
  <c r="Q23" i="3"/>
  <c r="R22" i="3"/>
  <c r="Q22" i="3"/>
  <c r="R21" i="3"/>
  <c r="Q21" i="3"/>
  <c r="R20" i="3"/>
  <c r="Q20" i="3"/>
  <c r="R19" i="3"/>
  <c r="Q19" i="3"/>
  <c r="R18" i="3"/>
  <c r="Q18" i="3"/>
  <c r="R17" i="3"/>
  <c r="Q17" i="3"/>
  <c r="R16" i="3"/>
  <c r="Q16" i="3"/>
  <c r="R15" i="3"/>
  <c r="Q15" i="3"/>
  <c r="R14" i="3"/>
  <c r="Q14" i="3"/>
  <c r="R13" i="3"/>
  <c r="Q13" i="3"/>
  <c r="R12" i="3"/>
  <c r="Q12" i="3"/>
  <c r="R11" i="3"/>
  <c r="Q11" i="3"/>
  <c r="R10" i="3"/>
  <c r="Q10" i="3"/>
  <c r="R9" i="3"/>
  <c r="Q9" i="3"/>
  <c r="R8" i="3"/>
  <c r="Q8" i="3"/>
  <c r="R7" i="3"/>
  <c r="Q7" i="3"/>
  <c r="R6" i="3"/>
  <c r="Q6" i="3"/>
  <c r="R5" i="3"/>
  <c r="Q5" i="3"/>
  <c r="R4" i="3"/>
  <c r="Q4" i="3"/>
  <c r="K55" i="2"/>
  <c r="J55" i="2"/>
  <c r="K54" i="2"/>
  <c r="J54" i="2"/>
  <c r="K53" i="2"/>
  <c r="J53" i="2"/>
  <c r="K52" i="2"/>
  <c r="J52" i="2"/>
  <c r="X39" i="2"/>
  <c r="X37" i="2"/>
  <c r="T32" i="2"/>
  <c r="S32" i="2"/>
  <c r="R32" i="2"/>
  <c r="T31" i="2"/>
  <c r="R31" i="2"/>
  <c r="T30" i="2"/>
  <c r="R30" i="2"/>
  <c r="T29" i="2"/>
  <c r="R29" i="2"/>
  <c r="T28" i="2"/>
  <c r="R28" i="2"/>
  <c r="T27" i="2"/>
  <c r="S27" i="2"/>
  <c r="R27" i="2"/>
  <c r="T26" i="2"/>
  <c r="S26" i="2"/>
  <c r="R26" i="2"/>
  <c r="T25" i="2"/>
  <c r="S25" i="2"/>
  <c r="R25" i="2"/>
  <c r="T24" i="2"/>
  <c r="R24" i="2"/>
  <c r="T23" i="2"/>
  <c r="R23" i="2"/>
  <c r="T22" i="2"/>
  <c r="R22" i="2"/>
  <c r="T21" i="2"/>
  <c r="R21" i="2"/>
  <c r="T20" i="2"/>
  <c r="R20" i="2"/>
  <c r="T19" i="2"/>
  <c r="R19" i="2"/>
  <c r="T18" i="2"/>
  <c r="R18" i="2"/>
  <c r="T17" i="2"/>
  <c r="R17" i="2"/>
  <c r="T16" i="2"/>
  <c r="S16" i="2"/>
  <c r="R16" i="2"/>
  <c r="T15" i="2"/>
  <c r="S15" i="2"/>
  <c r="R15" i="2"/>
  <c r="T14" i="2"/>
  <c r="S14" i="2"/>
  <c r="R14" i="2"/>
  <c r="T13" i="2"/>
  <c r="S13" i="2"/>
  <c r="R13" i="2"/>
  <c r="T12" i="2"/>
  <c r="S12" i="2"/>
  <c r="R12" i="2"/>
  <c r="T11" i="2"/>
  <c r="S11" i="2"/>
  <c r="R11" i="2"/>
  <c r="T10" i="2"/>
  <c r="S10" i="2"/>
  <c r="R10" i="2"/>
  <c r="T9" i="2"/>
  <c r="S9" i="2"/>
  <c r="R9" i="2"/>
  <c r="T8" i="2"/>
  <c r="S8" i="2"/>
  <c r="X38" i="2" s="1"/>
  <c r="R8" i="2"/>
  <c r="T7" i="2"/>
  <c r="S7" i="2"/>
  <c r="R7" i="2"/>
  <c r="T6" i="2"/>
  <c r="S6" i="2"/>
  <c r="R6" i="2"/>
  <c r="T5" i="2"/>
  <c r="S5" i="2"/>
  <c r="R5" i="2"/>
  <c r="Q21" i="1"/>
  <c r="Q20" i="1"/>
  <c r="Q19" i="1"/>
  <c r="Q18" i="1"/>
  <c r="Q17" i="1"/>
  <c r="R16" i="1"/>
  <c r="Q16" i="1"/>
  <c r="R15" i="1"/>
  <c r="Q15" i="1"/>
  <c r="R14" i="1"/>
  <c r="Q14" i="1"/>
  <c r="R13" i="1"/>
  <c r="Q13" i="1"/>
  <c r="R12" i="1"/>
  <c r="Q12" i="1"/>
  <c r="R11" i="1"/>
  <c r="Q11" i="1"/>
  <c r="R10" i="1"/>
  <c r="Q10" i="1"/>
  <c r="R9" i="1"/>
  <c r="Q9" i="1"/>
  <c r="R8" i="1"/>
  <c r="Q8" i="1"/>
  <c r="R7" i="1"/>
  <c r="Q7" i="1"/>
  <c r="R6" i="1"/>
  <c r="Q6" i="1"/>
  <c r="R5" i="1"/>
  <c r="Q5" i="1"/>
</calcChain>
</file>

<file path=xl/sharedStrings.xml><?xml version="1.0" encoding="utf-8"?>
<sst xmlns="http://schemas.openxmlformats.org/spreadsheetml/2006/main" count="939" uniqueCount="178">
  <si>
    <t>Trilogy Fluorometer, calibrated 23 April 2021</t>
  </si>
  <si>
    <t>F</t>
  </si>
  <si>
    <t>Tau</t>
  </si>
  <si>
    <t>Sample Name</t>
  </si>
  <si>
    <t>Date sample taken</t>
  </si>
  <si>
    <t>Cast</t>
  </si>
  <si>
    <t>Sample Number</t>
  </si>
  <si>
    <t>Niskin</t>
  </si>
  <si>
    <t>Depth, m</t>
  </si>
  <si>
    <t>Volume filtered, ml</t>
  </si>
  <si>
    <t>Date extracted</t>
  </si>
  <si>
    <t>Time Extracted</t>
  </si>
  <si>
    <t>Time Run</t>
  </si>
  <si>
    <t>Beginning Blank</t>
  </si>
  <si>
    <t>End Blank</t>
  </si>
  <si>
    <t>Volume Acetone, ml</t>
  </si>
  <si>
    <t>Dilution</t>
  </si>
  <si>
    <t>F0</t>
  </si>
  <si>
    <t>Fa</t>
  </si>
  <si>
    <t>Chlorophyll</t>
  </si>
  <si>
    <t>Phaeopigments</t>
  </si>
  <si>
    <t>Notes</t>
  </si>
  <si>
    <t>SIO Pier</t>
  </si>
  <si>
    <t>NA</t>
  </si>
  <si>
    <t>1a</t>
  </si>
  <si>
    <t>Large test tube with screw cap; noticed some condensation even though cap was tight</t>
  </si>
  <si>
    <t>1b</t>
  </si>
  <si>
    <t>2a</t>
  </si>
  <si>
    <t>Smaller test tube with snap cap and parafil</t>
  </si>
  <si>
    <t>2b</t>
  </si>
  <si>
    <t>2c</t>
  </si>
  <si>
    <t>Did a third time because first measurement was so weird</t>
  </si>
  <si>
    <t>3a</t>
  </si>
  <si>
    <t>Scintillation vial, new</t>
  </si>
  <si>
    <t>3b</t>
  </si>
  <si>
    <t>Cruise/ location</t>
  </si>
  <si>
    <t>Sample number</t>
  </si>
  <si>
    <t>F0 (RFU)</t>
  </si>
  <si>
    <t>Fa (RFU)</t>
  </si>
  <si>
    <t>Fa w/ trace metals (RFU)</t>
  </si>
  <si>
    <t>Chlorophyll (ug/L)</t>
  </si>
  <si>
    <t>Chlorophyll (using Fa w/ trace metals) (ug/L)</t>
  </si>
  <si>
    <t>Phaeopigments (ug/L)</t>
  </si>
  <si>
    <t>Sample 17-28 will serve as our to</t>
  </si>
  <si>
    <t>Volume filtered (mL) is ~280</t>
  </si>
  <si>
    <t xml:space="preserve">Sample 5-16 will serve as out t2 (24 hour incubation) </t>
  </si>
  <si>
    <t>Extra data techniqually to (no incubation)</t>
  </si>
  <si>
    <t>Apparent growth = (1/t)ln(Pt/P0))</t>
  </si>
  <si>
    <t>Actual w/o trace</t>
  </si>
  <si>
    <t>Apparent growth w/o trace metals</t>
  </si>
  <si>
    <t>Apparent growth w/ trace metals</t>
  </si>
  <si>
    <t xml:space="preserve">SIO Pier </t>
  </si>
  <si>
    <t>Dr. T fluormeter -----&gt;</t>
  </si>
  <si>
    <r>
      <rPr>
        <sz val="10"/>
        <color theme="1"/>
        <rFont val="Arial"/>
      </rPr>
      <t>Prairie fluormeter</t>
    </r>
    <r>
      <rPr>
        <b/>
        <sz val="10"/>
        <color theme="1"/>
        <rFont val="Arial"/>
      </rPr>
      <t xml:space="preserve"> ----&gt;</t>
    </r>
  </si>
  <si>
    <t>Bottle</t>
  </si>
  <si>
    <t>Fraction_Whole_SW</t>
  </si>
  <si>
    <t>Nut_0_No_Nut_1</t>
  </si>
  <si>
    <t>Replicate</t>
  </si>
  <si>
    <t>Time_Point</t>
  </si>
  <si>
    <t>Expt_Num</t>
  </si>
  <si>
    <t>Sample_num</t>
  </si>
  <si>
    <t>Depth_m</t>
  </si>
  <si>
    <t>Vol_Filtered</t>
  </si>
  <si>
    <t>First_Blank</t>
  </si>
  <si>
    <t>F0_RFU</t>
  </si>
  <si>
    <t>F0_Second_Run_RFU</t>
  </si>
  <si>
    <t>Fa_RFU</t>
  </si>
  <si>
    <t>Fa_Second_Run_RFU</t>
  </si>
  <si>
    <t>End_Blank</t>
  </si>
  <si>
    <t>Volume_Acetone_ml</t>
  </si>
  <si>
    <t>Chlorophyll_ug/L</t>
  </si>
  <si>
    <t>Phaeopigments_ug/L</t>
  </si>
  <si>
    <t>t0</t>
  </si>
  <si>
    <t>1A</t>
  </si>
  <si>
    <t>t1</t>
  </si>
  <si>
    <t>1B</t>
  </si>
  <si>
    <t>2A</t>
  </si>
  <si>
    <t>2B</t>
  </si>
  <si>
    <t>3A</t>
  </si>
  <si>
    <t>two filters in extraction vial, one is potenitally 2A</t>
  </si>
  <si>
    <t>No Filter</t>
  </si>
  <si>
    <t>3B</t>
  </si>
  <si>
    <t>1D</t>
  </si>
  <si>
    <t>3D</t>
  </si>
  <si>
    <t>4A</t>
  </si>
  <si>
    <t>F0 and Fa second run values were used to calculate Chl and Phae.</t>
  </si>
  <si>
    <t>4B</t>
  </si>
  <si>
    <t>5A</t>
  </si>
  <si>
    <t>5B</t>
  </si>
  <si>
    <t>6A</t>
  </si>
  <si>
    <t>6B</t>
  </si>
  <si>
    <t>beginning of wiping off test tubes for F0 values (all Fa test tubes were wiped off)</t>
  </si>
  <si>
    <t>7A</t>
  </si>
  <si>
    <t>t2</t>
  </si>
  <si>
    <t>8A</t>
  </si>
  <si>
    <t>9A</t>
  </si>
  <si>
    <t>10A</t>
  </si>
  <si>
    <t>11A</t>
  </si>
  <si>
    <t>46-62, 88-90 put in freezer 12:40; 30 June 2021</t>
  </si>
  <si>
    <t>63-97 in freezer at 1300; 30 June 1997</t>
  </si>
  <si>
    <t>12A</t>
  </si>
  <si>
    <t>63-97 in freezer at 1300; 30 June 1998</t>
  </si>
  <si>
    <t>63-97 in freezer at 1300; 30 June 1999</t>
  </si>
  <si>
    <t>63-97 in freezer at 1300; 30 June 2000</t>
  </si>
  <si>
    <t>7B</t>
  </si>
  <si>
    <t>63-97 in freezer at 1300; 30 June 2001</t>
  </si>
  <si>
    <t>63-97 in freezer at 1300; 30 June 2002</t>
  </si>
  <si>
    <t>63-97 in freezer at 1300; 30 June 2003</t>
  </si>
  <si>
    <t>8B</t>
  </si>
  <si>
    <t>63-97 in freezer at 1300; 30 June 2004</t>
  </si>
  <si>
    <t>63-97 in freezer at 1300; 30 June 2005</t>
  </si>
  <si>
    <t>63-97 in freezer at 1300; 30 June 2006</t>
  </si>
  <si>
    <t>9B</t>
  </si>
  <si>
    <t>63-97 in freezer at 1300; 30 June 2007</t>
  </si>
  <si>
    <t>63-97 in freezer at 1300; 30 June 2008</t>
  </si>
  <si>
    <t>63-97 in freezer at 1300; 30 June 2009</t>
  </si>
  <si>
    <t>4D</t>
  </si>
  <si>
    <t>63-97 in freezer at 1300; 30 June 2010</t>
  </si>
  <si>
    <t>63-97 in freezer at 1300; 30 June 2011</t>
  </si>
  <si>
    <t>63-97 in freezer at 1300; 30 June 2012</t>
  </si>
  <si>
    <t>10B</t>
  </si>
  <si>
    <t>63-97 in freezer at 1300; 30 June 2013</t>
  </si>
  <si>
    <t>63-97 in freezer at 1300; 30 June 2014</t>
  </si>
  <si>
    <t>63-97 in freezer at 1300; 30 June 2015</t>
  </si>
  <si>
    <t>11B</t>
  </si>
  <si>
    <t>63-97 in freezer at 1300; 30 June 2016</t>
  </si>
  <si>
    <t>63-97 in freezer at 1300; 30 June 2017</t>
  </si>
  <si>
    <t>63-97 in freezer at 1300; 30 June 2018</t>
  </si>
  <si>
    <t>12B</t>
  </si>
  <si>
    <t>63-97 in freezer at 1300; 30 June 2019</t>
  </si>
  <si>
    <t>63-97 in freezer at 1300; 30 June 2020</t>
  </si>
  <si>
    <t>63-97 in freezer at 1300; 30 June 2021</t>
  </si>
  <si>
    <t>Put in freezer 1240; 30 June 2019</t>
  </si>
  <si>
    <t>Put in freezer 1240; 30 June 2020</t>
  </si>
  <si>
    <t>Put in freezer 1240; 30 June 2021</t>
  </si>
  <si>
    <t>91-132 Ran on Prairie Fluorometer ~1700; 2 July 2021; ended at 1936. Use tau of 1.68 and F of 0.000371</t>
  </si>
  <si>
    <t>91-132 Ran on Prairie Fluorometer ~1700; 2 July 2021; ended at 1937</t>
  </si>
  <si>
    <t>91-132 Ran on Prairie Fluorometer ~1700; 2 July 2021; ended at 1938</t>
  </si>
  <si>
    <t>91-132 Ran on Prairie Fluorometer ~1700; 2 July 2021; ended at 1939</t>
  </si>
  <si>
    <t>91-132 Ran on Prairie Fluorometer ~1700; 2 July 2021; ended at 1940</t>
  </si>
  <si>
    <t>91-132 Ran on Prairie Fluorometer ~1700; 2 July 2021; ended at 1941</t>
  </si>
  <si>
    <t>91-132 Ran on Prairie Fluorometer ~1700; 2 July 2021; ended at 1942</t>
  </si>
  <si>
    <t>91-132 Ran on Prairie Fluorometer ~1700; 2 July 2021; ended at 1943</t>
  </si>
  <si>
    <t>91-132 Ran on Prairie Fluorometer ~1700; 2 July 2021; ended at 1944</t>
  </si>
  <si>
    <t>91-132 Ran on Prairie Fluorometer ~1700; 2 July 2021; ended at 1945</t>
  </si>
  <si>
    <t>91-132 Ran on Prairie Fluorometer ~1700; 2 July 2021; ended at 1946</t>
  </si>
  <si>
    <t>91-132 Ran on Prairie Fluorometer ~1700; 2 July 2021; ended at 1947</t>
  </si>
  <si>
    <t>91-132 Ran on Prairie Fluorometer ~1700; 2 July 2021; ended at 1948</t>
  </si>
  <si>
    <t>91-132 Ran on Prairie Fluorometer ~1700; 2 July 2021; ended at 1949</t>
  </si>
  <si>
    <t>91-132 Ran on Prairie Fluorometer ~1700; 2 July 2021; ended at 1950</t>
  </si>
  <si>
    <t>91-132 Ran on Prairie Fluorometer ~1700; 2 July 2021; ended at 1951</t>
  </si>
  <si>
    <t>91-132 Ran on Prairie Fluorometer ~1700; 2 July 2021; ended at 1952</t>
  </si>
  <si>
    <t>91-132 Ran on Prairie Fluorometer ~1700; 2 July 2021; ended at 1952; 1D bottles were skipped; samples 109-111 were not taken.</t>
  </si>
  <si>
    <t>91-132 Ran on Prairie Fluorometer ~1700; 2 July 2021; ended at 1953</t>
  </si>
  <si>
    <t>91-132 Ran on Prairie Fluorometer ~1700; 2 July 2021; ended at 1954</t>
  </si>
  <si>
    <t>91-132 Ran on Prairie Fluorometer ~1700; 2 July 2021; ended at 1955</t>
  </si>
  <si>
    <t>91-132 Ran on Prairie Fluorometer ~1700; 2 July 2021; ended at 1956</t>
  </si>
  <si>
    <t>91-132 Ran on Prairie Fluorometer ~1700; 2 July 2021; ended at 1957</t>
  </si>
  <si>
    <t>91-132 Ran on Prairie Fluorometer ~1700; 2 July 2021; ended at 1958</t>
  </si>
  <si>
    <t>91-132 Ran on Prairie Fluorometer ~1700; 2 July 2021; ended at 1959</t>
  </si>
  <si>
    <t>91-132 Ran on Prairie Fluorometer ~1700; 2 July 2021; ended at 1960</t>
  </si>
  <si>
    <t>91-132 Ran on Prairie Fluorometer ~1700; 2 July 2021; ended at 1961</t>
  </si>
  <si>
    <t>91-132 Ran on Prairie Fluorometer ~1700; 2 July 2021; ended at 1962</t>
  </si>
  <si>
    <t>91-132 Ran on Prairie Fluorometer ~1700; 2 July 2021; ended at 1963</t>
  </si>
  <si>
    <t>91-132 Ran on Prairie Fluorometer ~1700; 2 July 2021; ended at 1964</t>
  </si>
  <si>
    <t>91-132 Ran on Prairie Fluorometer ~1700; 2 July 2021; ended at 1965</t>
  </si>
  <si>
    <t>91-132 Ran on Prairie Fluorometer ~1700; 2 July 2021; ended at 1966</t>
  </si>
  <si>
    <t>91-132 Ran on Prairie Fluorometer ~1700; 2 July 2021; ended at 1967</t>
  </si>
  <si>
    <t>91-132 Ran on Prairie Fluorometer ~1700; 2 July 2021; ended at 1968</t>
  </si>
  <si>
    <t>2D</t>
  </si>
  <si>
    <t>91-132 Ran on Prairie Fluorometer ~1700; 2 July 2021; ended at 1969</t>
  </si>
  <si>
    <t>91-132 Ran on Prairie Fluorometer ~1700; 2 July 2021; ended at 1970</t>
  </si>
  <si>
    <t>91-132 Ran on Prairie Fluorometer ~1700; 2 July 2021; ended at 1971</t>
  </si>
  <si>
    <t>Bottle_number</t>
  </si>
  <si>
    <t>Sample_No</t>
  </si>
  <si>
    <t>Time_point</t>
  </si>
  <si>
    <t>Expt_num</t>
  </si>
  <si>
    <t>carboy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</si>
</sst>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\ mmm\ yyyy"/>
    <numFmt numFmtId="165" formatCode="d\ mmmm\ yyyy"/>
    <numFmt numFmtId="166" formatCode="0.0000"/>
    <numFmt numFmtId="167" formatCode="#,##0.0000000000"/>
    <numFmt numFmtId="168" formatCode="#,##0.000000"/>
  </numFmts>
  <fonts count="9">
    <font>
      <sz val="10"/>
      <color rgb="FF000000"/>
      <name val="Arial"/>
    </font>
    <font>
      <sz val="10"/>
      <color theme="1"/>
      <name val="Arial"/>
    </font>
    <font>
      <sz val="12"/>
      <color rgb="FF000000"/>
      <name val="&quot;Times New Roman&quot;"/>
    </font>
    <font>
      <sz val="11"/>
      <color rgb="FF000000"/>
      <name val="Inconsolata"/>
    </font>
    <font>
      <b/>
      <sz val="10"/>
      <color theme="1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B7B7B7"/>
        <bgColor rgb="FFB7B7B7"/>
      </patternFill>
    </fill>
    <fill>
      <patternFill patternType="solid">
        <fgColor rgb="FF00FFFF"/>
        <bgColor rgb="FF00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4">
    <xf numFmtId="0" fontId="0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/>
    <xf numFmtId="164" fontId="1" fillId="0" borderId="1" xfId="0" applyNumberFormat="1" applyFont="1" applyBorder="1" applyAlignment="1"/>
    <xf numFmtId="165" fontId="1" fillId="0" borderId="1" xfId="0" applyNumberFormat="1" applyFont="1" applyBorder="1" applyAlignment="1"/>
    <xf numFmtId="18" fontId="1" fillId="0" borderId="1" xfId="0" applyNumberFormat="1" applyFont="1" applyBorder="1" applyAlignment="1"/>
    <xf numFmtId="166" fontId="1" fillId="0" borderId="1" xfId="0" applyNumberFormat="1" applyFont="1" applyBorder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0" fontId="1" fillId="2" borderId="0" xfId="0" applyFont="1" applyFill="1" applyAlignment="1"/>
    <xf numFmtId="164" fontId="1" fillId="2" borderId="0" xfId="0" applyNumberFormat="1" applyFont="1" applyFill="1" applyAlignment="1"/>
    <xf numFmtId="0" fontId="2" fillId="2" borderId="0" xfId="0" applyFont="1" applyFill="1" applyAlignment="1"/>
    <xf numFmtId="0" fontId="2" fillId="2" borderId="0" xfId="0" applyFont="1" applyFill="1" applyAlignment="1">
      <alignment horizontal="right"/>
    </xf>
    <xf numFmtId="18" fontId="1" fillId="2" borderId="0" xfId="0" applyNumberFormat="1" applyFont="1" applyFill="1" applyAlignment="1"/>
    <xf numFmtId="0" fontId="3" fillId="2" borderId="0" xfId="0" applyFont="1" applyFill="1"/>
    <xf numFmtId="0" fontId="1" fillId="2" borderId="0" xfId="0" applyFont="1" applyFill="1"/>
    <xf numFmtId="0" fontId="2" fillId="2" borderId="2" xfId="0" applyFont="1" applyFill="1" applyBorder="1" applyAlignment="1"/>
    <xf numFmtId="0" fontId="2" fillId="2" borderId="2" xfId="0" applyFont="1" applyFill="1" applyBorder="1" applyAlignment="1">
      <alignment horizontal="right"/>
    </xf>
    <xf numFmtId="164" fontId="1" fillId="0" borderId="0" xfId="0" applyNumberFormat="1" applyFont="1" applyAlignment="1"/>
    <xf numFmtId="0" fontId="2" fillId="0" borderId="0" xfId="0" applyFont="1" applyAlignment="1"/>
    <xf numFmtId="18" fontId="1" fillId="0" borderId="0" xfId="0" applyNumberFormat="1" applyFont="1" applyAlignment="1"/>
    <xf numFmtId="0" fontId="3" fillId="3" borderId="0" xfId="0" applyFont="1" applyFill="1"/>
    <xf numFmtId="0" fontId="1" fillId="0" borderId="0" xfId="0" applyFont="1" applyAlignment="1"/>
    <xf numFmtId="165" fontId="1" fillId="0" borderId="0" xfId="0" applyNumberFormat="1" applyFont="1" applyAlignment="1"/>
    <xf numFmtId="0" fontId="1" fillId="4" borderId="0" xfId="0" applyFont="1" applyFill="1" applyAlignment="1"/>
    <xf numFmtId="164" fontId="1" fillId="4" borderId="0" xfId="0" applyNumberFormat="1" applyFont="1" applyFill="1" applyAlignment="1"/>
    <xf numFmtId="0" fontId="2" fillId="4" borderId="0" xfId="0" applyFont="1" applyFill="1" applyAlignment="1"/>
    <xf numFmtId="18" fontId="1" fillId="4" borderId="0" xfId="0" applyNumberFormat="1" applyFont="1" applyFill="1" applyAlignment="1"/>
    <xf numFmtId="0" fontId="1" fillId="4" borderId="0" xfId="0" applyFont="1" applyFill="1"/>
    <xf numFmtId="0" fontId="3" fillId="4" borderId="0" xfId="0" applyFont="1" applyFill="1"/>
    <xf numFmtId="0" fontId="1" fillId="4" borderId="0" xfId="0" applyFont="1" applyFill="1" applyAlignment="1"/>
    <xf numFmtId="0" fontId="4" fillId="0" borderId="0" xfId="0" applyFont="1" applyAlignment="1"/>
    <xf numFmtId="0" fontId="1" fillId="0" borderId="0" xfId="0" applyFont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3" fillId="0" borderId="0" xfId="0" applyFont="1"/>
    <xf numFmtId="0" fontId="2" fillId="0" borderId="2" xfId="0" applyFont="1" applyBorder="1" applyAlignment="1">
      <alignment horizontal="right"/>
    </xf>
    <xf numFmtId="4" fontId="1" fillId="0" borderId="0" xfId="0" applyNumberFormat="1" applyFont="1" applyAlignment="1">
      <alignment wrapText="1"/>
    </xf>
    <xf numFmtId="167" fontId="1" fillId="0" borderId="0" xfId="0" applyNumberFormat="1" applyFont="1" applyAlignment="1">
      <alignment wrapText="1"/>
    </xf>
    <xf numFmtId="0" fontId="1" fillId="0" borderId="0" xfId="0" applyFont="1" applyAlignment="1"/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8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4" fontId="1" fillId="0" borderId="0" xfId="0" applyNumberFormat="1" applyFont="1" applyAlignment="1"/>
    <xf numFmtId="167" fontId="1" fillId="0" borderId="0" xfId="0" applyNumberFormat="1" applyFont="1" applyAlignment="1"/>
    <xf numFmtId="4" fontId="1" fillId="0" borderId="0" xfId="0" applyNumberFormat="1" applyFont="1" applyAlignmen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1" fillId="5" borderId="0" xfId="0" applyFont="1" applyFill="1" applyAlignment="1"/>
    <xf numFmtId="0" fontId="1" fillId="5" borderId="0" xfId="0" applyFont="1" applyFill="1"/>
    <xf numFmtId="0" fontId="1" fillId="5" borderId="0" xfId="0" applyFont="1" applyFill="1" applyAlignment="1">
      <alignment horizontal="right"/>
    </xf>
    <xf numFmtId="4" fontId="1" fillId="5" borderId="0" xfId="0" applyNumberFormat="1" applyFont="1" applyFill="1"/>
    <xf numFmtId="167" fontId="1" fillId="5" borderId="0" xfId="0" applyNumberFormat="1" applyFont="1" applyFill="1"/>
    <xf numFmtId="4" fontId="1" fillId="0" borderId="0" xfId="0" applyNumberFormat="1" applyFont="1"/>
    <xf numFmtId="167" fontId="1" fillId="0" borderId="0" xfId="0" applyNumberFormat="1" applyFont="1"/>
    <xf numFmtId="0" fontId="5" fillId="0" borderId="0" xfId="0" applyFont="1" applyAlignment="1"/>
    <xf numFmtId="168" fontId="5" fillId="0" borderId="0" xfId="0" applyNumberFormat="1" applyFont="1" applyAlignment="1"/>
    <xf numFmtId="0" fontId="6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4" fontId="7" fillId="0" borderId="0" xfId="0" applyNumberFormat="1" applyFont="1" applyAlignment="1">
      <alignment horizontal="center" wrapText="1"/>
    </xf>
    <xf numFmtId="0" fontId="7" fillId="0" borderId="0" xfId="0" applyFont="1" applyAlignment="1"/>
    <xf numFmtId="4" fontId="6" fillId="0" borderId="0" xfId="0" applyNumberFormat="1" applyFont="1" applyAlignment="1">
      <alignment horizontal="center" wrapText="1"/>
    </xf>
    <xf numFmtId="4" fontId="8" fillId="0" borderId="0" xfId="0" applyNumberFormat="1" applyFont="1" applyAlignment="1">
      <alignment wrapText="1"/>
    </xf>
    <xf numFmtId="167" fontId="8" fillId="0" borderId="0" xfId="0" applyNumberFormat="1" applyFont="1" applyAlignment="1">
      <alignment wrapText="1"/>
    </xf>
    <xf numFmtId="0" fontId="4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4" fontId="7" fillId="0" borderId="0" xfId="0" applyNumberFormat="1" applyFont="1" applyAlignment="1"/>
    <xf numFmtId="0" fontId="1" fillId="6" borderId="0" xfId="0" applyFont="1" applyFill="1"/>
    <xf numFmtId="0" fontId="3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4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Template!$I$51</c:f>
              <c:strCache>
                <c:ptCount val="1"/>
                <c:pt idx="0">
                  <c:v>Actual w/o trace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5071-43FD-B165-60F6269B494F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5071-43FD-B165-60F6269B494F}"/>
              </c:ext>
            </c:extLst>
          </c:dPt>
          <c:trendline>
            <c:name>y = 0.971*x + -1.54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Template!$H$52:$H$55</c:f>
              <c:numCache>
                <c:formatCode>General</c:formatCode>
                <c:ptCount val="4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0.2</c:v>
                </c:pt>
              </c:numCache>
            </c:numRef>
          </c:xVal>
          <c:yVal>
            <c:numRef>
              <c:f>Template!$I$52:$I$55</c:f>
              <c:numCache>
                <c:formatCode>General</c:formatCode>
                <c:ptCount val="4"/>
                <c:pt idx="0">
                  <c:v>1.3261599295562587</c:v>
                </c:pt>
                <c:pt idx="1">
                  <c:v>0.90098928090693864</c:v>
                </c:pt>
                <c:pt idx="2">
                  <c:v>0.84344635574296767</c:v>
                </c:pt>
                <c:pt idx="3">
                  <c:v>0.59329452839088148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071-43FD-B165-60F6269B4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867727"/>
        <c:axId val="565791058"/>
      </c:scatterChart>
      <c:valAx>
        <c:axId val="560867727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Dilution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65791058"/>
        <c:crosses val="autoZero"/>
        <c:crossBetween val="midCat"/>
      </c:valAx>
      <c:valAx>
        <c:axId val="565791058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Apparent growth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6086772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495300</xdr:colOff>
      <xdr:row>48</xdr:row>
      <xdr:rowOff>171450</xdr:rowOff>
    </xdr:from>
    <xdr:ext cx="4648200" cy="28670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A1008"/>
  <sheetViews>
    <sheetView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E5" sqref="E5"/>
    </sheetView>
  </sheetViews>
  <sheetFormatPr defaultColWidth="14.453125" defaultRowHeight="15.75" customHeight="1"/>
  <cols>
    <col min="1" max="1" width="11.36328125" customWidth="1"/>
    <col min="2" max="2" width="10.6328125" customWidth="1"/>
    <col min="3" max="3" width="9" customWidth="1"/>
    <col min="4" max="4" width="8.6328125" customWidth="1"/>
    <col min="5" max="5" width="9.81640625" customWidth="1"/>
    <col min="6" max="6" width="10.453125" customWidth="1"/>
    <col min="7" max="7" width="11.36328125" customWidth="1"/>
    <col min="8" max="9" width="11.453125" customWidth="1"/>
    <col min="10" max="10" width="10.81640625" customWidth="1"/>
    <col min="11" max="11" width="11.453125" customWidth="1"/>
    <col min="12" max="12" width="10.6328125" customWidth="1"/>
    <col min="13" max="13" width="10.1796875" customWidth="1"/>
    <col min="14" max="14" width="9.6328125" customWidth="1"/>
    <col min="17" max="17" width="9.81640625" customWidth="1"/>
  </cols>
  <sheetData>
    <row r="1" spans="1:27" ht="12.5">
      <c r="A1" s="1" t="s">
        <v>0</v>
      </c>
      <c r="B1" s="1"/>
      <c r="C1" s="1"/>
      <c r="D1" s="1"/>
      <c r="E1" s="1" t="s">
        <v>1</v>
      </c>
      <c r="F1" s="1">
        <v>3.77E-4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2"/>
      <c r="U1" s="2"/>
      <c r="V1" s="2"/>
      <c r="W1" s="2"/>
      <c r="X1" s="2"/>
      <c r="Y1" s="2"/>
      <c r="Z1" s="2"/>
      <c r="AA1" s="2"/>
    </row>
    <row r="2" spans="1:27" ht="12.5">
      <c r="A2" s="1"/>
      <c r="B2" s="1"/>
      <c r="C2" s="1"/>
      <c r="D2" s="1"/>
      <c r="E2" s="1" t="s">
        <v>2</v>
      </c>
      <c r="F2" s="1">
        <v>1.7110000000000001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2"/>
      <c r="U2" s="2"/>
      <c r="V2" s="2"/>
      <c r="W2" s="2"/>
      <c r="X2" s="2"/>
      <c r="Y2" s="2"/>
      <c r="Z2" s="2"/>
      <c r="AA2" s="2"/>
    </row>
    <row r="3" spans="1:27" ht="12.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2"/>
      <c r="U3" s="2"/>
      <c r="V3" s="2"/>
      <c r="W3" s="2"/>
      <c r="X3" s="2"/>
      <c r="Y3" s="2"/>
      <c r="Z3" s="2"/>
      <c r="AA3" s="2"/>
    </row>
    <row r="4" spans="1:27" ht="39.75" customHeight="1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10</v>
      </c>
      <c r="I4" s="3" t="s">
        <v>11</v>
      </c>
      <c r="J4" s="3" t="s">
        <v>12</v>
      </c>
      <c r="K4" s="3" t="s">
        <v>13</v>
      </c>
      <c r="L4" s="3" t="s">
        <v>14</v>
      </c>
      <c r="M4" s="3" t="s">
        <v>15</v>
      </c>
      <c r="N4" s="3" t="s">
        <v>16</v>
      </c>
      <c r="O4" s="3" t="s">
        <v>17</v>
      </c>
      <c r="P4" s="3" t="s">
        <v>18</v>
      </c>
      <c r="Q4" s="3" t="s">
        <v>19</v>
      </c>
      <c r="R4" s="3" t="s">
        <v>20</v>
      </c>
      <c r="S4" s="3" t="s">
        <v>21</v>
      </c>
      <c r="T4" s="4"/>
      <c r="U4" s="4"/>
      <c r="V4" s="4"/>
      <c r="W4" s="4"/>
      <c r="X4" s="4"/>
      <c r="Y4" s="4"/>
      <c r="Z4" s="4"/>
      <c r="AA4" s="4"/>
    </row>
    <row r="5" spans="1:27" ht="12.5">
      <c r="A5" s="5" t="s">
        <v>22</v>
      </c>
      <c r="B5" s="6">
        <v>44124</v>
      </c>
      <c r="C5" s="5" t="s">
        <v>23</v>
      </c>
      <c r="D5" s="5" t="s">
        <v>24</v>
      </c>
      <c r="E5" s="5" t="s">
        <v>23</v>
      </c>
      <c r="F5" s="5">
        <v>1</v>
      </c>
      <c r="G5" s="5">
        <v>200</v>
      </c>
      <c r="H5" s="7">
        <v>44316</v>
      </c>
      <c r="I5" s="8">
        <v>0.5625</v>
      </c>
      <c r="J5" s="8">
        <v>0.61458333333333337</v>
      </c>
      <c r="K5" s="5">
        <v>513.67999999999995</v>
      </c>
      <c r="L5" s="5">
        <v>416.64</v>
      </c>
      <c r="M5" s="5">
        <v>7</v>
      </c>
      <c r="N5" s="5">
        <v>1</v>
      </c>
      <c r="O5" s="5">
        <v>93586.91</v>
      </c>
      <c r="P5" s="5">
        <v>60500.19</v>
      </c>
      <c r="Q5" s="9">
        <f t="shared" ref="Q5:Q21" si="0">$F$1*($F$2/($F$2-1))*(O5-P5)*(M5/G5)</f>
        <v>1.050614812453446</v>
      </c>
      <c r="R5" s="9">
        <f t="shared" ref="R5:R16" si="1">$F$1*$F$2/($F$2-1)*($F$2*P5-O5)*(M5/G5)</f>
        <v>0.31527649960910448</v>
      </c>
      <c r="S5" s="5" t="s">
        <v>25</v>
      </c>
      <c r="T5" s="2"/>
      <c r="U5" s="2"/>
      <c r="V5" s="2"/>
      <c r="W5" s="2"/>
      <c r="X5" s="2"/>
      <c r="Y5" s="2"/>
      <c r="Z5" s="2"/>
      <c r="AA5" s="2"/>
    </row>
    <row r="6" spans="1:27" ht="12.5">
      <c r="A6" s="5" t="s">
        <v>22</v>
      </c>
      <c r="B6" s="6">
        <v>44124</v>
      </c>
      <c r="C6" s="5" t="s">
        <v>23</v>
      </c>
      <c r="D6" s="5" t="s">
        <v>26</v>
      </c>
      <c r="E6" s="5" t="s">
        <v>23</v>
      </c>
      <c r="F6" s="5">
        <v>1</v>
      </c>
      <c r="G6" s="5">
        <v>200</v>
      </c>
      <c r="H6" s="7">
        <v>44316</v>
      </c>
      <c r="I6" s="8">
        <v>0.5625</v>
      </c>
      <c r="J6" s="8">
        <v>0.61458333333333337</v>
      </c>
      <c r="K6" s="5">
        <v>513.67999999999995</v>
      </c>
      <c r="L6" s="5">
        <v>416.64</v>
      </c>
      <c r="M6" s="5">
        <v>7</v>
      </c>
      <c r="N6" s="5">
        <v>1</v>
      </c>
      <c r="O6" s="5">
        <v>105625.3</v>
      </c>
      <c r="P6" s="5">
        <v>67757.399999999994</v>
      </c>
      <c r="Q6" s="9">
        <f t="shared" si="0"/>
        <v>1.2024333828347402</v>
      </c>
      <c r="R6" s="9">
        <f t="shared" si="1"/>
        <v>0.32730138308826007</v>
      </c>
      <c r="S6" s="2"/>
      <c r="T6" s="2"/>
      <c r="U6" s="2"/>
      <c r="V6" s="2"/>
      <c r="W6" s="2"/>
      <c r="X6" s="2"/>
      <c r="Y6" s="2"/>
      <c r="Z6" s="2"/>
      <c r="AA6" s="2"/>
    </row>
    <row r="7" spans="1:27" ht="12.5">
      <c r="A7" s="5" t="s">
        <v>22</v>
      </c>
      <c r="B7" s="6">
        <v>44124</v>
      </c>
      <c r="C7" s="5" t="s">
        <v>23</v>
      </c>
      <c r="D7" s="5" t="s">
        <v>27</v>
      </c>
      <c r="E7" s="5" t="s">
        <v>23</v>
      </c>
      <c r="F7" s="5">
        <v>1</v>
      </c>
      <c r="G7" s="5">
        <v>200</v>
      </c>
      <c r="H7" s="7">
        <v>44316</v>
      </c>
      <c r="I7" s="8">
        <v>0.5625</v>
      </c>
      <c r="J7" s="8">
        <v>0.61458333333333337</v>
      </c>
      <c r="K7" s="5">
        <v>513.67999999999995</v>
      </c>
      <c r="L7" s="5">
        <v>416.64</v>
      </c>
      <c r="M7" s="5">
        <v>7</v>
      </c>
      <c r="N7" s="5">
        <v>1</v>
      </c>
      <c r="O7" s="5">
        <v>18833.29</v>
      </c>
      <c r="P7" s="5">
        <v>12348.87</v>
      </c>
      <c r="Q7" s="9">
        <f t="shared" si="0"/>
        <v>0.20590217773684952</v>
      </c>
      <c r="R7" s="9">
        <f t="shared" si="1"/>
        <v>7.2893876404300506E-2</v>
      </c>
      <c r="S7" s="5" t="s">
        <v>28</v>
      </c>
      <c r="T7" s="2"/>
      <c r="U7" s="2"/>
      <c r="V7" s="2"/>
      <c r="W7" s="2"/>
      <c r="X7" s="2"/>
      <c r="Y7" s="2"/>
      <c r="Z7" s="2"/>
      <c r="AA7" s="2"/>
    </row>
    <row r="8" spans="1:27" ht="12.5">
      <c r="A8" s="5" t="s">
        <v>22</v>
      </c>
      <c r="B8" s="6">
        <v>44124</v>
      </c>
      <c r="C8" s="5" t="s">
        <v>23</v>
      </c>
      <c r="D8" s="5" t="s">
        <v>29</v>
      </c>
      <c r="E8" s="5" t="s">
        <v>23</v>
      </c>
      <c r="F8" s="5">
        <v>1</v>
      </c>
      <c r="G8" s="5">
        <v>200</v>
      </c>
      <c r="H8" s="7">
        <v>44316</v>
      </c>
      <c r="I8" s="8">
        <v>0.5625</v>
      </c>
      <c r="J8" s="8">
        <v>0.61458333333333337</v>
      </c>
      <c r="K8" s="5">
        <v>513.67999999999995</v>
      </c>
      <c r="L8" s="5">
        <v>416.64</v>
      </c>
      <c r="M8" s="5">
        <v>7</v>
      </c>
      <c r="N8" s="5">
        <v>1</v>
      </c>
      <c r="O8" s="5">
        <v>95924.92</v>
      </c>
      <c r="P8" s="5">
        <v>56431.92</v>
      </c>
      <c r="Q8" s="9">
        <f t="shared" si="0"/>
        <v>1.2540357819760901</v>
      </c>
      <c r="R8" s="9">
        <f t="shared" si="1"/>
        <v>2.0007642532309928E-2</v>
      </c>
      <c r="S8" s="2"/>
      <c r="T8" s="2"/>
      <c r="U8" s="2"/>
      <c r="V8" s="2"/>
      <c r="W8" s="2"/>
      <c r="X8" s="2"/>
      <c r="Y8" s="2"/>
      <c r="Z8" s="2"/>
      <c r="AA8" s="2"/>
    </row>
    <row r="9" spans="1:27" ht="12.5">
      <c r="A9" s="5" t="s">
        <v>22</v>
      </c>
      <c r="B9" s="6">
        <v>44124</v>
      </c>
      <c r="C9" s="5" t="s">
        <v>23</v>
      </c>
      <c r="D9" s="5" t="s">
        <v>30</v>
      </c>
      <c r="E9" s="5" t="s">
        <v>23</v>
      </c>
      <c r="F9" s="5">
        <v>1</v>
      </c>
      <c r="G9" s="5">
        <v>200</v>
      </c>
      <c r="H9" s="7">
        <v>44316</v>
      </c>
      <c r="I9" s="8">
        <v>0.5625</v>
      </c>
      <c r="J9" s="8">
        <v>0.61458333333333337</v>
      </c>
      <c r="K9" s="5">
        <v>513.67999999999995</v>
      </c>
      <c r="L9" s="5">
        <v>416.64</v>
      </c>
      <c r="M9" s="5">
        <v>7</v>
      </c>
      <c r="N9" s="5">
        <v>1</v>
      </c>
      <c r="O9" s="5">
        <v>150007</v>
      </c>
      <c r="P9" s="5">
        <v>92348.38</v>
      </c>
      <c r="Q9" s="9">
        <f t="shared" si="0"/>
        <v>1.8308554077776371</v>
      </c>
      <c r="R9" s="9">
        <f t="shared" si="1"/>
        <v>0.25406118380746323</v>
      </c>
      <c r="S9" s="5" t="s">
        <v>31</v>
      </c>
      <c r="T9" s="2"/>
      <c r="U9" s="2"/>
      <c r="V9" s="2"/>
      <c r="W9" s="2"/>
      <c r="X9" s="2"/>
      <c r="Y9" s="2"/>
      <c r="Z9" s="2"/>
      <c r="AA9" s="2"/>
    </row>
    <row r="10" spans="1:27" ht="12.5">
      <c r="A10" s="5" t="s">
        <v>22</v>
      </c>
      <c r="B10" s="6">
        <v>44124</v>
      </c>
      <c r="C10" s="5" t="s">
        <v>23</v>
      </c>
      <c r="D10" s="5" t="s">
        <v>32</v>
      </c>
      <c r="E10" s="5" t="s">
        <v>23</v>
      </c>
      <c r="F10" s="5">
        <v>1</v>
      </c>
      <c r="G10" s="5">
        <v>200</v>
      </c>
      <c r="H10" s="7">
        <v>44316</v>
      </c>
      <c r="I10" s="8">
        <v>0.5625</v>
      </c>
      <c r="J10" s="8">
        <v>0.61458333333333337</v>
      </c>
      <c r="K10" s="5">
        <v>513.67999999999995</v>
      </c>
      <c r="L10" s="5">
        <v>416.64</v>
      </c>
      <c r="M10" s="5">
        <v>7</v>
      </c>
      <c r="N10" s="5">
        <v>1</v>
      </c>
      <c r="O10" s="5">
        <v>87852.32</v>
      </c>
      <c r="P10" s="5">
        <v>56431.92</v>
      </c>
      <c r="Q10" s="9">
        <f t="shared" si="0"/>
        <v>0.99770353946272894</v>
      </c>
      <c r="R10" s="9">
        <f t="shared" si="1"/>
        <v>0.27633988504567114</v>
      </c>
      <c r="S10" s="5" t="s">
        <v>33</v>
      </c>
      <c r="T10" s="2"/>
      <c r="U10" s="2"/>
      <c r="V10" s="2"/>
      <c r="W10" s="2"/>
      <c r="X10" s="2"/>
      <c r="Y10" s="2"/>
      <c r="Z10" s="2"/>
      <c r="AA10" s="2"/>
    </row>
    <row r="11" spans="1:27" ht="12.5">
      <c r="A11" s="5" t="s">
        <v>22</v>
      </c>
      <c r="B11" s="6">
        <v>44124</v>
      </c>
      <c r="C11" s="5" t="s">
        <v>23</v>
      </c>
      <c r="D11" s="5" t="s">
        <v>34</v>
      </c>
      <c r="E11" s="5" t="s">
        <v>23</v>
      </c>
      <c r="F11" s="5">
        <v>1</v>
      </c>
      <c r="G11" s="5">
        <v>200</v>
      </c>
      <c r="H11" s="7">
        <v>44316</v>
      </c>
      <c r="I11" s="8">
        <v>0.5625</v>
      </c>
      <c r="J11" s="8">
        <v>0.61458333333333337</v>
      </c>
      <c r="K11" s="5">
        <v>513.67999999999995</v>
      </c>
      <c r="L11" s="5">
        <v>416.64</v>
      </c>
      <c r="M11" s="5">
        <v>7</v>
      </c>
      <c r="N11" s="5">
        <v>1</v>
      </c>
      <c r="O11" s="5">
        <v>83737.06</v>
      </c>
      <c r="P11" s="5">
        <v>54289.23</v>
      </c>
      <c r="Q11" s="9">
        <f t="shared" si="0"/>
        <v>0.93506779737039369</v>
      </c>
      <c r="R11" s="9">
        <f t="shared" si="1"/>
        <v>0.29060087566295656</v>
      </c>
      <c r="S11" s="2"/>
      <c r="T11" s="2"/>
      <c r="U11" s="2"/>
      <c r="V11" s="2"/>
      <c r="W11" s="2"/>
      <c r="X11" s="2"/>
      <c r="Y11" s="2"/>
      <c r="Z11" s="2"/>
      <c r="AA11" s="2"/>
    </row>
    <row r="12" spans="1:27" ht="12.5">
      <c r="A12" s="5" t="s">
        <v>22</v>
      </c>
      <c r="B12" s="6">
        <v>44124</v>
      </c>
      <c r="C12" s="5" t="s">
        <v>23</v>
      </c>
      <c r="D12" s="5">
        <v>4</v>
      </c>
      <c r="E12" s="5" t="s">
        <v>23</v>
      </c>
      <c r="F12" s="5">
        <v>1</v>
      </c>
      <c r="G12" s="5">
        <v>200</v>
      </c>
      <c r="H12" s="2"/>
      <c r="I12" s="8">
        <v>0.56944444444444442</v>
      </c>
      <c r="J12" s="8">
        <v>0.4375</v>
      </c>
      <c r="K12" s="5">
        <v>584.94000000000005</v>
      </c>
      <c r="L12" s="5">
        <v>449.6</v>
      </c>
      <c r="M12" s="5">
        <v>7</v>
      </c>
      <c r="N12" s="5">
        <v>1</v>
      </c>
      <c r="O12" s="5">
        <v>160760.75</v>
      </c>
      <c r="P12" s="5">
        <v>103655.22</v>
      </c>
      <c r="Q12" s="9">
        <f t="shared" si="0"/>
        <v>1.813292937196695</v>
      </c>
      <c r="R12" s="9">
        <f t="shared" si="1"/>
        <v>0.52689416714020532</v>
      </c>
      <c r="S12" s="2"/>
      <c r="T12" s="2"/>
      <c r="U12" s="2"/>
      <c r="V12" s="2"/>
      <c r="W12" s="2"/>
      <c r="X12" s="2"/>
      <c r="Y12" s="2"/>
      <c r="Z12" s="2"/>
      <c r="AA12" s="2"/>
    </row>
    <row r="13" spans="1:27" ht="12.5">
      <c r="A13" s="5" t="s">
        <v>22</v>
      </c>
      <c r="B13" s="6">
        <v>44124</v>
      </c>
      <c r="C13" s="5" t="s">
        <v>23</v>
      </c>
      <c r="D13" s="5">
        <v>5</v>
      </c>
      <c r="E13" s="5" t="s">
        <v>23</v>
      </c>
      <c r="F13" s="5">
        <v>1</v>
      </c>
      <c r="G13" s="5">
        <v>200</v>
      </c>
      <c r="H13" s="2"/>
      <c r="I13" s="8">
        <v>0.56944444444444442</v>
      </c>
      <c r="J13" s="8">
        <v>0.4375</v>
      </c>
      <c r="K13" s="5">
        <v>584.94000000000005</v>
      </c>
      <c r="L13" s="5">
        <v>449.6</v>
      </c>
      <c r="M13" s="5">
        <v>7</v>
      </c>
      <c r="N13" s="5">
        <v>1</v>
      </c>
      <c r="O13" s="5">
        <v>136658.41</v>
      </c>
      <c r="P13" s="5">
        <v>89896.11</v>
      </c>
      <c r="Q13" s="9">
        <f t="shared" si="0"/>
        <v>1.4848605435773561</v>
      </c>
      <c r="R13" s="9">
        <f t="shared" si="1"/>
        <v>0.54469201877359419</v>
      </c>
      <c r="S13" s="2"/>
      <c r="T13" s="2"/>
      <c r="U13" s="2"/>
      <c r="V13" s="2"/>
      <c r="W13" s="2"/>
      <c r="X13" s="2"/>
      <c r="Y13" s="2"/>
      <c r="Z13" s="2"/>
      <c r="AA13" s="2"/>
    </row>
    <row r="14" spans="1:27" ht="12.5">
      <c r="A14" s="5" t="s">
        <v>22</v>
      </c>
      <c r="B14" s="6">
        <v>44124</v>
      </c>
      <c r="C14" s="5" t="s">
        <v>23</v>
      </c>
      <c r="D14" s="5">
        <v>6</v>
      </c>
      <c r="E14" s="5" t="s">
        <v>23</v>
      </c>
      <c r="F14" s="5">
        <v>1</v>
      </c>
      <c r="G14" s="5">
        <v>200</v>
      </c>
      <c r="H14" s="2"/>
      <c r="I14" s="8">
        <v>0.56944444444444442</v>
      </c>
      <c r="J14" s="8">
        <v>0.4375</v>
      </c>
      <c r="K14" s="5">
        <v>560.52</v>
      </c>
      <c r="L14" s="5">
        <v>433.08</v>
      </c>
      <c r="M14" s="5">
        <v>7</v>
      </c>
      <c r="N14" s="5">
        <v>1</v>
      </c>
      <c r="O14" s="5">
        <v>132320.78</v>
      </c>
      <c r="P14" s="5">
        <v>88854.12</v>
      </c>
      <c r="Q14" s="9">
        <f t="shared" si="0"/>
        <v>1.3802128722302394</v>
      </c>
      <c r="R14" s="9">
        <f t="shared" si="1"/>
        <v>0.6258150517971609</v>
      </c>
      <c r="S14" s="2"/>
      <c r="T14" s="2"/>
      <c r="U14" s="2"/>
      <c r="V14" s="2"/>
      <c r="W14" s="2"/>
      <c r="X14" s="2"/>
      <c r="Y14" s="2"/>
      <c r="Z14" s="2"/>
      <c r="AA14" s="2"/>
    </row>
    <row r="15" spans="1:27" ht="12.5">
      <c r="A15" s="5" t="s">
        <v>22</v>
      </c>
      <c r="B15" s="6">
        <v>44124</v>
      </c>
      <c r="C15" s="5" t="s">
        <v>23</v>
      </c>
      <c r="D15" s="5">
        <v>7</v>
      </c>
      <c r="E15" s="5" t="s">
        <v>23</v>
      </c>
      <c r="F15" s="5">
        <v>1</v>
      </c>
      <c r="G15" s="5">
        <v>200</v>
      </c>
      <c r="H15" s="2"/>
      <c r="I15" s="8">
        <v>0.56944444444444442</v>
      </c>
      <c r="J15" s="8">
        <v>0.4375</v>
      </c>
      <c r="K15" s="5">
        <v>560.52</v>
      </c>
      <c r="L15" s="5">
        <v>433.08</v>
      </c>
      <c r="M15" s="5">
        <v>7</v>
      </c>
      <c r="N15" s="5">
        <v>1</v>
      </c>
      <c r="O15" s="5">
        <v>102528.27</v>
      </c>
      <c r="P15" s="5">
        <v>65701.45</v>
      </c>
      <c r="Q15" s="9">
        <f t="shared" si="0"/>
        <v>1.1693755859618851</v>
      </c>
      <c r="R15" s="9">
        <f t="shared" si="1"/>
        <v>0.31394272667336504</v>
      </c>
      <c r="S15" s="2"/>
      <c r="T15" s="2"/>
      <c r="U15" s="2"/>
      <c r="V15" s="2"/>
      <c r="W15" s="2"/>
      <c r="X15" s="2"/>
      <c r="Y15" s="2"/>
      <c r="Z15" s="2"/>
      <c r="AA15" s="2"/>
    </row>
    <row r="16" spans="1:27" ht="12.5">
      <c r="A16" s="5" t="s">
        <v>22</v>
      </c>
      <c r="B16" s="6">
        <v>44124</v>
      </c>
      <c r="C16" s="5" t="s">
        <v>23</v>
      </c>
      <c r="D16" s="5">
        <v>8</v>
      </c>
      <c r="E16" s="5" t="s">
        <v>23</v>
      </c>
      <c r="F16" s="5">
        <v>1</v>
      </c>
      <c r="G16" s="5">
        <v>200</v>
      </c>
      <c r="H16" s="2"/>
      <c r="I16" s="8">
        <v>0.56944444444444442</v>
      </c>
      <c r="J16" s="8">
        <v>0.4375</v>
      </c>
      <c r="K16" s="5">
        <v>560.52</v>
      </c>
      <c r="L16" s="5">
        <v>433.08</v>
      </c>
      <c r="M16" s="5">
        <v>7</v>
      </c>
      <c r="N16" s="5">
        <v>1</v>
      </c>
      <c r="O16" s="5">
        <v>125148.2</v>
      </c>
      <c r="P16" s="5">
        <v>81914.69</v>
      </c>
      <c r="Q16" s="9">
        <f t="shared" si="0"/>
        <v>1.3728095743656117</v>
      </c>
      <c r="R16" s="9">
        <f t="shared" si="1"/>
        <v>0.47654930204943913</v>
      </c>
      <c r="S16" s="2"/>
      <c r="T16" s="2"/>
      <c r="U16" s="2"/>
      <c r="V16" s="2"/>
      <c r="W16" s="2"/>
      <c r="X16" s="2"/>
      <c r="Y16" s="2"/>
      <c r="Z16" s="2"/>
      <c r="AA16" s="2"/>
    </row>
    <row r="17" spans="1:27" ht="12.5">
      <c r="A17" s="5" t="s">
        <v>22</v>
      </c>
      <c r="B17" s="6">
        <v>44362</v>
      </c>
      <c r="C17" s="5" t="s">
        <v>23</v>
      </c>
      <c r="D17" s="5">
        <v>1</v>
      </c>
      <c r="E17" s="5" t="s">
        <v>23</v>
      </c>
      <c r="F17" s="5">
        <v>2</v>
      </c>
      <c r="G17" s="5">
        <v>280</v>
      </c>
      <c r="H17" s="2"/>
      <c r="I17" s="2"/>
      <c r="J17" s="2"/>
      <c r="K17" s="10">
        <v>528.48</v>
      </c>
      <c r="L17" s="10">
        <v>530.16999999999996</v>
      </c>
      <c r="M17" s="10">
        <v>7</v>
      </c>
      <c r="N17" s="10">
        <v>1</v>
      </c>
      <c r="O17" s="10">
        <v>156660.88</v>
      </c>
      <c r="P17" s="10">
        <v>100289.45</v>
      </c>
      <c r="Q17" s="9">
        <f t="shared" si="0"/>
        <v>1.2785591352746133</v>
      </c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2.5">
      <c r="A18" s="5" t="s">
        <v>22</v>
      </c>
      <c r="B18" s="6">
        <v>44362</v>
      </c>
      <c r="C18" s="5" t="s">
        <v>23</v>
      </c>
      <c r="D18" s="5">
        <v>2</v>
      </c>
      <c r="E18" s="5" t="s">
        <v>23</v>
      </c>
      <c r="F18" s="5">
        <v>2</v>
      </c>
      <c r="G18" s="5">
        <v>280</v>
      </c>
      <c r="H18" s="2"/>
      <c r="I18" s="2"/>
      <c r="J18" s="2"/>
      <c r="K18" s="10">
        <v>528.48</v>
      </c>
      <c r="L18" s="10">
        <v>530.16999999999996</v>
      </c>
      <c r="M18" s="10">
        <v>7</v>
      </c>
      <c r="N18" s="10">
        <v>1</v>
      </c>
      <c r="O18" s="10">
        <v>229264.47</v>
      </c>
      <c r="P18" s="10">
        <v>145830.39000000001</v>
      </c>
      <c r="Q18" s="9">
        <f t="shared" si="0"/>
        <v>1.892366490919831</v>
      </c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2.5">
      <c r="A19" s="5" t="s">
        <v>22</v>
      </c>
      <c r="B19" s="6">
        <v>44362</v>
      </c>
      <c r="C19" s="5" t="s">
        <v>23</v>
      </c>
      <c r="D19" s="5">
        <v>3</v>
      </c>
      <c r="E19" s="5" t="s">
        <v>23</v>
      </c>
      <c r="F19" s="5">
        <v>2</v>
      </c>
      <c r="G19" s="5">
        <v>280</v>
      </c>
      <c r="H19" s="2"/>
      <c r="I19" s="2"/>
      <c r="J19" s="2"/>
      <c r="K19" s="10">
        <v>528.48</v>
      </c>
      <c r="L19" s="10">
        <v>530.16999999999996</v>
      </c>
      <c r="M19" s="10">
        <v>7</v>
      </c>
      <c r="N19" s="10">
        <v>1</v>
      </c>
      <c r="O19" s="10">
        <v>167677.76999999999</v>
      </c>
      <c r="P19" s="10">
        <v>111882.93</v>
      </c>
      <c r="Q19" s="9">
        <f t="shared" si="0"/>
        <v>1.2654815104599155</v>
      </c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2.5">
      <c r="A20" s="5" t="s">
        <v>22</v>
      </c>
      <c r="B20" s="6">
        <v>44362</v>
      </c>
      <c r="C20" s="5" t="s">
        <v>23</v>
      </c>
      <c r="D20" s="5">
        <v>4</v>
      </c>
      <c r="E20" s="5" t="s">
        <v>23</v>
      </c>
      <c r="F20" s="5">
        <v>2</v>
      </c>
      <c r="G20" s="5">
        <v>280</v>
      </c>
      <c r="H20" s="2"/>
      <c r="I20" s="2"/>
      <c r="J20" s="2"/>
      <c r="K20" s="10">
        <v>528.48</v>
      </c>
      <c r="L20" s="10">
        <v>530.16999999999996</v>
      </c>
      <c r="M20" s="10">
        <v>7</v>
      </c>
      <c r="N20" s="10">
        <v>1</v>
      </c>
      <c r="O20" s="10">
        <v>177927.2</v>
      </c>
      <c r="P20" s="10">
        <v>104025.76</v>
      </c>
      <c r="Q20" s="9">
        <f t="shared" si="0"/>
        <v>1.6761568975977501</v>
      </c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2.5">
      <c r="A21" s="5" t="s">
        <v>22</v>
      </c>
      <c r="B21" s="2"/>
      <c r="C21" s="5" t="s">
        <v>23</v>
      </c>
      <c r="D21" s="5">
        <v>5</v>
      </c>
      <c r="E21" s="5" t="s">
        <v>23</v>
      </c>
      <c r="F21" s="5">
        <v>2</v>
      </c>
      <c r="G21" s="5">
        <v>280</v>
      </c>
      <c r="H21" s="2"/>
      <c r="I21" s="2"/>
      <c r="J21" s="2"/>
      <c r="K21" s="2"/>
      <c r="L21" s="2"/>
      <c r="M21" s="2"/>
      <c r="N21" s="2"/>
      <c r="O21" s="2"/>
      <c r="P21" s="2"/>
      <c r="Q21" s="9">
        <f t="shared" si="0"/>
        <v>0</v>
      </c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2.5">
      <c r="A22" s="5" t="s">
        <v>22</v>
      </c>
      <c r="B22" s="2"/>
      <c r="C22" s="5" t="s">
        <v>23</v>
      </c>
      <c r="D22" s="5">
        <v>6</v>
      </c>
      <c r="E22" s="5" t="s">
        <v>23</v>
      </c>
      <c r="F22" s="5">
        <v>2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2.5">
      <c r="A23" s="5" t="s">
        <v>22</v>
      </c>
      <c r="B23" s="2"/>
      <c r="C23" s="5" t="s">
        <v>23</v>
      </c>
      <c r="D23" s="5">
        <v>7</v>
      </c>
      <c r="E23" s="5" t="s">
        <v>23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2.5">
      <c r="A24" s="5" t="s">
        <v>22</v>
      </c>
      <c r="B24" s="2"/>
      <c r="C24" s="5" t="s">
        <v>23</v>
      </c>
      <c r="D24" s="5">
        <v>8</v>
      </c>
      <c r="E24" s="5" t="s">
        <v>23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2.5">
      <c r="A25" s="5" t="s">
        <v>22</v>
      </c>
      <c r="B25" s="2"/>
      <c r="C25" s="5" t="s">
        <v>23</v>
      </c>
      <c r="D25" s="5">
        <v>9</v>
      </c>
      <c r="E25" s="5" t="s">
        <v>23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2.5">
      <c r="A26" s="5" t="s">
        <v>22</v>
      </c>
      <c r="B26" s="2"/>
      <c r="C26" s="5" t="s">
        <v>23</v>
      </c>
      <c r="D26" s="5">
        <v>10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2.5">
      <c r="A27" s="5" t="s">
        <v>22</v>
      </c>
      <c r="B27" s="2"/>
      <c r="C27" s="5" t="s">
        <v>23</v>
      </c>
      <c r="D27" s="5">
        <v>11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2.5">
      <c r="A28" s="5" t="s">
        <v>22</v>
      </c>
      <c r="B28" s="2"/>
      <c r="C28" s="5" t="s">
        <v>23</v>
      </c>
      <c r="D28" s="5">
        <v>12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2.5">
      <c r="A29" s="5" t="s">
        <v>22</v>
      </c>
      <c r="B29" s="2"/>
      <c r="C29" s="5" t="s">
        <v>23</v>
      </c>
      <c r="D29" s="5">
        <v>13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2.5">
      <c r="A30" s="5" t="s">
        <v>22</v>
      </c>
      <c r="B30" s="2"/>
      <c r="C30" s="5" t="s">
        <v>23</v>
      </c>
      <c r="D30" s="5">
        <v>14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2.5">
      <c r="A31" s="5" t="s">
        <v>22</v>
      </c>
      <c r="B31" s="2"/>
      <c r="C31" s="5" t="s">
        <v>23</v>
      </c>
      <c r="D31" s="5">
        <v>15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2.5">
      <c r="A32" s="5" t="s">
        <v>22</v>
      </c>
      <c r="B32" s="2"/>
      <c r="C32" s="5" t="s">
        <v>23</v>
      </c>
      <c r="D32" s="5">
        <v>16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2.5">
      <c r="A33" s="5" t="s">
        <v>22</v>
      </c>
      <c r="B33" s="6">
        <v>44363</v>
      </c>
      <c r="C33" s="5" t="s">
        <v>23</v>
      </c>
      <c r="D33" s="5">
        <v>17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2.5">
      <c r="A34" s="5" t="s">
        <v>22</v>
      </c>
      <c r="B34" s="6">
        <v>44363</v>
      </c>
      <c r="C34" s="5" t="s">
        <v>23</v>
      </c>
      <c r="D34" s="5">
        <v>18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2.5">
      <c r="A35" s="5" t="s">
        <v>22</v>
      </c>
      <c r="B35" s="6">
        <v>44363</v>
      </c>
      <c r="C35" s="5" t="s">
        <v>23</v>
      </c>
      <c r="D35" s="5">
        <v>19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2.5">
      <c r="A36" s="5" t="s">
        <v>22</v>
      </c>
      <c r="B36" s="6">
        <v>44363</v>
      </c>
      <c r="C36" s="5" t="s">
        <v>23</v>
      </c>
      <c r="D36" s="5">
        <v>20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2.5">
      <c r="A37" s="5" t="s">
        <v>22</v>
      </c>
      <c r="B37" s="6">
        <v>44363</v>
      </c>
      <c r="C37" s="5" t="s">
        <v>23</v>
      </c>
      <c r="D37" s="5">
        <v>21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2.5">
      <c r="A38" s="5" t="s">
        <v>22</v>
      </c>
      <c r="B38" s="6">
        <v>44363</v>
      </c>
      <c r="C38" s="5" t="s">
        <v>23</v>
      </c>
      <c r="D38" s="5">
        <v>22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2.5">
      <c r="A39" s="5" t="s">
        <v>22</v>
      </c>
      <c r="B39" s="6">
        <v>44365</v>
      </c>
      <c r="C39" s="5" t="s">
        <v>23</v>
      </c>
      <c r="D39" s="5">
        <v>23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2.5">
      <c r="A40" s="5" t="s">
        <v>22</v>
      </c>
      <c r="B40" s="6">
        <v>44366</v>
      </c>
      <c r="C40" s="5" t="s">
        <v>23</v>
      </c>
      <c r="D40" s="5">
        <v>24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2.5">
      <c r="A41" s="5" t="s">
        <v>22</v>
      </c>
      <c r="B41" s="6">
        <v>44367</v>
      </c>
      <c r="C41" s="5" t="s">
        <v>23</v>
      </c>
      <c r="D41" s="5">
        <v>25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2.5">
      <c r="A42" s="5" t="s">
        <v>22</v>
      </c>
      <c r="B42" s="6">
        <v>44368</v>
      </c>
      <c r="C42" s="5" t="s">
        <v>23</v>
      </c>
      <c r="D42" s="5">
        <v>26</v>
      </c>
      <c r="E42" s="5" t="s">
        <v>23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2.5">
      <c r="A43" s="5"/>
      <c r="B43" s="6"/>
      <c r="C43" s="5"/>
      <c r="D43" s="5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2.5">
      <c r="A44" s="5"/>
      <c r="B44" s="6"/>
      <c r="C44" s="5"/>
      <c r="D44" s="5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2.5">
      <c r="A45" s="5"/>
      <c r="B45" s="6"/>
      <c r="C45" s="5"/>
      <c r="D45" s="5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2.5">
      <c r="A46" s="5"/>
      <c r="B46" s="6"/>
      <c r="C46" s="5"/>
      <c r="D46" s="5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2.5">
      <c r="A47" s="5"/>
      <c r="B47" s="6"/>
      <c r="C47" s="5"/>
      <c r="D47" s="5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2.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2.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2.5">
      <c r="A50" s="2"/>
      <c r="B50" s="2"/>
      <c r="C50" s="2"/>
      <c r="D50" s="5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2.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2.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2.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2.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2.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2.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2.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2.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2.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2.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2.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2.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2.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2.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2.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2.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2.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2.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2.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2.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2.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2.5">
      <c r="A72" s="5" t="s">
        <v>22</v>
      </c>
      <c r="B72" s="6">
        <v>44369</v>
      </c>
      <c r="C72" s="5" t="s">
        <v>23</v>
      </c>
      <c r="D72" s="5">
        <v>27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2.5">
      <c r="A73" s="5" t="s">
        <v>22</v>
      </c>
      <c r="B73" s="6">
        <v>44370</v>
      </c>
      <c r="C73" s="5" t="s">
        <v>23</v>
      </c>
      <c r="D73" s="5">
        <v>28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2.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2.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2.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2.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2.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2.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2.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2.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2.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2.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2.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2.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2.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2.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2.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2.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2.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2.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2.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2.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2.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2.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2.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2.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2.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2.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2.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2.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2.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2.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2.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2.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2.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2.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2.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2.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2.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2.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2.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2.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2.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2.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2.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2.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2.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2.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2.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2.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2.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2.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2.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2.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2.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2.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2.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2.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2.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2.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2.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2.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2.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2.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2.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2.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2.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2.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2.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2.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2.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2.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2.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2.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2.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2.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2.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2.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2.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2.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2.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2.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2.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2.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2.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2.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2.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2.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2.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2.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2.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2.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2.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2.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2.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2.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2.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2.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2.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2.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2.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2.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2.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2.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2.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2.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2.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2.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2.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2.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2.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2.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2.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2.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2.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2.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2.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2.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2.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2.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2.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2.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2.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2.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2.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2.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2.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2.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2.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2.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2.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2.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2.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2.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2.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2.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2.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2.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2.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2.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2.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2.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2.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2.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2.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2.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2.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2.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2.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2.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2.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2.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2.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2.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2.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2.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2.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2.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2.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2.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2.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2.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2.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2.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2.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2.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2.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2.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2.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2.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2.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2.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2.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2.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2.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2.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2.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2.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2.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2.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2.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2.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2.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2.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2.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2.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2.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2.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2.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2.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2.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2.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2.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2.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2.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2.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2.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2.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2.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2.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2.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2.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2.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2.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2.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2.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2.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2.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2.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2.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2.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2.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2.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2.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2.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2.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2.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2.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2.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2.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2.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2.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2.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2.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2.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2.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2.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2.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2.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2.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2.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2.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2.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2.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2.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2.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2.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2.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2.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2.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2.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2.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2.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2.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2.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2.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2.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2.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2.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2.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2.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2.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2.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2.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2.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2.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2.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2.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2.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2.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2.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2.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2.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2.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2.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2.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2.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2.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2.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2.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2.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2.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2.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2.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2.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2.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2.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2.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2.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2.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2.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2.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2.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2.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2.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2.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2.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2.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2.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2.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2.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2.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2.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2.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2.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2.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2.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2.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2.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2.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2.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2.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2.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2.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2.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2.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2.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2.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2.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2.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2.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2.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2.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2.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2.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2.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2.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2.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2.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2.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2.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2.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2.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2.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2.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2.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2.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2.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2.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2.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2.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2.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2.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2.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2.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2.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2.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2.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2.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2.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2.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2.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2.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2.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2.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2.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2.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2.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2.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2.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2.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2.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2.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2.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2.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2.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2.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2.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2.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2.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2.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2.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2.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2.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2.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2.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2.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2.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2.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2.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2.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2.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2.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2.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2.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2.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2.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2.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2.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2.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2.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2.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2.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2.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2.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2.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2.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2.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2.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2.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2.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2.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2.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2.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2.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2.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2.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2.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2.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2.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2.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2.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2.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2.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2.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2.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2.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2.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2.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2.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2.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2.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2.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2.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2.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2.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2.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2.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2.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2.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2.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2.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2.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2.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2.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2.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2.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2.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2.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2.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2.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2.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2.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2.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2.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2.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2.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2.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2.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2.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2.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2.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2.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2.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2.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2.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2.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2.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2.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2.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2.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2.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2.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2.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2.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2.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2.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2.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2.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2.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2.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2.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2.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2.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2.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2.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2.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2.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2.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2.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2.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2.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2.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2.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2.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2.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2.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2.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2.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2.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2.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2.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2.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2.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2.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2.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2.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2.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2.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2.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2.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2.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2.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2.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2.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2.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2.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2.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2.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2.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2.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2.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2.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2.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2.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2.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2.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2.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2.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2.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2.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2.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2.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2.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2.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2.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2.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2.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2.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2.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2.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2.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2.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2.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2.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2.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2.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2.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2.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2.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2.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2.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2.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2.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2.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2.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2.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2.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2.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2.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2.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2.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2.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2.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2.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2.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2.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2.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2.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2.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2.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2.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2.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2.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2.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2.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2.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2.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2.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2.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2.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2.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2.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2.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2.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2.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2.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2.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2.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2.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2.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2.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2.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2.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2.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2.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2.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2.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2.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2.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2.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2.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2.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2.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2.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2.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2.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2.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2.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2.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2.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2.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2.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2.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2.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2.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2.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2.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2.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2.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2.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2.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2.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2.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2.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2.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2.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2.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2.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2.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2.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2.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2.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2.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2.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2.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2.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2.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2.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2.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2.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2.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2.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2.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2.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2.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2.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2.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2.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2.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2.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2.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2.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2.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2.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2.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2.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2.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2.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2.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2.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2.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2.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2.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2.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2.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2.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2.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2.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2.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2.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2.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2.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2.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2.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2.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2.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2.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2.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2.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2.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2.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2.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2.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2.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2.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2.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2.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2.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2.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2.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2.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2.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2.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2.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2.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2.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2.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2.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2.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2.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2.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2.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2.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2.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2.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2.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2.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2.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2.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2.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2.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2.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2.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2.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2.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2.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2.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2.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2.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2.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2.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2.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2.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2.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2.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2.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2.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2.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2.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2.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2.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2.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2.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2.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2.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2.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2.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2.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2.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2.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2.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2.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2.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2.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2.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2.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2.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2.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2.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2.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2.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2.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2.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2.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2.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2.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2.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2.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2.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2.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2.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2.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2.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2.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2.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2.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2.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2.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2.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2.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2.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2.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2.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2.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2.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2.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2.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2.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2.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2.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2.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2.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2.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2.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2.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2.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2.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2.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2.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2.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2.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2.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2.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2.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2.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2.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2.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2.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2.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2.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2.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2.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2.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2.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2.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2.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2.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2.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2.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2.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2.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2.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2.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2.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2.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2.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2.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2.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2.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2.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2.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2.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2.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2.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2.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2.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2.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2.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2.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2.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2.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2.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2.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2.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2.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2.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2.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2.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2.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2.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2.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2.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2.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2.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2.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2.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2.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2.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2.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2.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2.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2.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2.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2.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2.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2.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2.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2.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2.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2.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2.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2.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2.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2.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2.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2.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2.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2.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2.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2.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2.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2.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2.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2.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2.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2.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2.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2.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2.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2.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2.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2.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2.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2.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2.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2.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2.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2.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2.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2.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2.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2.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2.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2.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2.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2.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2.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2.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2.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2.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2.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2.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2.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2.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2.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2.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2.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2.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2.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2.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2.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2.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2.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2.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2.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2.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2.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2.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2.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2.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2.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2.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2.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2.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2.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2.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2.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2.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2.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2.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2.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2.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2.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2.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2.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2.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2.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2.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2.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2.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2.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2.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2.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2.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2.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2.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2.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2.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spans="1:27" ht="12.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 spans="1:27" ht="12.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 spans="1:27" ht="12.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 spans="1:27" ht="12.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  <row r="1005" spans="1:27" ht="12.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</row>
    <row r="1006" spans="1:27" ht="12.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</row>
    <row r="1007" spans="1:27" ht="12.5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</row>
    <row r="1008" spans="1:27" ht="12.5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</row>
  </sheetData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63"/>
  <sheetViews>
    <sheetView workbookViewId="0"/>
  </sheetViews>
  <sheetFormatPr defaultColWidth="14.453125" defaultRowHeight="15.75" customHeight="1"/>
  <cols>
    <col min="1" max="1" width="10" customWidth="1"/>
    <col min="2" max="2" width="9.81640625" customWidth="1"/>
    <col min="3" max="3" width="7.1796875" customWidth="1"/>
    <col min="4" max="4" width="7.36328125" customWidth="1"/>
    <col min="5" max="5" width="8.81640625" customWidth="1"/>
    <col min="6" max="7" width="9.1796875" customWidth="1"/>
    <col min="8" max="9" width="11.1796875" customWidth="1"/>
    <col min="10" max="10" width="10.36328125" customWidth="1"/>
    <col min="11" max="11" width="11.453125" customWidth="1"/>
    <col min="12" max="12" width="10.81640625" customWidth="1"/>
    <col min="13" max="13" width="9.6328125" customWidth="1"/>
    <col min="14" max="14" width="8.1796875" customWidth="1"/>
    <col min="15" max="15" width="11.36328125" customWidth="1"/>
    <col min="16" max="17" width="11.453125" customWidth="1"/>
    <col min="18" max="18" width="12.453125" customWidth="1"/>
    <col min="19" max="19" width="20.1796875" customWidth="1"/>
    <col min="20" max="20" width="14.453125" customWidth="1"/>
  </cols>
  <sheetData>
    <row r="1" spans="1:29" ht="12.5">
      <c r="A1" s="11" t="s">
        <v>0</v>
      </c>
      <c r="B1" s="11"/>
      <c r="C1" s="11"/>
      <c r="D1" s="11"/>
      <c r="E1" s="11" t="s">
        <v>1</v>
      </c>
      <c r="F1" s="11">
        <v>3.77E-4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</row>
    <row r="2" spans="1:29" ht="12.5">
      <c r="A2" s="11"/>
      <c r="B2" s="11"/>
      <c r="C2" s="11"/>
      <c r="D2" s="11"/>
      <c r="E2" s="11" t="s">
        <v>2</v>
      </c>
      <c r="F2" s="11">
        <v>1.7110000000000001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</row>
    <row r="3" spans="1:29" ht="12.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</row>
    <row r="4" spans="1:29" ht="39.75" customHeight="1">
      <c r="A4" s="12" t="s">
        <v>35</v>
      </c>
      <c r="B4" s="12" t="s">
        <v>4</v>
      </c>
      <c r="C4" s="12" t="s">
        <v>5</v>
      </c>
      <c r="D4" s="12" t="s">
        <v>7</v>
      </c>
      <c r="E4" s="12" t="s">
        <v>36</v>
      </c>
      <c r="F4" s="12" t="s">
        <v>8</v>
      </c>
      <c r="G4" s="12" t="s">
        <v>9</v>
      </c>
      <c r="H4" s="12" t="s">
        <v>10</v>
      </c>
      <c r="I4" s="12" t="s">
        <v>11</v>
      </c>
      <c r="J4" s="12" t="s">
        <v>12</v>
      </c>
      <c r="K4" s="12" t="s">
        <v>13</v>
      </c>
      <c r="L4" s="12" t="s">
        <v>14</v>
      </c>
      <c r="M4" s="12" t="s">
        <v>15</v>
      </c>
      <c r="N4" s="12" t="s">
        <v>16</v>
      </c>
      <c r="O4" s="12" t="s">
        <v>37</v>
      </c>
      <c r="P4" s="12" t="s">
        <v>38</v>
      </c>
      <c r="Q4" s="12" t="s">
        <v>39</v>
      </c>
      <c r="R4" s="12" t="s">
        <v>40</v>
      </c>
      <c r="S4" s="13" t="s">
        <v>41</v>
      </c>
      <c r="T4" s="12" t="s">
        <v>42</v>
      </c>
      <c r="U4" s="12" t="s">
        <v>21</v>
      </c>
      <c r="V4" s="14"/>
      <c r="W4" s="14"/>
      <c r="X4" s="14"/>
      <c r="Y4" s="14"/>
      <c r="Z4" s="14"/>
      <c r="AA4" s="14"/>
      <c r="AB4" s="14"/>
      <c r="AC4" s="14"/>
    </row>
    <row r="5" spans="1:29" ht="15.5">
      <c r="A5" s="15" t="s">
        <v>22</v>
      </c>
      <c r="B5" s="16">
        <v>44363</v>
      </c>
      <c r="C5" s="17" t="s">
        <v>23</v>
      </c>
      <c r="D5" s="17" t="s">
        <v>23</v>
      </c>
      <c r="E5" s="18">
        <v>17</v>
      </c>
      <c r="F5" s="17">
        <v>2</v>
      </c>
      <c r="G5" s="17">
        <v>280</v>
      </c>
      <c r="H5" s="16">
        <v>44363</v>
      </c>
      <c r="I5" s="19">
        <v>0.65833333333333333</v>
      </c>
      <c r="J5" s="19">
        <v>0.77430555555555558</v>
      </c>
      <c r="K5" s="18">
        <v>417.59</v>
      </c>
      <c r="L5" s="18">
        <v>494.54</v>
      </c>
      <c r="M5" s="15">
        <v>7</v>
      </c>
      <c r="N5" s="15">
        <v>1</v>
      </c>
      <c r="O5" s="18">
        <v>144614.54999999999</v>
      </c>
      <c r="P5" s="18">
        <v>97331.25</v>
      </c>
      <c r="Q5" s="18">
        <v>94578.92</v>
      </c>
      <c r="R5" s="20">
        <f t="shared" ref="R5:R32" si="0">$F$1*($F$2/($F$2-1))*(O5-P5)*(M5/G5)</f>
        <v>1.0724314632594936</v>
      </c>
      <c r="S5" s="20">
        <f t="shared" ref="S5:S16" si="1">$F$1*($F$2/($F$2-1))*(O5-Q5)*(M5/G5)</f>
        <v>1.1348569980523908</v>
      </c>
      <c r="T5" s="20">
        <f t="shared" ref="T5:T32" si="2">$F$1*$F$2/($F$2-1)*($F$2*P5-O5)*(M5/G5)</f>
        <v>0.49714930720925699</v>
      </c>
      <c r="U5" s="15" t="s">
        <v>43</v>
      </c>
      <c r="V5" s="21"/>
      <c r="W5" s="21"/>
      <c r="X5" s="21"/>
      <c r="Y5" s="21"/>
      <c r="Z5" s="21"/>
      <c r="AA5" s="21"/>
      <c r="AB5" s="21"/>
      <c r="AC5" s="21"/>
    </row>
    <row r="6" spans="1:29" ht="15.5">
      <c r="A6" s="15" t="s">
        <v>22</v>
      </c>
      <c r="B6" s="16">
        <v>44363</v>
      </c>
      <c r="C6" s="17" t="s">
        <v>23</v>
      </c>
      <c r="D6" s="17" t="s">
        <v>23</v>
      </c>
      <c r="E6" s="18">
        <v>18</v>
      </c>
      <c r="F6" s="17">
        <v>2</v>
      </c>
      <c r="G6" s="17">
        <v>280</v>
      </c>
      <c r="H6" s="16">
        <v>44363</v>
      </c>
      <c r="I6" s="19">
        <v>0.65833333333333333</v>
      </c>
      <c r="J6" s="19">
        <v>0.77500000000000002</v>
      </c>
      <c r="K6" s="18">
        <v>417.59</v>
      </c>
      <c r="L6" s="18">
        <v>494.54</v>
      </c>
      <c r="M6" s="15">
        <v>7</v>
      </c>
      <c r="N6" s="15">
        <v>1</v>
      </c>
      <c r="O6" s="18">
        <v>126895.44</v>
      </c>
      <c r="P6" s="18">
        <v>82700.22</v>
      </c>
      <c r="Q6" s="18">
        <v>79373.95</v>
      </c>
      <c r="R6" s="20">
        <f t="shared" si="0"/>
        <v>1.0023907902721518</v>
      </c>
      <c r="S6" s="20">
        <f t="shared" si="1"/>
        <v>1.0778338452893814</v>
      </c>
      <c r="T6" s="20">
        <f t="shared" si="2"/>
        <v>0.33124742998634799</v>
      </c>
      <c r="U6" s="15" t="s">
        <v>44</v>
      </c>
      <c r="V6" s="21"/>
      <c r="W6" s="21"/>
      <c r="X6" s="21"/>
      <c r="Y6" s="21"/>
      <c r="Z6" s="21"/>
      <c r="AA6" s="21"/>
      <c r="AB6" s="21"/>
      <c r="AC6" s="21"/>
    </row>
    <row r="7" spans="1:29" ht="15.5">
      <c r="A7" s="15" t="s">
        <v>22</v>
      </c>
      <c r="B7" s="16">
        <v>44363</v>
      </c>
      <c r="C7" s="17" t="s">
        <v>23</v>
      </c>
      <c r="D7" s="17" t="s">
        <v>23</v>
      </c>
      <c r="E7" s="18">
        <v>19</v>
      </c>
      <c r="F7" s="17">
        <v>2</v>
      </c>
      <c r="G7" s="17">
        <v>280</v>
      </c>
      <c r="H7" s="16">
        <v>44363</v>
      </c>
      <c r="I7" s="19">
        <v>0.65833333333333333</v>
      </c>
      <c r="J7" s="19">
        <v>0.77569444444444446</v>
      </c>
      <c r="K7" s="18">
        <v>417.59</v>
      </c>
      <c r="L7" s="18">
        <v>494.54</v>
      </c>
      <c r="M7" s="15">
        <v>7</v>
      </c>
      <c r="N7" s="15">
        <v>0.8</v>
      </c>
      <c r="O7" s="18">
        <v>33547.9</v>
      </c>
      <c r="P7" s="18">
        <v>22470.79</v>
      </c>
      <c r="Q7" s="18">
        <v>22441.1</v>
      </c>
      <c r="R7" s="20">
        <f t="shared" si="0"/>
        <v>0.25123968263607599</v>
      </c>
      <c r="S7" s="20">
        <f t="shared" si="1"/>
        <v>0.25191308085794661</v>
      </c>
      <c r="T7" s="20">
        <f t="shared" si="2"/>
        <v>0.11112820929217404</v>
      </c>
      <c r="U7" s="21"/>
      <c r="V7" s="21"/>
      <c r="W7" s="21"/>
      <c r="X7" s="21"/>
      <c r="Y7" s="21"/>
      <c r="Z7" s="21"/>
      <c r="AA7" s="21"/>
      <c r="AB7" s="21"/>
      <c r="AC7" s="21"/>
    </row>
    <row r="8" spans="1:29" ht="15.5">
      <c r="A8" s="15" t="s">
        <v>22</v>
      </c>
      <c r="B8" s="16">
        <v>44363</v>
      </c>
      <c r="C8" s="17" t="s">
        <v>23</v>
      </c>
      <c r="D8" s="17" t="s">
        <v>23</v>
      </c>
      <c r="E8" s="18">
        <v>20</v>
      </c>
      <c r="F8" s="17">
        <v>2</v>
      </c>
      <c r="G8" s="17">
        <v>280</v>
      </c>
      <c r="H8" s="16">
        <v>44363</v>
      </c>
      <c r="I8" s="19">
        <v>0.65833333333333333</v>
      </c>
      <c r="J8" s="19">
        <v>0.77638888888888891</v>
      </c>
      <c r="K8" s="18">
        <v>417.59</v>
      </c>
      <c r="L8" s="18">
        <v>494.54</v>
      </c>
      <c r="M8" s="15">
        <v>7</v>
      </c>
      <c r="N8" s="15">
        <v>0.4</v>
      </c>
      <c r="O8" s="18">
        <v>78108.77</v>
      </c>
      <c r="P8" s="18">
        <v>51642.080000000002</v>
      </c>
      <c r="Q8" s="18">
        <v>51300.33</v>
      </c>
      <c r="R8" s="20">
        <f t="shared" si="0"/>
        <v>0.60029040029641356</v>
      </c>
      <c r="S8" s="20">
        <f t="shared" si="1"/>
        <v>0.60804162435583686</v>
      </c>
      <c r="T8" s="20">
        <f t="shared" si="2"/>
        <v>0.23249881914758652</v>
      </c>
      <c r="U8" s="21"/>
      <c r="V8" s="21"/>
      <c r="W8" s="21"/>
      <c r="X8" s="21"/>
      <c r="Y8" s="21"/>
      <c r="Z8" s="21"/>
      <c r="AA8" s="21"/>
      <c r="AB8" s="21"/>
      <c r="AC8" s="21"/>
    </row>
    <row r="9" spans="1:29" ht="15.5">
      <c r="A9" s="15" t="s">
        <v>22</v>
      </c>
      <c r="B9" s="16">
        <v>44363</v>
      </c>
      <c r="C9" s="17" t="s">
        <v>23</v>
      </c>
      <c r="D9" s="17" t="s">
        <v>23</v>
      </c>
      <c r="E9" s="18">
        <v>21</v>
      </c>
      <c r="F9" s="17">
        <v>2</v>
      </c>
      <c r="G9" s="17">
        <v>280</v>
      </c>
      <c r="H9" s="16">
        <v>44363</v>
      </c>
      <c r="I9" s="19">
        <v>0.65833333333333333</v>
      </c>
      <c r="J9" s="19">
        <v>0.77777777777777779</v>
      </c>
      <c r="K9" s="18">
        <v>417.59</v>
      </c>
      <c r="L9" s="18">
        <v>494.54</v>
      </c>
      <c r="M9" s="15">
        <v>7</v>
      </c>
      <c r="N9" s="15">
        <v>0.2</v>
      </c>
      <c r="O9" s="18">
        <v>97496.66</v>
      </c>
      <c r="P9" s="18">
        <v>67772.17</v>
      </c>
      <c r="Q9" s="18">
        <v>65693.23</v>
      </c>
      <c r="R9" s="20">
        <f t="shared" si="0"/>
        <v>0.67418048878445869</v>
      </c>
      <c r="S9" s="20">
        <f t="shared" si="1"/>
        <v>0.72133288014099872</v>
      </c>
      <c r="T9" s="20">
        <f t="shared" si="2"/>
        <v>0.41872538476529153</v>
      </c>
      <c r="U9" s="21"/>
      <c r="V9" s="21"/>
      <c r="W9" s="21"/>
      <c r="X9" s="21"/>
      <c r="Y9" s="21"/>
      <c r="Z9" s="21"/>
      <c r="AA9" s="21"/>
      <c r="AB9" s="21"/>
      <c r="AC9" s="21"/>
    </row>
    <row r="10" spans="1:29" ht="15.5">
      <c r="A10" s="15" t="s">
        <v>22</v>
      </c>
      <c r="B10" s="16">
        <v>44363</v>
      </c>
      <c r="C10" s="17" t="s">
        <v>23</v>
      </c>
      <c r="D10" s="17" t="s">
        <v>23</v>
      </c>
      <c r="E10" s="18">
        <v>22</v>
      </c>
      <c r="F10" s="17">
        <v>2</v>
      </c>
      <c r="G10" s="17">
        <v>280</v>
      </c>
      <c r="H10" s="16">
        <v>44363</v>
      </c>
      <c r="I10" s="19">
        <v>0.65833333333333333</v>
      </c>
      <c r="J10" s="19">
        <v>0.77916666666666667</v>
      </c>
      <c r="K10" s="18">
        <v>417.59</v>
      </c>
      <c r="L10" s="18">
        <v>494.54</v>
      </c>
      <c r="M10" s="15">
        <v>7</v>
      </c>
      <c r="N10" s="15">
        <v>0.2</v>
      </c>
      <c r="O10" s="18">
        <v>112011.27</v>
      </c>
      <c r="P10" s="18">
        <v>77976.160000000003</v>
      </c>
      <c r="Q10" s="18">
        <v>73536.61</v>
      </c>
      <c r="R10" s="20">
        <f t="shared" si="0"/>
        <v>0.77194956400035164</v>
      </c>
      <c r="S10" s="20">
        <f t="shared" si="1"/>
        <v>0.87264289764486647</v>
      </c>
      <c r="T10" s="20">
        <f t="shared" si="2"/>
        <v>0.48550763798764829</v>
      </c>
      <c r="U10" s="21"/>
      <c r="V10" s="21"/>
      <c r="W10" s="21"/>
      <c r="X10" s="21"/>
      <c r="Y10" s="21"/>
      <c r="Z10" s="21"/>
      <c r="AA10" s="21"/>
      <c r="AB10" s="21"/>
      <c r="AC10" s="21"/>
    </row>
    <row r="11" spans="1:29" ht="15.5">
      <c r="A11" s="15" t="s">
        <v>22</v>
      </c>
      <c r="B11" s="16">
        <v>44363</v>
      </c>
      <c r="C11" s="17" t="s">
        <v>23</v>
      </c>
      <c r="D11" s="17" t="s">
        <v>23</v>
      </c>
      <c r="E11" s="18">
        <v>23</v>
      </c>
      <c r="F11" s="17">
        <v>2</v>
      </c>
      <c r="G11" s="17">
        <v>280</v>
      </c>
      <c r="H11" s="16">
        <v>44363</v>
      </c>
      <c r="I11" s="19">
        <v>0.65833333333333333</v>
      </c>
      <c r="J11" s="19">
        <v>0.78263888888888888</v>
      </c>
      <c r="K11" s="18">
        <v>417.59</v>
      </c>
      <c r="L11" s="18">
        <v>494.54</v>
      </c>
      <c r="M11" s="15">
        <v>7</v>
      </c>
      <c r="N11" s="15">
        <v>1</v>
      </c>
      <c r="O11" s="18">
        <v>214216.91</v>
      </c>
      <c r="P11" s="18">
        <v>139631.92000000001</v>
      </c>
      <c r="Q11" s="18">
        <v>134784.92000000001</v>
      </c>
      <c r="R11" s="20">
        <f t="shared" si="0"/>
        <v>1.6916604797654711</v>
      </c>
      <c r="S11" s="20">
        <f t="shared" si="1"/>
        <v>1.801595177690928</v>
      </c>
      <c r="T11" s="20">
        <f t="shared" si="2"/>
        <v>0.56006829774052969</v>
      </c>
      <c r="U11" s="21"/>
      <c r="V11" s="21"/>
      <c r="W11" s="21"/>
      <c r="X11" s="21"/>
      <c r="Y11" s="21"/>
      <c r="Z11" s="21"/>
      <c r="AA11" s="21"/>
      <c r="AB11" s="21"/>
      <c r="AC11" s="21"/>
    </row>
    <row r="12" spans="1:29" ht="15.5">
      <c r="A12" s="15" t="s">
        <v>22</v>
      </c>
      <c r="B12" s="16">
        <v>44363</v>
      </c>
      <c r="C12" s="17" t="s">
        <v>23</v>
      </c>
      <c r="D12" s="17" t="s">
        <v>23</v>
      </c>
      <c r="E12" s="18">
        <v>24</v>
      </c>
      <c r="F12" s="17">
        <v>2</v>
      </c>
      <c r="G12" s="17">
        <v>280</v>
      </c>
      <c r="H12" s="16">
        <v>44363</v>
      </c>
      <c r="I12" s="19">
        <v>0.65833333333333333</v>
      </c>
      <c r="J12" s="19">
        <v>0.78263888888888888</v>
      </c>
      <c r="K12" s="18">
        <v>417.59</v>
      </c>
      <c r="L12" s="18">
        <v>494.54</v>
      </c>
      <c r="M12" s="15">
        <v>7</v>
      </c>
      <c r="N12" s="15">
        <v>1</v>
      </c>
      <c r="O12" s="18">
        <v>192093.66</v>
      </c>
      <c r="P12" s="18">
        <v>124276.61</v>
      </c>
      <c r="Q12" s="18">
        <v>121726.88</v>
      </c>
      <c r="R12" s="20">
        <f t="shared" si="0"/>
        <v>1.5381569849279186</v>
      </c>
      <c r="S12" s="20">
        <f t="shared" si="1"/>
        <v>1.5959873536800282</v>
      </c>
      <c r="T12" s="20">
        <f t="shared" si="2"/>
        <v>0.4659493763388316</v>
      </c>
      <c r="U12" s="21"/>
      <c r="V12" s="21"/>
      <c r="W12" s="21"/>
      <c r="X12" s="21"/>
      <c r="Y12" s="21"/>
      <c r="Z12" s="21"/>
      <c r="AA12" s="21"/>
      <c r="AB12" s="21"/>
      <c r="AC12" s="21"/>
    </row>
    <row r="13" spans="1:29" ht="15.5">
      <c r="A13" s="15" t="s">
        <v>22</v>
      </c>
      <c r="B13" s="16">
        <v>44363</v>
      </c>
      <c r="C13" s="17" t="s">
        <v>23</v>
      </c>
      <c r="D13" s="17" t="s">
        <v>23</v>
      </c>
      <c r="E13" s="18">
        <v>25</v>
      </c>
      <c r="F13" s="17">
        <v>2</v>
      </c>
      <c r="G13" s="17">
        <v>280</v>
      </c>
      <c r="H13" s="16">
        <v>44363</v>
      </c>
      <c r="I13" s="19">
        <v>0.65833333333333333</v>
      </c>
      <c r="J13" s="19">
        <v>0.78333333333333333</v>
      </c>
      <c r="K13" s="18">
        <v>417.59</v>
      </c>
      <c r="L13" s="18">
        <v>494.54</v>
      </c>
      <c r="M13" s="15">
        <v>7</v>
      </c>
      <c r="N13" s="15">
        <v>0.2</v>
      </c>
      <c r="O13" s="18">
        <v>43675.18</v>
      </c>
      <c r="P13" s="18">
        <v>28960.05</v>
      </c>
      <c r="Q13" s="18">
        <v>29391.72</v>
      </c>
      <c r="R13" s="20">
        <f t="shared" si="0"/>
        <v>0.33375353238783406</v>
      </c>
      <c r="S13" s="20">
        <f t="shared" si="1"/>
        <v>0.32396283483192684</v>
      </c>
      <c r="T13" s="20">
        <f t="shared" si="2"/>
        <v>0.13326130192091598</v>
      </c>
      <c r="U13" s="21"/>
      <c r="V13" s="21"/>
      <c r="W13" s="21"/>
      <c r="X13" s="21"/>
      <c r="Y13" s="21"/>
      <c r="Z13" s="21"/>
      <c r="AA13" s="21"/>
      <c r="AB13" s="21"/>
      <c r="AC13" s="21"/>
    </row>
    <row r="14" spans="1:29" ht="15.5">
      <c r="A14" s="15" t="s">
        <v>22</v>
      </c>
      <c r="B14" s="16">
        <v>44363</v>
      </c>
      <c r="C14" s="17" t="s">
        <v>23</v>
      </c>
      <c r="D14" s="17" t="s">
        <v>23</v>
      </c>
      <c r="E14" s="18">
        <v>26</v>
      </c>
      <c r="F14" s="17">
        <v>2</v>
      </c>
      <c r="G14" s="17">
        <v>280</v>
      </c>
      <c r="H14" s="16">
        <v>44363</v>
      </c>
      <c r="I14" s="19">
        <v>0.65833333333333333</v>
      </c>
      <c r="J14" s="19">
        <v>0.78402777777777777</v>
      </c>
      <c r="K14" s="18">
        <v>417.59</v>
      </c>
      <c r="L14" s="18">
        <v>494.54</v>
      </c>
      <c r="M14" s="15">
        <v>7</v>
      </c>
      <c r="N14" s="15">
        <v>0.6</v>
      </c>
      <c r="O14" s="18">
        <v>113094.51</v>
      </c>
      <c r="P14" s="18">
        <v>75907.12</v>
      </c>
      <c r="Q14" s="18">
        <v>72375.77</v>
      </c>
      <c r="R14" s="20">
        <f t="shared" si="0"/>
        <v>0.84344635574296767</v>
      </c>
      <c r="S14" s="20">
        <f t="shared" si="1"/>
        <v>0.92354082562517559</v>
      </c>
      <c r="T14" s="20">
        <f t="shared" si="2"/>
        <v>0.38064514512303249</v>
      </c>
      <c r="U14" s="21"/>
      <c r="V14" s="21"/>
      <c r="W14" s="21"/>
      <c r="X14" s="21"/>
      <c r="Y14" s="21"/>
      <c r="Z14" s="21"/>
      <c r="AA14" s="21"/>
      <c r="AB14" s="21"/>
      <c r="AC14" s="21"/>
    </row>
    <row r="15" spans="1:29" ht="15.5">
      <c r="A15" s="15" t="s">
        <v>22</v>
      </c>
      <c r="B15" s="16">
        <v>44363</v>
      </c>
      <c r="C15" s="17" t="s">
        <v>23</v>
      </c>
      <c r="D15" s="17" t="s">
        <v>23</v>
      </c>
      <c r="E15" s="18">
        <v>27</v>
      </c>
      <c r="F15" s="17">
        <v>2</v>
      </c>
      <c r="G15" s="17">
        <v>280</v>
      </c>
      <c r="H15" s="16">
        <v>44363</v>
      </c>
      <c r="I15" s="19">
        <v>0.65833333333333333</v>
      </c>
      <c r="J15" s="19">
        <v>0.78472222222222221</v>
      </c>
      <c r="K15" s="18">
        <v>417.59</v>
      </c>
      <c r="L15" s="18">
        <v>494.54</v>
      </c>
      <c r="M15" s="15">
        <v>7</v>
      </c>
      <c r="N15" s="15">
        <v>0.8</v>
      </c>
      <c r="O15" s="18">
        <v>151081.88</v>
      </c>
      <c r="P15" s="18">
        <v>98187.82</v>
      </c>
      <c r="Q15" s="18">
        <v>97963.85</v>
      </c>
      <c r="R15" s="20">
        <f t="shared" si="0"/>
        <v>1.1996889845576653</v>
      </c>
      <c r="S15" s="20">
        <f t="shared" si="1"/>
        <v>1.2047688430875527</v>
      </c>
      <c r="T15" s="20">
        <f t="shared" si="2"/>
        <v>0.38370498363083516</v>
      </c>
      <c r="U15" s="21"/>
      <c r="V15" s="21"/>
      <c r="W15" s="21"/>
      <c r="X15" s="21"/>
      <c r="Y15" s="21"/>
      <c r="Z15" s="21"/>
      <c r="AA15" s="21"/>
      <c r="AB15" s="21"/>
      <c r="AC15" s="21"/>
    </row>
    <row r="16" spans="1:29" ht="15.5">
      <c r="A16" s="15" t="s">
        <v>22</v>
      </c>
      <c r="B16" s="16">
        <v>44363</v>
      </c>
      <c r="C16" s="22" t="s">
        <v>23</v>
      </c>
      <c r="D16" s="22" t="s">
        <v>23</v>
      </c>
      <c r="E16" s="23">
        <v>28</v>
      </c>
      <c r="F16" s="22">
        <v>2</v>
      </c>
      <c r="G16" s="17">
        <v>280</v>
      </c>
      <c r="H16" s="16">
        <v>44363</v>
      </c>
      <c r="I16" s="19">
        <v>0.65833333333333333</v>
      </c>
      <c r="J16" s="19">
        <v>0.78611111111111109</v>
      </c>
      <c r="K16" s="18">
        <v>417.59</v>
      </c>
      <c r="L16" s="18">
        <v>494.54</v>
      </c>
      <c r="M16" s="15">
        <v>7</v>
      </c>
      <c r="N16" s="15">
        <v>0.8</v>
      </c>
      <c r="O16" s="23">
        <v>153381.19</v>
      </c>
      <c r="P16" s="23">
        <v>98179.02</v>
      </c>
      <c r="Q16" s="23">
        <v>97928.41</v>
      </c>
      <c r="R16" s="20">
        <f t="shared" si="0"/>
        <v>1.2520391755270746</v>
      </c>
      <c r="S16" s="20">
        <f t="shared" si="1"/>
        <v>1.2577232552974684</v>
      </c>
      <c r="T16" s="20">
        <f t="shared" si="2"/>
        <v>0.33121288232142548</v>
      </c>
      <c r="U16" s="21"/>
      <c r="V16" s="21"/>
      <c r="W16" s="21"/>
      <c r="X16" s="21"/>
      <c r="Y16" s="21"/>
      <c r="Z16" s="21"/>
      <c r="AA16" s="21"/>
      <c r="AB16" s="21"/>
      <c r="AC16" s="21"/>
    </row>
    <row r="17" spans="1:29" ht="15.5">
      <c r="A17" s="10" t="s">
        <v>22</v>
      </c>
      <c r="B17" s="24">
        <v>44361</v>
      </c>
      <c r="C17" s="10" t="s">
        <v>23</v>
      </c>
      <c r="D17" s="10" t="s">
        <v>23</v>
      </c>
      <c r="E17" s="10">
        <v>5</v>
      </c>
      <c r="F17" s="25">
        <v>2</v>
      </c>
      <c r="G17" s="25">
        <v>280</v>
      </c>
      <c r="H17" s="24">
        <v>44362</v>
      </c>
      <c r="I17" s="26">
        <v>0.64861111111111114</v>
      </c>
      <c r="J17" s="26">
        <v>0.72013888888888888</v>
      </c>
      <c r="K17" s="10">
        <v>454.14</v>
      </c>
      <c r="L17" s="10">
        <v>590.74</v>
      </c>
      <c r="M17" s="10">
        <v>7</v>
      </c>
      <c r="N17" s="10">
        <v>1</v>
      </c>
      <c r="O17" s="10">
        <v>67745.820000000007</v>
      </c>
      <c r="P17" s="10">
        <v>45495.57</v>
      </c>
      <c r="R17" s="27">
        <f t="shared" si="0"/>
        <v>0.50465741954113941</v>
      </c>
      <c r="S17" s="27"/>
      <c r="T17" s="27">
        <f t="shared" si="2"/>
        <v>0.22901210400361066</v>
      </c>
      <c r="U17" s="10" t="s">
        <v>45</v>
      </c>
    </row>
    <row r="18" spans="1:29" ht="15.5">
      <c r="A18" s="10" t="s">
        <v>22</v>
      </c>
      <c r="B18" s="24">
        <v>44361</v>
      </c>
      <c r="C18" s="10" t="s">
        <v>23</v>
      </c>
      <c r="D18" s="10" t="s">
        <v>23</v>
      </c>
      <c r="E18" s="10">
        <v>6</v>
      </c>
      <c r="F18" s="25">
        <v>2</v>
      </c>
      <c r="G18" s="25">
        <v>280</v>
      </c>
      <c r="H18" s="24">
        <v>44362</v>
      </c>
      <c r="I18" s="26">
        <v>0.64861111111111114</v>
      </c>
      <c r="J18" s="26">
        <v>0.72083333333333333</v>
      </c>
      <c r="K18" s="10">
        <v>454.14</v>
      </c>
      <c r="L18" s="10">
        <v>590.74</v>
      </c>
      <c r="M18" s="10">
        <v>7</v>
      </c>
      <c r="N18" s="10">
        <v>1</v>
      </c>
      <c r="O18" s="10">
        <v>65815.509999999995</v>
      </c>
      <c r="P18" s="10">
        <v>44698.32</v>
      </c>
      <c r="R18" s="27">
        <f t="shared" si="0"/>
        <v>0.4789585111789732</v>
      </c>
      <c r="S18" s="27"/>
      <c r="T18" s="27">
        <f t="shared" si="2"/>
        <v>0.24185441934702681</v>
      </c>
      <c r="U18" s="28" t="s">
        <v>44</v>
      </c>
    </row>
    <row r="19" spans="1:29" ht="15.5">
      <c r="A19" s="10" t="s">
        <v>22</v>
      </c>
      <c r="B19" s="24">
        <v>44361</v>
      </c>
      <c r="C19" s="10" t="s">
        <v>23</v>
      </c>
      <c r="D19" s="10" t="s">
        <v>23</v>
      </c>
      <c r="E19" s="10">
        <v>7</v>
      </c>
      <c r="F19" s="25">
        <v>2</v>
      </c>
      <c r="G19" s="25">
        <v>280</v>
      </c>
      <c r="H19" s="24">
        <v>44362</v>
      </c>
      <c r="I19" s="26">
        <v>0.64861111111111114</v>
      </c>
      <c r="J19" s="26">
        <v>0.72222222222222221</v>
      </c>
      <c r="K19" s="10">
        <v>454.14</v>
      </c>
      <c r="L19" s="10">
        <v>590.74</v>
      </c>
      <c r="M19" s="10">
        <v>7</v>
      </c>
      <c r="N19" s="10">
        <v>0.2</v>
      </c>
      <c r="O19" s="10">
        <v>20279.53</v>
      </c>
      <c r="P19" s="10">
        <v>13093</v>
      </c>
      <c r="R19" s="27">
        <f t="shared" si="0"/>
        <v>0.16299752520780589</v>
      </c>
      <c r="S19" s="27"/>
      <c r="T19" s="27">
        <f t="shared" si="2"/>
        <v>4.8142484067194111E-2</v>
      </c>
    </row>
    <row r="20" spans="1:29" ht="15.5">
      <c r="A20" s="10" t="s">
        <v>22</v>
      </c>
      <c r="B20" s="24">
        <v>44361</v>
      </c>
      <c r="C20" s="10" t="s">
        <v>23</v>
      </c>
      <c r="D20" s="10" t="s">
        <v>23</v>
      </c>
      <c r="E20" s="10">
        <v>8</v>
      </c>
      <c r="F20" s="25">
        <v>2</v>
      </c>
      <c r="G20" s="25">
        <v>280</v>
      </c>
      <c r="H20" s="24">
        <v>44362</v>
      </c>
      <c r="I20" s="26">
        <v>0.64861111111111114</v>
      </c>
      <c r="J20" s="26">
        <v>0.72361111111111109</v>
      </c>
      <c r="K20" s="10">
        <v>454.14</v>
      </c>
      <c r="L20" s="10">
        <v>590.74</v>
      </c>
      <c r="M20" s="10">
        <v>7</v>
      </c>
      <c r="N20" s="10">
        <v>0.6</v>
      </c>
      <c r="O20" s="10">
        <v>44051.72</v>
      </c>
      <c r="P20" s="10">
        <v>29869.64</v>
      </c>
      <c r="R20" s="27">
        <f t="shared" si="0"/>
        <v>0.32166343733333336</v>
      </c>
      <c r="S20" s="27"/>
      <c r="T20" s="27">
        <f t="shared" si="2"/>
        <v>0.16001960449366673</v>
      </c>
    </row>
    <row r="21" spans="1:29" ht="15.5">
      <c r="A21" s="10" t="s">
        <v>22</v>
      </c>
      <c r="B21" s="24">
        <v>44361</v>
      </c>
      <c r="C21" s="10" t="s">
        <v>23</v>
      </c>
      <c r="D21" s="10" t="s">
        <v>23</v>
      </c>
      <c r="E21" s="10">
        <v>9</v>
      </c>
      <c r="F21" s="25">
        <v>2</v>
      </c>
      <c r="G21" s="25">
        <v>280</v>
      </c>
      <c r="H21" s="24">
        <v>44362</v>
      </c>
      <c r="I21" s="26">
        <v>0.64861111111111114</v>
      </c>
      <c r="J21" s="26">
        <v>0.72430555555555554</v>
      </c>
      <c r="K21" s="10">
        <v>454.14</v>
      </c>
      <c r="L21" s="10">
        <v>590.74</v>
      </c>
      <c r="M21" s="10">
        <v>7</v>
      </c>
      <c r="N21" s="10">
        <v>0.8</v>
      </c>
      <c r="O21" s="10">
        <v>50983.56</v>
      </c>
      <c r="P21" s="10">
        <v>34669.17</v>
      </c>
      <c r="R21" s="27">
        <f t="shared" si="0"/>
        <v>0.37002631245886075</v>
      </c>
      <c r="S21" s="27"/>
      <c r="T21" s="27">
        <f t="shared" si="2"/>
        <v>0.18905479006588921</v>
      </c>
    </row>
    <row r="22" spans="1:29" ht="15.5">
      <c r="A22" s="10" t="s">
        <v>22</v>
      </c>
      <c r="B22" s="24">
        <v>44361</v>
      </c>
      <c r="C22" s="10" t="s">
        <v>23</v>
      </c>
      <c r="D22" s="10" t="s">
        <v>23</v>
      </c>
      <c r="E22" s="10">
        <v>10</v>
      </c>
      <c r="F22" s="25">
        <v>2</v>
      </c>
      <c r="G22" s="25">
        <v>280</v>
      </c>
      <c r="H22" s="24">
        <v>44362</v>
      </c>
      <c r="I22" s="26">
        <v>0.64861111111111114</v>
      </c>
      <c r="J22" s="26">
        <v>0.72499999999999998</v>
      </c>
      <c r="K22" s="10">
        <v>454.14</v>
      </c>
      <c r="L22" s="10">
        <v>590.74</v>
      </c>
      <c r="M22" s="10">
        <v>7</v>
      </c>
      <c r="N22" s="10">
        <v>0.8</v>
      </c>
      <c r="O22" s="10">
        <v>53530.53</v>
      </c>
      <c r="P22" s="10">
        <v>37125.11</v>
      </c>
      <c r="R22" s="27">
        <f t="shared" si="0"/>
        <v>0.37209096184036566</v>
      </c>
      <c r="S22" s="27"/>
      <c r="T22" s="27">
        <f t="shared" si="2"/>
        <v>0.22659505891388437</v>
      </c>
    </row>
    <row r="23" spans="1:29" ht="15.5">
      <c r="A23" s="10" t="s">
        <v>22</v>
      </c>
      <c r="B23" s="24">
        <v>44361</v>
      </c>
      <c r="C23" s="10" t="s">
        <v>23</v>
      </c>
      <c r="D23" s="10" t="s">
        <v>23</v>
      </c>
      <c r="E23" s="10">
        <v>11</v>
      </c>
      <c r="F23" s="25">
        <v>2</v>
      </c>
      <c r="G23" s="25">
        <v>280</v>
      </c>
      <c r="H23" s="24">
        <v>44362</v>
      </c>
      <c r="I23" s="26">
        <v>0.64861111111111114</v>
      </c>
      <c r="J23" s="26">
        <v>0.72499999999999998</v>
      </c>
      <c r="K23" s="10">
        <v>454.14</v>
      </c>
      <c r="L23" s="10">
        <v>590.74</v>
      </c>
      <c r="M23" s="10">
        <v>7</v>
      </c>
      <c r="N23" s="10">
        <v>1</v>
      </c>
      <c r="O23" s="10">
        <v>198578.06</v>
      </c>
      <c r="P23" s="10">
        <v>127141.61</v>
      </c>
      <c r="R23" s="27">
        <f t="shared" si="0"/>
        <v>1.620248514878692</v>
      </c>
      <c r="S23" s="27"/>
      <c r="T23" s="27">
        <f t="shared" si="2"/>
        <v>0.43005933776305849</v>
      </c>
    </row>
    <row r="24" spans="1:29" ht="15.5">
      <c r="A24" s="10" t="s">
        <v>22</v>
      </c>
      <c r="B24" s="29">
        <v>44361</v>
      </c>
      <c r="C24" s="10" t="s">
        <v>23</v>
      </c>
      <c r="D24" s="10" t="s">
        <v>23</v>
      </c>
      <c r="E24" s="10">
        <v>12</v>
      </c>
      <c r="F24" s="25">
        <v>2</v>
      </c>
      <c r="G24" s="25">
        <v>280</v>
      </c>
      <c r="H24" s="24">
        <v>44362</v>
      </c>
      <c r="I24" s="26">
        <v>0.64861111111111114</v>
      </c>
      <c r="J24" s="26">
        <v>0.72638888888888886</v>
      </c>
      <c r="K24" s="10">
        <v>454.14</v>
      </c>
      <c r="L24" s="10">
        <v>590.74</v>
      </c>
      <c r="M24" s="10">
        <v>7</v>
      </c>
      <c r="N24" s="10">
        <v>1</v>
      </c>
      <c r="O24" s="10">
        <v>69961.56</v>
      </c>
      <c r="P24" s="10">
        <v>47378.32</v>
      </c>
      <c r="R24" s="27">
        <f t="shared" si="0"/>
        <v>0.51220995823769333</v>
      </c>
      <c r="S24" s="27"/>
      <c r="T24" s="27">
        <f t="shared" si="2"/>
        <v>0.25182112128830686</v>
      </c>
    </row>
    <row r="25" spans="1:29" ht="15.5">
      <c r="A25" s="10" t="s">
        <v>22</v>
      </c>
      <c r="B25" s="24">
        <v>44361</v>
      </c>
      <c r="C25" s="10" t="s">
        <v>23</v>
      </c>
      <c r="D25" s="10" t="s">
        <v>23</v>
      </c>
      <c r="E25" s="10">
        <v>13</v>
      </c>
      <c r="F25" s="25">
        <v>2</v>
      </c>
      <c r="G25" s="25">
        <v>280</v>
      </c>
      <c r="H25" s="24">
        <v>44362</v>
      </c>
      <c r="I25" s="26">
        <v>0.64861111111111114</v>
      </c>
      <c r="J25" s="26">
        <v>0.7270833333333333</v>
      </c>
      <c r="K25" s="10">
        <v>454.14</v>
      </c>
      <c r="L25" s="10">
        <v>590.74</v>
      </c>
      <c r="M25" s="10">
        <v>7</v>
      </c>
      <c r="N25" s="10">
        <v>0.2</v>
      </c>
      <c r="O25" s="10">
        <v>21246.38</v>
      </c>
      <c r="P25" s="10">
        <v>14506.05</v>
      </c>
      <c r="Q25" s="10">
        <v>13455.34</v>
      </c>
      <c r="R25" s="27">
        <f t="shared" si="0"/>
        <v>0.15287727304887488</v>
      </c>
      <c r="S25" s="27">
        <f t="shared" ref="S25:S27" si="3">$F$1*($F$2/($F$2-1))*(O25-Q25)*(M25/G25)</f>
        <v>0.17670840291420536</v>
      </c>
      <c r="T25" s="27">
        <f t="shared" si="2"/>
        <v>8.1049827809875144E-2</v>
      </c>
    </row>
    <row r="26" spans="1:29" ht="15.5">
      <c r="A26" s="10" t="s">
        <v>22</v>
      </c>
      <c r="B26" s="24">
        <v>44361</v>
      </c>
      <c r="C26" s="10" t="s">
        <v>23</v>
      </c>
      <c r="D26" s="10" t="s">
        <v>23</v>
      </c>
      <c r="E26" s="10">
        <v>14</v>
      </c>
      <c r="F26" s="25">
        <v>2</v>
      </c>
      <c r="G26" s="25">
        <v>280</v>
      </c>
      <c r="H26" s="24">
        <v>44362</v>
      </c>
      <c r="I26" s="26">
        <v>0.64861111111111114</v>
      </c>
      <c r="J26" s="26">
        <v>0.7270833333333333</v>
      </c>
      <c r="K26" s="10">
        <v>454.14</v>
      </c>
      <c r="L26" s="10">
        <v>590.74</v>
      </c>
      <c r="M26" s="10">
        <v>7</v>
      </c>
      <c r="N26" s="10">
        <v>0.6</v>
      </c>
      <c r="O26" s="10">
        <v>42411.85</v>
      </c>
      <c r="P26" s="10">
        <v>28982.69</v>
      </c>
      <c r="Q26" s="10">
        <v>27843.19</v>
      </c>
      <c r="R26" s="27">
        <f t="shared" si="0"/>
        <v>0.30458647575668074</v>
      </c>
      <c r="S26" s="27">
        <f t="shared" si="3"/>
        <v>0.33043144961392407</v>
      </c>
      <c r="T26" s="27">
        <f t="shared" si="2"/>
        <v>0.16279345515406932</v>
      </c>
    </row>
    <row r="27" spans="1:29" ht="15.5">
      <c r="A27" s="10" t="s">
        <v>22</v>
      </c>
      <c r="B27" s="24">
        <v>44361</v>
      </c>
      <c r="C27" s="10" t="s">
        <v>23</v>
      </c>
      <c r="D27" s="10" t="s">
        <v>23</v>
      </c>
      <c r="E27" s="10">
        <v>15</v>
      </c>
      <c r="F27" s="25">
        <v>2</v>
      </c>
      <c r="G27" s="25">
        <v>280</v>
      </c>
      <c r="H27" s="24">
        <v>44362</v>
      </c>
      <c r="I27" s="26">
        <v>0.64861111111111114</v>
      </c>
      <c r="J27" s="26">
        <v>0.72916666666666663</v>
      </c>
      <c r="K27" s="10">
        <v>454.14</v>
      </c>
      <c r="L27" s="10">
        <v>590.74</v>
      </c>
      <c r="M27" s="10">
        <v>7</v>
      </c>
      <c r="N27" s="10">
        <v>0.8</v>
      </c>
      <c r="O27" s="10">
        <v>47277.52</v>
      </c>
      <c r="P27" s="10">
        <v>31618.13</v>
      </c>
      <c r="Q27" s="10">
        <v>32524.62</v>
      </c>
      <c r="R27" s="27">
        <f t="shared" si="0"/>
        <v>0.35517027219866376</v>
      </c>
      <c r="S27" s="27">
        <f t="shared" si="3"/>
        <v>0.33461019290787619</v>
      </c>
      <c r="T27" s="27">
        <f t="shared" si="2"/>
        <v>0.15470922535408627</v>
      </c>
    </row>
    <row r="28" spans="1:29" ht="15.5">
      <c r="A28" s="10" t="s">
        <v>22</v>
      </c>
      <c r="B28" s="24">
        <v>44361</v>
      </c>
      <c r="C28" s="10" t="s">
        <v>23</v>
      </c>
      <c r="D28" s="10" t="s">
        <v>23</v>
      </c>
      <c r="E28" s="10">
        <v>16</v>
      </c>
      <c r="F28" s="25">
        <v>2</v>
      </c>
      <c r="G28" s="25">
        <v>280</v>
      </c>
      <c r="H28" s="24">
        <v>44362</v>
      </c>
      <c r="I28" s="26">
        <v>0.64861111111111114</v>
      </c>
      <c r="J28" s="26">
        <v>0.72986111111111107</v>
      </c>
      <c r="K28" s="10">
        <v>454.14</v>
      </c>
      <c r="L28" s="10">
        <v>590.74</v>
      </c>
      <c r="M28" s="10">
        <v>7</v>
      </c>
      <c r="N28" s="10">
        <v>0.8</v>
      </c>
      <c r="O28" s="10">
        <v>66927.649999999994</v>
      </c>
      <c r="P28" s="10">
        <v>43540.79</v>
      </c>
      <c r="R28" s="27">
        <f t="shared" si="0"/>
        <v>0.53043684537341762</v>
      </c>
      <c r="S28" s="27"/>
      <c r="T28" s="27">
        <f t="shared" si="2"/>
        <v>0.17170955380483238</v>
      </c>
    </row>
    <row r="29" spans="1:29" ht="15.5">
      <c r="A29" s="30" t="s">
        <v>22</v>
      </c>
      <c r="B29" s="31">
        <v>44361</v>
      </c>
      <c r="C29" s="30" t="s">
        <v>23</v>
      </c>
      <c r="D29" s="30" t="s">
        <v>23</v>
      </c>
      <c r="E29" s="30">
        <v>1</v>
      </c>
      <c r="F29" s="32">
        <v>2</v>
      </c>
      <c r="G29" s="32">
        <v>280</v>
      </c>
      <c r="H29" s="31">
        <v>44361</v>
      </c>
      <c r="I29" s="33">
        <v>0.73958333333333337</v>
      </c>
      <c r="J29" s="33">
        <v>0.69305555555555554</v>
      </c>
      <c r="K29" s="30">
        <v>528.48</v>
      </c>
      <c r="L29" s="30">
        <v>530.16999999999996</v>
      </c>
      <c r="M29" s="30">
        <v>7</v>
      </c>
      <c r="N29" s="30">
        <v>1</v>
      </c>
      <c r="O29" s="30">
        <v>156660.88</v>
      </c>
      <c r="P29" s="30">
        <v>100289.45</v>
      </c>
      <c r="Q29" s="34"/>
      <c r="R29" s="35">
        <f t="shared" si="0"/>
        <v>1.2785591352746133</v>
      </c>
      <c r="S29" s="35"/>
      <c r="T29" s="35">
        <f t="shared" si="2"/>
        <v>0.33872608607913685</v>
      </c>
      <c r="U29" s="30" t="s">
        <v>46</v>
      </c>
      <c r="V29" s="34"/>
      <c r="W29" s="34"/>
      <c r="X29" s="34"/>
      <c r="Y29" s="34"/>
      <c r="Z29" s="34"/>
      <c r="AA29" s="34"/>
      <c r="AB29" s="34"/>
      <c r="AC29" s="34"/>
    </row>
    <row r="30" spans="1:29" ht="15.5">
      <c r="A30" s="30" t="s">
        <v>22</v>
      </c>
      <c r="B30" s="31">
        <v>44361</v>
      </c>
      <c r="C30" s="30" t="s">
        <v>23</v>
      </c>
      <c r="D30" s="30" t="s">
        <v>23</v>
      </c>
      <c r="E30" s="30">
        <v>2</v>
      </c>
      <c r="F30" s="32">
        <v>2</v>
      </c>
      <c r="G30" s="32">
        <v>280</v>
      </c>
      <c r="H30" s="31">
        <v>44361</v>
      </c>
      <c r="I30" s="33">
        <v>0.73958333333333337</v>
      </c>
      <c r="J30" s="33">
        <v>0.69444444444444442</v>
      </c>
      <c r="K30" s="30">
        <v>528.48</v>
      </c>
      <c r="L30" s="30">
        <v>530.16999999999996</v>
      </c>
      <c r="M30" s="30">
        <v>7</v>
      </c>
      <c r="N30" s="30">
        <v>1</v>
      </c>
      <c r="O30" s="30">
        <v>229264.47</v>
      </c>
      <c r="P30" s="30">
        <v>145830.39000000001</v>
      </c>
      <c r="Q30" s="34"/>
      <c r="R30" s="35">
        <f t="shared" si="0"/>
        <v>1.892366490919831</v>
      </c>
      <c r="S30" s="35"/>
      <c r="T30" s="35">
        <f t="shared" si="2"/>
        <v>0.45931989853841976</v>
      </c>
      <c r="U30" s="36" t="s">
        <v>44</v>
      </c>
      <c r="V30" s="34"/>
      <c r="W30" s="34"/>
      <c r="X30" s="34"/>
      <c r="Y30" s="34"/>
      <c r="Z30" s="34"/>
      <c r="AA30" s="34"/>
      <c r="AB30" s="34"/>
      <c r="AC30" s="34"/>
    </row>
    <row r="31" spans="1:29" ht="15.5">
      <c r="A31" s="30" t="s">
        <v>22</v>
      </c>
      <c r="B31" s="31">
        <v>44361</v>
      </c>
      <c r="C31" s="30" t="s">
        <v>23</v>
      </c>
      <c r="D31" s="30" t="s">
        <v>23</v>
      </c>
      <c r="E31" s="30">
        <v>3</v>
      </c>
      <c r="F31" s="32">
        <v>2</v>
      </c>
      <c r="G31" s="32">
        <v>280</v>
      </c>
      <c r="H31" s="31">
        <v>44361</v>
      </c>
      <c r="I31" s="33">
        <v>0.73958333333333337</v>
      </c>
      <c r="J31" s="33">
        <v>0.6958333333333333</v>
      </c>
      <c r="K31" s="30">
        <v>528.48</v>
      </c>
      <c r="L31" s="30">
        <v>530.16999999999996</v>
      </c>
      <c r="M31" s="30">
        <v>7</v>
      </c>
      <c r="N31" s="30">
        <v>1</v>
      </c>
      <c r="O31" s="30">
        <v>167677.76999999999</v>
      </c>
      <c r="P31" s="30">
        <v>111882.93</v>
      </c>
      <c r="Q31" s="34"/>
      <c r="R31" s="35">
        <f t="shared" si="0"/>
        <v>1.2654815104599155</v>
      </c>
      <c r="S31" s="35"/>
      <c r="T31" s="35">
        <f t="shared" si="2"/>
        <v>0.53876219823283467</v>
      </c>
      <c r="U31" s="34"/>
      <c r="V31" s="34"/>
      <c r="W31" s="34"/>
      <c r="X31" s="34"/>
      <c r="Y31" s="34"/>
      <c r="Z31" s="34"/>
      <c r="AA31" s="34"/>
      <c r="AB31" s="34"/>
      <c r="AC31" s="34"/>
    </row>
    <row r="32" spans="1:29" ht="15.5">
      <c r="A32" s="30" t="s">
        <v>22</v>
      </c>
      <c r="B32" s="31">
        <v>44361</v>
      </c>
      <c r="C32" s="30" t="s">
        <v>23</v>
      </c>
      <c r="D32" s="30" t="s">
        <v>23</v>
      </c>
      <c r="E32" s="30">
        <v>4</v>
      </c>
      <c r="F32" s="32">
        <v>2</v>
      </c>
      <c r="G32" s="32">
        <v>280</v>
      </c>
      <c r="H32" s="31">
        <v>44361</v>
      </c>
      <c r="I32" s="33">
        <v>0.73958333333333337</v>
      </c>
      <c r="J32" s="33">
        <v>0.69791666666666663</v>
      </c>
      <c r="K32" s="30">
        <v>528.48</v>
      </c>
      <c r="L32" s="30">
        <v>530.16999999999996</v>
      </c>
      <c r="M32" s="30">
        <v>7</v>
      </c>
      <c r="N32" s="30">
        <v>1</v>
      </c>
      <c r="O32" s="30">
        <v>177927.2</v>
      </c>
      <c r="P32" s="30">
        <v>104025.76</v>
      </c>
      <c r="Q32" s="30">
        <v>115219.37</v>
      </c>
      <c r="R32" s="35">
        <f t="shared" si="0"/>
        <v>1.6761568975977501</v>
      </c>
      <c r="S32" s="35">
        <f>$F$1*($F$2/($F$2-1))*(O32-Q32)*(M32/G32)</f>
        <v>1.4222748810833337</v>
      </c>
      <c r="T32" s="35">
        <f t="shared" si="2"/>
        <v>1.3807126702498154E-3</v>
      </c>
      <c r="U32" s="34"/>
      <c r="V32" s="34"/>
      <c r="W32" s="34"/>
      <c r="X32" s="34"/>
      <c r="Y32" s="34"/>
      <c r="Z32" s="34"/>
      <c r="AA32" s="34"/>
      <c r="AB32" s="34"/>
      <c r="AC32" s="34"/>
    </row>
    <row r="33" spans="1:24" ht="15.5">
      <c r="G33" s="25"/>
      <c r="R33" s="27"/>
      <c r="S33" s="27"/>
      <c r="T33" s="27"/>
    </row>
    <row r="34" spans="1:24" ht="12.5">
      <c r="B34" s="24"/>
      <c r="H34" s="24"/>
      <c r="I34" s="26"/>
      <c r="J34" s="26"/>
    </row>
    <row r="35" spans="1:24" ht="13">
      <c r="Q35" s="37"/>
    </row>
    <row r="36" spans="1:24" ht="13">
      <c r="V36" s="37"/>
      <c r="X36" s="10">
        <v>0.4</v>
      </c>
    </row>
    <row r="37" spans="1:24" ht="15.5">
      <c r="A37" s="37"/>
      <c r="G37" s="25"/>
      <c r="X37" s="38">
        <f>AVERAGE(R8)</f>
        <v>0.60029040029641356</v>
      </c>
    </row>
    <row r="38" spans="1:24" ht="15.5">
      <c r="A38" s="37"/>
      <c r="G38" s="25"/>
      <c r="X38" s="38">
        <f>AVERAGE(S8)</f>
        <v>0.60804162435583686</v>
      </c>
    </row>
    <row r="39" spans="1:24" ht="15.5">
      <c r="A39" s="37"/>
      <c r="G39" s="25"/>
      <c r="X39" s="38">
        <f>AVERAGE(T8)</f>
        <v>0.23249881914758652</v>
      </c>
    </row>
    <row r="40" spans="1:24" ht="14">
      <c r="Q40" s="37"/>
      <c r="S40" s="27"/>
    </row>
    <row r="41" spans="1:24" ht="15.5">
      <c r="A41" s="39"/>
      <c r="R41" s="40"/>
      <c r="S41" s="41"/>
      <c r="T41" s="41"/>
      <c r="X41" s="40"/>
    </row>
    <row r="42" spans="1:24" ht="15.5">
      <c r="A42" s="39"/>
      <c r="R42" s="40"/>
      <c r="S42" s="41"/>
      <c r="T42" s="41"/>
      <c r="V42" s="37"/>
      <c r="X42" s="40">
        <v>0.4</v>
      </c>
    </row>
    <row r="43" spans="1:24" ht="15.5">
      <c r="A43" s="39"/>
      <c r="R43" s="40"/>
      <c r="S43" s="40"/>
      <c r="T43" s="40"/>
      <c r="X43" s="42"/>
    </row>
    <row r="44" spans="1:24" ht="15.5">
      <c r="A44" s="39"/>
      <c r="R44" s="40"/>
      <c r="S44" s="40"/>
      <c r="T44" s="40"/>
      <c r="X44" s="42"/>
    </row>
    <row r="45" spans="1:24" ht="15.5">
      <c r="A45" s="39"/>
      <c r="R45" s="40"/>
      <c r="S45" s="40"/>
      <c r="T45" s="40"/>
      <c r="X45" s="42"/>
    </row>
    <row r="46" spans="1:24" ht="28.5" customHeight="1">
      <c r="A46" s="39"/>
      <c r="R46" s="81"/>
      <c r="S46" s="82"/>
      <c r="T46" s="81"/>
      <c r="U46" s="82"/>
    </row>
    <row r="47" spans="1:24" ht="15.5">
      <c r="A47" s="39"/>
      <c r="R47" s="83"/>
      <c r="S47" s="82"/>
      <c r="T47" s="83"/>
      <c r="U47" s="82"/>
    </row>
    <row r="48" spans="1:24" ht="15.5">
      <c r="A48" s="39"/>
      <c r="R48" s="82"/>
      <c r="S48" s="82"/>
      <c r="T48" s="82"/>
      <c r="U48" s="82"/>
    </row>
    <row r="49" spans="1:21" ht="15.5">
      <c r="A49" s="39"/>
      <c r="G49" s="10" t="s">
        <v>47</v>
      </c>
      <c r="R49" s="82"/>
      <c r="S49" s="82"/>
      <c r="T49" s="82"/>
      <c r="U49" s="82"/>
    </row>
    <row r="50" spans="1:21" ht="15.5">
      <c r="A50" s="39"/>
      <c r="R50" s="82"/>
      <c r="S50" s="82"/>
      <c r="T50" s="82"/>
      <c r="U50" s="82"/>
    </row>
    <row r="51" spans="1:21" ht="28.5" customHeight="1">
      <c r="A51" s="39"/>
      <c r="H51" s="10" t="s">
        <v>16</v>
      </c>
      <c r="I51" s="10" t="s">
        <v>48</v>
      </c>
      <c r="J51" s="43" t="s">
        <v>49</v>
      </c>
      <c r="K51" s="10" t="s">
        <v>50</v>
      </c>
      <c r="L51" s="10"/>
      <c r="R51" s="82"/>
      <c r="S51" s="82"/>
      <c r="T51" s="82"/>
      <c r="U51" s="82"/>
    </row>
    <row r="52" spans="1:21" ht="15.5">
      <c r="A52" s="39"/>
      <c r="G52" s="39"/>
      <c r="H52" s="10">
        <v>1</v>
      </c>
      <c r="I52" s="38">
        <v>1.3261599295562587</v>
      </c>
      <c r="J52" s="44" t="e">
        <f>(LN(R43/R37))</f>
        <v>#DIV/0!</v>
      </c>
      <c r="K52" s="10" t="e">
        <f>LN(R44/R38)</f>
        <v>#DIV/0!</v>
      </c>
    </row>
    <row r="53" spans="1:21" ht="15.5">
      <c r="A53" s="39"/>
      <c r="G53" s="39"/>
      <c r="H53" s="10">
        <v>0.8</v>
      </c>
      <c r="I53" s="38">
        <v>0.90098928090693864</v>
      </c>
      <c r="J53" s="44" t="e">
        <f>LN(S43/S37)</f>
        <v>#DIV/0!</v>
      </c>
      <c r="K53" s="10" t="e">
        <f>LN(S44/S38)</f>
        <v>#DIV/0!</v>
      </c>
    </row>
    <row r="54" spans="1:21" ht="15.5">
      <c r="A54" s="39"/>
      <c r="G54" s="39"/>
      <c r="H54" s="10">
        <v>0.6</v>
      </c>
      <c r="I54" s="38">
        <v>0.84344635574296767</v>
      </c>
      <c r="J54" s="44" t="e">
        <f>LN(T43/T37)</f>
        <v>#DIV/0!</v>
      </c>
      <c r="K54" s="10" t="e">
        <f>LN(T44/T38)</f>
        <v>#DIV/0!</v>
      </c>
    </row>
    <row r="55" spans="1:21" ht="15.5">
      <c r="A55" s="39"/>
      <c r="G55" s="39"/>
      <c r="H55" s="10">
        <v>0.2</v>
      </c>
      <c r="I55" s="38">
        <v>0.59329452839088148</v>
      </c>
      <c r="J55" s="44" t="e">
        <f>LN(U43/U37)</f>
        <v>#DIV/0!</v>
      </c>
      <c r="K55" s="10" t="e">
        <f>LN(U44/U38)</f>
        <v>#DIV/0!</v>
      </c>
    </row>
    <row r="56" spans="1:21" ht="15.5">
      <c r="A56" s="39"/>
      <c r="G56" s="39"/>
    </row>
    <row r="57" spans="1:21" ht="15.5">
      <c r="A57" s="45"/>
      <c r="G57" s="39"/>
    </row>
    <row r="58" spans="1:21" ht="15.5">
      <c r="G58" s="39"/>
      <c r="I58" s="44"/>
      <c r="J58" s="10"/>
    </row>
    <row r="59" spans="1:21" ht="15.5">
      <c r="G59" s="39"/>
      <c r="I59" s="44"/>
      <c r="J59" s="10"/>
    </row>
    <row r="60" spans="1:21" ht="15.5">
      <c r="G60" s="39"/>
      <c r="I60" s="44"/>
      <c r="J60" s="10"/>
    </row>
    <row r="61" spans="1:21" ht="15.5">
      <c r="G61" s="39"/>
      <c r="I61" s="44"/>
      <c r="J61" s="10"/>
    </row>
    <row r="62" spans="1:21" ht="15.5">
      <c r="G62" s="39"/>
      <c r="I62" s="44"/>
      <c r="J62" s="10"/>
    </row>
    <row r="63" spans="1:21" ht="15.5">
      <c r="G63" s="45"/>
      <c r="I63" s="44"/>
      <c r="J63" s="10"/>
    </row>
  </sheetData>
  <mergeCells count="12">
    <mergeCell ref="R49:S49"/>
    <mergeCell ref="R50:S50"/>
    <mergeCell ref="R51:S51"/>
    <mergeCell ref="T50:U50"/>
    <mergeCell ref="T51:U51"/>
    <mergeCell ref="T49:U49"/>
    <mergeCell ref="R46:S46"/>
    <mergeCell ref="T46:U46"/>
    <mergeCell ref="R47:S47"/>
    <mergeCell ref="T47:U47"/>
    <mergeCell ref="R48:S48"/>
    <mergeCell ref="T48:U4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1002"/>
  <sheetViews>
    <sheetView topLeftCell="H7" workbookViewId="0">
      <selection activeCell="N3" sqref="N3:Q27"/>
    </sheetView>
  </sheetViews>
  <sheetFormatPr defaultColWidth="14.453125" defaultRowHeight="15.75" customHeight="1"/>
  <sheetData>
    <row r="1" spans="1:27" ht="39.75" customHeight="1">
      <c r="A1" s="11" t="s">
        <v>0</v>
      </c>
      <c r="B1" s="11"/>
      <c r="C1" s="11"/>
      <c r="D1" s="11"/>
      <c r="E1" s="11" t="s">
        <v>1</v>
      </c>
      <c r="F1" s="11">
        <v>3.77E-4</v>
      </c>
      <c r="G1" s="12"/>
      <c r="H1" s="12"/>
      <c r="I1" s="12"/>
      <c r="J1" s="12"/>
      <c r="K1" s="12"/>
      <c r="L1" s="12"/>
      <c r="M1" s="12"/>
      <c r="N1" s="12"/>
      <c r="O1" s="46"/>
      <c r="P1" s="46"/>
      <c r="Q1" s="47"/>
      <c r="R1" s="47"/>
      <c r="S1" s="12"/>
      <c r="T1" s="14"/>
      <c r="U1" s="14"/>
      <c r="V1" s="14"/>
      <c r="W1" s="14"/>
      <c r="X1" s="14"/>
      <c r="Y1" s="14"/>
      <c r="Z1" s="14"/>
      <c r="AA1" s="14"/>
    </row>
    <row r="2" spans="1:27" ht="39.75" customHeight="1">
      <c r="A2" s="11"/>
      <c r="B2" s="11"/>
      <c r="C2" s="11"/>
      <c r="D2" s="11"/>
      <c r="E2" s="11" t="s">
        <v>2</v>
      </c>
      <c r="F2" s="11">
        <v>1.7110000000000001</v>
      </c>
      <c r="G2" s="12"/>
      <c r="H2" s="12"/>
      <c r="I2" s="12"/>
      <c r="J2" s="12"/>
      <c r="K2" s="12"/>
      <c r="L2" s="12"/>
      <c r="M2" s="12"/>
      <c r="N2" s="12"/>
      <c r="O2" s="46"/>
      <c r="P2" s="46"/>
      <c r="Q2" s="47"/>
      <c r="R2" s="47"/>
      <c r="S2" s="12"/>
      <c r="T2" s="14"/>
      <c r="U2" s="14"/>
      <c r="V2" s="14"/>
      <c r="W2" s="14"/>
      <c r="X2" s="14"/>
      <c r="Y2" s="14"/>
      <c r="Z2" s="14"/>
      <c r="AA2" s="14"/>
    </row>
    <row r="3" spans="1:27" ht="39.75" customHeight="1">
      <c r="A3" s="12" t="s">
        <v>35</v>
      </c>
      <c r="B3" s="12" t="s">
        <v>4</v>
      </c>
      <c r="C3" s="12" t="s">
        <v>5</v>
      </c>
      <c r="D3" s="12" t="s">
        <v>7</v>
      </c>
      <c r="E3" s="12" t="s">
        <v>36</v>
      </c>
      <c r="F3" s="12" t="s">
        <v>8</v>
      </c>
      <c r="G3" s="12" t="s">
        <v>9</v>
      </c>
      <c r="H3" s="12" t="s">
        <v>10</v>
      </c>
      <c r="I3" s="12" t="s">
        <v>11</v>
      </c>
      <c r="J3" s="12" t="s">
        <v>12</v>
      </c>
      <c r="K3" s="12" t="s">
        <v>13</v>
      </c>
      <c r="L3" s="12" t="s">
        <v>14</v>
      </c>
      <c r="M3" s="12" t="s">
        <v>15</v>
      </c>
      <c r="N3" s="12" t="s">
        <v>16</v>
      </c>
      <c r="O3" s="46" t="s">
        <v>37</v>
      </c>
      <c r="P3" s="46" t="s">
        <v>38</v>
      </c>
      <c r="Q3" s="47" t="s">
        <v>40</v>
      </c>
      <c r="R3" s="47" t="s">
        <v>42</v>
      </c>
      <c r="S3" s="12" t="s">
        <v>21</v>
      </c>
      <c r="T3" s="14"/>
      <c r="U3" s="14"/>
      <c r="V3" s="14"/>
      <c r="W3" s="14"/>
      <c r="X3" s="14"/>
      <c r="Y3" s="14"/>
      <c r="Z3" s="14"/>
      <c r="AA3" s="14"/>
    </row>
    <row r="4" spans="1:27" ht="12.5">
      <c r="A4" s="48" t="s">
        <v>51</v>
      </c>
      <c r="B4" s="49">
        <v>44368</v>
      </c>
      <c r="C4" s="48" t="s">
        <v>23</v>
      </c>
      <c r="D4" s="48" t="s">
        <v>23</v>
      </c>
      <c r="E4" s="50">
        <v>1</v>
      </c>
      <c r="F4" s="50">
        <v>2</v>
      </c>
      <c r="G4" s="50">
        <v>280</v>
      </c>
      <c r="H4" s="49">
        <v>44368</v>
      </c>
      <c r="I4" s="51">
        <v>0.53125</v>
      </c>
      <c r="J4" s="51">
        <v>0.61111111111111116</v>
      </c>
      <c r="K4" s="50">
        <v>961.09</v>
      </c>
      <c r="L4" s="50">
        <v>807.31</v>
      </c>
      <c r="M4" s="50">
        <v>7</v>
      </c>
      <c r="N4" s="50">
        <v>1</v>
      </c>
      <c r="O4" s="52">
        <v>143839.06</v>
      </c>
      <c r="P4" s="53">
        <v>91687.96</v>
      </c>
      <c r="Q4" s="54">
        <f>F1*F2/(F2-1)*(O4-P4)*(M4/G4)</f>
        <v>1.1828379255168773</v>
      </c>
      <c r="R4" s="54">
        <f>F1*F2/(F2-1)*(F2*P4-O4)*(M4/G4)</f>
        <v>0.29573816283612314</v>
      </c>
      <c r="S4" s="48"/>
      <c r="T4" s="48"/>
      <c r="U4" s="48"/>
      <c r="V4" s="48"/>
      <c r="W4" s="48"/>
      <c r="X4" s="48"/>
      <c r="Y4" s="48"/>
      <c r="Z4" s="48"/>
      <c r="AA4" s="48"/>
    </row>
    <row r="5" spans="1:27" ht="12.5">
      <c r="A5" s="48" t="s">
        <v>51</v>
      </c>
      <c r="B5" s="49">
        <v>44368</v>
      </c>
      <c r="C5" s="48" t="s">
        <v>23</v>
      </c>
      <c r="D5" s="48" t="s">
        <v>23</v>
      </c>
      <c r="E5" s="10">
        <v>2</v>
      </c>
      <c r="F5" s="50">
        <v>2</v>
      </c>
      <c r="G5" s="50">
        <v>280</v>
      </c>
      <c r="H5" s="49">
        <v>44368</v>
      </c>
      <c r="I5" s="51">
        <v>0.53125</v>
      </c>
      <c r="J5" s="51">
        <v>0.61111111111111116</v>
      </c>
      <c r="K5" s="50">
        <v>961.09</v>
      </c>
      <c r="L5" s="50">
        <v>807.31</v>
      </c>
      <c r="M5" s="50">
        <v>7</v>
      </c>
      <c r="N5" s="50">
        <v>1</v>
      </c>
      <c r="O5" s="55">
        <v>142551.95000000001</v>
      </c>
      <c r="P5" s="55">
        <v>89677.94</v>
      </c>
      <c r="Q5" s="54">
        <f>F1*F2/(F2-1)*(O5-P5)*(M5/G5)</f>
        <v>1.1992342309588611</v>
      </c>
      <c r="R5" s="54">
        <f>F1*F2/(F2-1)*(F2*P5-O5)*(M5/G5)</f>
        <v>0.2469279231206393</v>
      </c>
    </row>
    <row r="6" spans="1:27" ht="12.5">
      <c r="A6" s="48" t="s">
        <v>51</v>
      </c>
      <c r="B6" s="49">
        <v>44368</v>
      </c>
      <c r="C6" s="48" t="s">
        <v>23</v>
      </c>
      <c r="D6" s="48" t="s">
        <v>23</v>
      </c>
      <c r="E6" s="10" t="s">
        <v>32</v>
      </c>
      <c r="F6" s="50">
        <v>2</v>
      </c>
      <c r="G6" s="50">
        <v>280</v>
      </c>
      <c r="H6" s="49">
        <v>44368</v>
      </c>
      <c r="I6" s="51">
        <v>0.53125</v>
      </c>
      <c r="J6" s="51">
        <v>0.61111111111111116</v>
      </c>
      <c r="K6" s="50">
        <v>961.09</v>
      </c>
      <c r="L6" s="50">
        <v>807.31</v>
      </c>
      <c r="M6" s="50">
        <v>7</v>
      </c>
      <c r="N6" s="50">
        <v>1</v>
      </c>
      <c r="O6" s="55">
        <v>142382.19</v>
      </c>
      <c r="P6" s="55">
        <v>90426.42</v>
      </c>
      <c r="Q6" s="54">
        <f>F1*F2/(F2-1)*(O6-P6)*(M6/G6)</f>
        <v>1.1784076501824896</v>
      </c>
      <c r="R6" s="54">
        <f>F1*F2/(F2-1)*(F2*P6-O6)*(M6/G6)</f>
        <v>0.27982462336101044</v>
      </c>
    </row>
    <row r="7" spans="1:27" ht="12.5">
      <c r="A7" s="48" t="s">
        <v>51</v>
      </c>
      <c r="B7" s="49">
        <v>44368</v>
      </c>
      <c r="C7" s="48" t="s">
        <v>23</v>
      </c>
      <c r="D7" s="48" t="s">
        <v>23</v>
      </c>
      <c r="E7" s="10" t="s">
        <v>34</v>
      </c>
      <c r="F7" s="50">
        <v>2</v>
      </c>
      <c r="G7" s="50">
        <v>280</v>
      </c>
      <c r="H7" s="49">
        <v>44368</v>
      </c>
      <c r="I7" s="51">
        <v>0.61111111111111116</v>
      </c>
      <c r="J7" s="26">
        <v>0.69444444444444442</v>
      </c>
      <c r="K7" s="10">
        <v>963.55</v>
      </c>
      <c r="L7" s="10">
        <v>875.29</v>
      </c>
      <c r="M7" s="50">
        <v>7</v>
      </c>
      <c r="N7" s="56">
        <v>1</v>
      </c>
      <c r="O7" s="55">
        <v>114324.08</v>
      </c>
      <c r="P7" s="55">
        <v>78439.02</v>
      </c>
      <c r="Q7" s="54">
        <f>F1*F2/(F2-1)*(O7-P7)*(M7/G7)</f>
        <v>0.81390823831997183</v>
      </c>
      <c r="R7" s="54">
        <f>F1*F2/(F2-1)*(F2*P7-O7)*(M7/G7)</f>
        <v>0.45101312502852847</v>
      </c>
    </row>
    <row r="8" spans="1:27" ht="12.5">
      <c r="A8" s="48" t="s">
        <v>51</v>
      </c>
      <c r="B8" s="49">
        <v>44368</v>
      </c>
      <c r="C8" s="48" t="s">
        <v>23</v>
      </c>
      <c r="D8" s="48" t="s">
        <v>23</v>
      </c>
      <c r="E8" s="10">
        <v>4</v>
      </c>
      <c r="F8" s="50">
        <v>2</v>
      </c>
      <c r="G8" s="50">
        <v>280</v>
      </c>
      <c r="H8" s="49">
        <v>44368</v>
      </c>
      <c r="I8" s="51">
        <v>0.61111111111111116</v>
      </c>
      <c r="J8" s="26">
        <v>0.69444444444444442</v>
      </c>
      <c r="K8" s="10">
        <v>963.55</v>
      </c>
      <c r="L8" s="10">
        <v>875.29</v>
      </c>
      <c r="M8" s="50">
        <v>7</v>
      </c>
      <c r="N8" s="56">
        <v>1</v>
      </c>
      <c r="O8" s="55">
        <v>113490.95</v>
      </c>
      <c r="P8" s="55">
        <v>73617.59</v>
      </c>
      <c r="Q8" s="54">
        <f>F1*F2/(F2-1)*(O8-P8)*(M8/G8)</f>
        <v>0.90436678086919842</v>
      </c>
      <c r="R8" s="54">
        <f>F1*F2/(F2-1)*(F2*P8-O8)*(M8/G8)</f>
        <v>0.28280335854905181</v>
      </c>
    </row>
    <row r="9" spans="1:27" ht="12.5">
      <c r="A9" s="48" t="s">
        <v>51</v>
      </c>
      <c r="B9" s="49">
        <v>44368</v>
      </c>
      <c r="C9" s="48" t="s">
        <v>23</v>
      </c>
      <c r="D9" s="48" t="s">
        <v>23</v>
      </c>
      <c r="E9" s="10">
        <v>5</v>
      </c>
      <c r="F9" s="50">
        <v>2</v>
      </c>
      <c r="G9" s="50">
        <v>280</v>
      </c>
      <c r="H9" s="49">
        <v>44368</v>
      </c>
      <c r="I9" s="51">
        <v>0.61111111111111116</v>
      </c>
      <c r="J9" s="26">
        <v>0.69444444444444442</v>
      </c>
      <c r="K9" s="10">
        <v>963.55</v>
      </c>
      <c r="L9" s="10">
        <v>875.29</v>
      </c>
      <c r="M9" s="50">
        <v>7</v>
      </c>
      <c r="N9" s="56">
        <v>1</v>
      </c>
      <c r="O9" s="55">
        <v>126577.4</v>
      </c>
      <c r="P9" s="55">
        <v>87500.3</v>
      </c>
      <c r="Q9" s="54">
        <f>F1*F2/(F2-1)*(O9-P9)*(M9/G9)</f>
        <v>0.88630682572784802</v>
      </c>
      <c r="R9" s="54">
        <f>F1*F2/(F2-1)*(F2*P9-O9)*(M9/G9)</f>
        <v>0.52473832462465253</v>
      </c>
    </row>
    <row r="10" spans="1:27" ht="12.5">
      <c r="A10" s="48" t="s">
        <v>51</v>
      </c>
      <c r="B10" s="49">
        <v>44368</v>
      </c>
      <c r="C10" s="48" t="s">
        <v>23</v>
      </c>
      <c r="D10" s="48" t="s">
        <v>23</v>
      </c>
      <c r="E10" s="10">
        <v>6</v>
      </c>
      <c r="F10" s="50">
        <v>2</v>
      </c>
      <c r="G10" s="50">
        <v>280</v>
      </c>
      <c r="H10" s="49">
        <v>44368</v>
      </c>
      <c r="I10" s="51">
        <v>0.61111111111111116</v>
      </c>
      <c r="J10" s="26">
        <v>0.69444444444444442</v>
      </c>
      <c r="K10" s="10">
        <v>963.55</v>
      </c>
      <c r="L10" s="10">
        <v>875.29</v>
      </c>
      <c r="M10" s="50">
        <v>7</v>
      </c>
      <c r="N10" s="10">
        <v>1</v>
      </c>
      <c r="O10" s="55">
        <v>153068.41</v>
      </c>
      <c r="P10" s="55">
        <v>54180.92</v>
      </c>
      <c r="Q10" s="54">
        <f>F1*F2/(F2-1)*(O10-P10)*(M10/G10)</f>
        <v>2.2428649353737695</v>
      </c>
      <c r="R10" s="54">
        <f>F1*F2/(F2-1)*(F2*P10-O10)*(M10/G10)</f>
        <v>-1.3691339377927694</v>
      </c>
    </row>
    <row r="11" spans="1:27" ht="12.5">
      <c r="A11" s="48" t="s">
        <v>51</v>
      </c>
      <c r="B11" s="49">
        <v>44368</v>
      </c>
      <c r="C11" s="48" t="s">
        <v>23</v>
      </c>
      <c r="D11" s="48" t="s">
        <v>23</v>
      </c>
      <c r="E11" s="10">
        <v>7</v>
      </c>
      <c r="F11" s="50">
        <v>2</v>
      </c>
      <c r="G11" s="50">
        <v>280</v>
      </c>
      <c r="H11" s="49">
        <v>44368</v>
      </c>
      <c r="I11" s="51">
        <v>0.61111111111111116</v>
      </c>
      <c r="J11" s="26">
        <v>0.69444444444444442</v>
      </c>
      <c r="K11" s="10">
        <v>963.55</v>
      </c>
      <c r="L11" s="10">
        <v>875.29</v>
      </c>
      <c r="M11" s="50">
        <v>7</v>
      </c>
      <c r="N11" s="10">
        <v>1</v>
      </c>
      <c r="O11" s="55">
        <v>153093.26999999999</v>
      </c>
      <c r="P11" s="55">
        <v>91496.51</v>
      </c>
      <c r="Q11" s="54">
        <f>F1*F2/(F2-1)*(O11-P11)*(M11/G11)</f>
        <v>1.3970747274163149</v>
      </c>
      <c r="R11" s="54">
        <f>F1*F2/(F2-1)*(F2*P11-O11)*(M11/G11)</f>
        <v>7.8414004732935388E-2</v>
      </c>
    </row>
    <row r="12" spans="1:27" ht="12.5">
      <c r="A12" s="48" t="s">
        <v>51</v>
      </c>
      <c r="B12" s="49">
        <v>44368</v>
      </c>
      <c r="C12" s="48" t="s">
        <v>23</v>
      </c>
      <c r="D12" s="48" t="s">
        <v>23</v>
      </c>
      <c r="E12" s="10">
        <v>8</v>
      </c>
      <c r="F12" s="50">
        <v>2</v>
      </c>
      <c r="G12" s="50">
        <v>280</v>
      </c>
      <c r="H12" s="49">
        <v>44368</v>
      </c>
      <c r="I12" s="51">
        <v>0.61111111111111116</v>
      </c>
      <c r="J12" s="26">
        <v>0.69444444444444442</v>
      </c>
      <c r="K12" s="10">
        <v>963.55</v>
      </c>
      <c r="L12" s="10">
        <v>875.29</v>
      </c>
      <c r="M12" s="50">
        <v>7</v>
      </c>
      <c r="N12" s="10">
        <v>1</v>
      </c>
      <c r="O12" s="55">
        <v>146224.97</v>
      </c>
      <c r="P12" s="55">
        <v>99124.89</v>
      </c>
      <c r="Q12" s="54">
        <f>F1*F2/(F2-1)*(O12-P12)*(M12/G12)</f>
        <v>1.0682758545625879</v>
      </c>
      <c r="R12" s="54">
        <f>F1*F2/(F2-1)*(F2*P12-O12)*(M12/G12)</f>
        <v>0.53022946843316221</v>
      </c>
    </row>
    <row r="13" spans="1:27" ht="12.5">
      <c r="A13" s="48" t="s">
        <v>51</v>
      </c>
      <c r="B13" s="49">
        <v>44368</v>
      </c>
      <c r="C13" s="48" t="s">
        <v>23</v>
      </c>
      <c r="D13" s="48" t="s">
        <v>23</v>
      </c>
      <c r="E13" s="10">
        <v>9</v>
      </c>
      <c r="F13" s="50">
        <v>2</v>
      </c>
      <c r="G13" s="50">
        <v>280</v>
      </c>
      <c r="H13" s="49">
        <v>44368</v>
      </c>
      <c r="I13" s="51">
        <v>0.61111111111111116</v>
      </c>
      <c r="J13" s="26">
        <v>0.69444444444444442</v>
      </c>
      <c r="K13" s="10">
        <v>963.55</v>
      </c>
      <c r="L13" s="10">
        <v>875.29</v>
      </c>
      <c r="M13" s="50">
        <v>7</v>
      </c>
      <c r="N13" s="10">
        <v>0.8</v>
      </c>
      <c r="O13" s="55">
        <v>96475.72</v>
      </c>
      <c r="P13" s="55">
        <v>63690.71</v>
      </c>
      <c r="Q13" s="54">
        <f>F1*F2/(F2-1)*(O13-P13)*(M13/G13)</f>
        <v>0.74359607403199723</v>
      </c>
      <c r="R13" s="54">
        <f>F1*F2/(F2-1)*(F2*P13-O13)*(M13/G13)</f>
        <v>0.28349146130225283</v>
      </c>
    </row>
    <row r="14" spans="1:27" ht="12.5">
      <c r="A14" s="48" t="s">
        <v>51</v>
      </c>
      <c r="B14" s="49">
        <v>44368</v>
      </c>
      <c r="C14" s="48" t="s">
        <v>23</v>
      </c>
      <c r="D14" s="48" t="s">
        <v>23</v>
      </c>
      <c r="E14" s="10">
        <v>10</v>
      </c>
      <c r="F14" s="50">
        <v>2</v>
      </c>
      <c r="G14" s="50">
        <v>280</v>
      </c>
      <c r="H14" s="49">
        <v>44368</v>
      </c>
      <c r="I14" s="51">
        <v>0.61111111111111116</v>
      </c>
      <c r="J14" s="26">
        <v>0.69444444444444442</v>
      </c>
      <c r="K14" s="10">
        <v>963.55</v>
      </c>
      <c r="L14" s="10">
        <v>875.29</v>
      </c>
      <c r="M14" s="50">
        <v>7</v>
      </c>
      <c r="N14" s="10">
        <v>0.8</v>
      </c>
      <c r="O14" s="55">
        <v>96540.800000000003</v>
      </c>
      <c r="P14" s="55">
        <v>64331.92</v>
      </c>
      <c r="Q14" s="54">
        <f>F1*F2/(F2-1)*(O14-P14)*(M14/G14)</f>
        <v>0.73052888246694803</v>
      </c>
      <c r="R14" s="54">
        <f>F1*F2/(F2-1)*(F2*P14-O14)*(M14/G14)</f>
        <v>0.30689891753905213</v>
      </c>
    </row>
    <row r="15" spans="1:27" ht="12.5">
      <c r="A15" s="48" t="s">
        <v>51</v>
      </c>
      <c r="B15" s="49">
        <v>44368</v>
      </c>
      <c r="C15" s="48" t="s">
        <v>23</v>
      </c>
      <c r="D15" s="48" t="s">
        <v>23</v>
      </c>
      <c r="E15" s="10">
        <v>11</v>
      </c>
      <c r="F15" s="50">
        <v>2</v>
      </c>
      <c r="G15" s="50">
        <v>280</v>
      </c>
      <c r="H15" s="49">
        <v>44368</v>
      </c>
      <c r="I15" s="51">
        <v>0.61111111111111116</v>
      </c>
      <c r="J15" s="26">
        <v>0.69444444444444442</v>
      </c>
      <c r="K15" s="10">
        <v>963.55</v>
      </c>
      <c r="L15" s="10">
        <v>875.29</v>
      </c>
      <c r="M15" s="50">
        <v>7</v>
      </c>
      <c r="N15" s="10">
        <v>0.8</v>
      </c>
      <c r="O15" s="55">
        <v>89246.02</v>
      </c>
      <c r="P15" s="55">
        <v>59612.34</v>
      </c>
      <c r="Q15" s="54">
        <f>F1*F2/(F2-1)*(O15-P15)*(M15/G15)</f>
        <v>0.67212082921800298</v>
      </c>
      <c r="R15" s="54">
        <f>F1*F2/(F2-1)*(F2*P15-O15)*(M15/G15)</f>
        <v>0.28919819778149691</v>
      </c>
    </row>
    <row r="16" spans="1:27" ht="12.5">
      <c r="A16" s="48" t="s">
        <v>51</v>
      </c>
      <c r="B16" s="49">
        <v>44368</v>
      </c>
      <c r="C16" s="48" t="s">
        <v>23</v>
      </c>
      <c r="D16" s="48" t="s">
        <v>23</v>
      </c>
      <c r="E16" s="10">
        <v>12</v>
      </c>
      <c r="F16" s="50">
        <v>2</v>
      </c>
      <c r="G16" s="50">
        <v>280</v>
      </c>
      <c r="H16" s="49">
        <v>44368</v>
      </c>
      <c r="I16" s="51">
        <v>0.61111111111111116</v>
      </c>
      <c r="J16" s="26">
        <v>0.69444444444444442</v>
      </c>
      <c r="K16" s="10">
        <v>963.55</v>
      </c>
      <c r="L16" s="10">
        <v>875.29</v>
      </c>
      <c r="M16" s="50">
        <v>7</v>
      </c>
      <c r="N16" s="10">
        <v>0.45</v>
      </c>
      <c r="O16" s="55">
        <v>55430.86</v>
      </c>
      <c r="P16" s="55">
        <v>37844.699999999997</v>
      </c>
      <c r="Q16" s="54">
        <f>F1*F2/(F2-1)*(O16-P16)*(M16/G16)</f>
        <v>0.3988712992095641</v>
      </c>
      <c r="R16" s="54">
        <f>F1*F2/(F2-1)*(F2*P16-O16)*(M16/G16)</f>
        <v>0.21141895581293599</v>
      </c>
    </row>
    <row r="17" spans="1:18" ht="12.5">
      <c r="A17" s="48" t="s">
        <v>51</v>
      </c>
      <c r="B17" s="49">
        <v>44368</v>
      </c>
      <c r="C17" s="48" t="s">
        <v>23</v>
      </c>
      <c r="D17" s="48" t="s">
        <v>23</v>
      </c>
      <c r="E17" s="10">
        <v>13</v>
      </c>
      <c r="F17" s="50">
        <v>2</v>
      </c>
      <c r="G17" s="50">
        <v>280</v>
      </c>
      <c r="H17" s="49">
        <v>44368</v>
      </c>
      <c r="I17" s="51">
        <v>0.61111111111111116</v>
      </c>
      <c r="J17" s="26">
        <v>0.69444444444444442</v>
      </c>
      <c r="K17" s="10">
        <v>963.55</v>
      </c>
      <c r="L17" s="10">
        <v>875.29</v>
      </c>
      <c r="M17" s="50">
        <v>7</v>
      </c>
      <c r="N17" s="10">
        <v>0.45</v>
      </c>
      <c r="O17" s="55">
        <v>54858.87</v>
      </c>
      <c r="P17" s="55">
        <v>36373.24</v>
      </c>
      <c r="Q17" s="54">
        <f>F1*F2/(F2-1)*(O17-P17)*(M17/G17)</f>
        <v>0.4192721580383264</v>
      </c>
      <c r="R17" s="54">
        <f>F1*F2/(F2-1)*(F2*P17-O17)*(M17/G17)</f>
        <v>0.16728907551867356</v>
      </c>
    </row>
    <row r="18" spans="1:18" ht="12.5">
      <c r="A18" s="48" t="s">
        <v>51</v>
      </c>
      <c r="B18" s="49">
        <v>44368</v>
      </c>
      <c r="C18" s="48" t="s">
        <v>23</v>
      </c>
      <c r="D18" s="48" t="s">
        <v>23</v>
      </c>
      <c r="E18" s="10">
        <v>14</v>
      </c>
      <c r="F18" s="50">
        <v>2</v>
      </c>
      <c r="G18" s="50">
        <v>280</v>
      </c>
      <c r="H18" s="49">
        <v>44368</v>
      </c>
      <c r="I18" s="51">
        <v>0.61111111111111116</v>
      </c>
      <c r="J18" s="26">
        <v>0.69444444444444442</v>
      </c>
      <c r="K18" s="10">
        <v>963.55</v>
      </c>
      <c r="L18" s="10">
        <v>875.29</v>
      </c>
      <c r="M18" s="50">
        <v>7</v>
      </c>
      <c r="N18" s="10">
        <v>0.45</v>
      </c>
      <c r="O18" s="55">
        <v>56760.98</v>
      </c>
      <c r="P18" s="55">
        <v>38287.21</v>
      </c>
      <c r="Q18" s="54">
        <f>F1*F2/(F2-1)*(O18-P18)*(M18/G18)</f>
        <v>0.41900316164521811</v>
      </c>
      <c r="R18" s="54">
        <f>F1*F2/(F2-1)*(F2*P18-O18)*(M18/G18)</f>
        <v>0.19842308707653195</v>
      </c>
    </row>
    <row r="19" spans="1:18" ht="12.5">
      <c r="A19" s="48" t="s">
        <v>51</v>
      </c>
      <c r="B19" s="49">
        <v>44368</v>
      </c>
      <c r="C19" s="48" t="s">
        <v>23</v>
      </c>
      <c r="D19" s="48" t="s">
        <v>23</v>
      </c>
      <c r="E19" s="10">
        <v>15</v>
      </c>
      <c r="F19" s="50">
        <v>2</v>
      </c>
      <c r="G19" s="50">
        <v>280</v>
      </c>
      <c r="H19" s="49">
        <v>44368</v>
      </c>
      <c r="I19" s="51">
        <v>0.61111111111111116</v>
      </c>
      <c r="J19" s="26">
        <v>0.69444444444444442</v>
      </c>
      <c r="K19" s="10">
        <v>963.55</v>
      </c>
      <c r="L19" s="10">
        <v>875.29</v>
      </c>
      <c r="M19" s="50">
        <v>7</v>
      </c>
      <c r="N19" s="10">
        <v>0.6</v>
      </c>
      <c r="O19" s="55">
        <v>102297.26</v>
      </c>
      <c r="P19" s="55">
        <v>65874.17</v>
      </c>
      <c r="Q19" s="54">
        <f>F1*F2/(F2-1)*(O19-P19)*(M19/G19)</f>
        <v>0.82611128464240502</v>
      </c>
      <c r="R19" s="54">
        <f>F1*F2/(F2-1)*(F2*P19-O19)*(M19/G19)</f>
        <v>0.23618710875734511</v>
      </c>
    </row>
    <row r="20" spans="1:18" ht="12.5">
      <c r="A20" s="48" t="s">
        <v>51</v>
      </c>
      <c r="B20" s="49">
        <v>44368</v>
      </c>
      <c r="C20" s="48" t="s">
        <v>23</v>
      </c>
      <c r="D20" s="48" t="s">
        <v>23</v>
      </c>
      <c r="E20" s="10">
        <v>16</v>
      </c>
      <c r="F20" s="50">
        <v>2</v>
      </c>
      <c r="G20" s="50">
        <v>280</v>
      </c>
      <c r="H20" s="49">
        <v>44368</v>
      </c>
      <c r="I20" s="51">
        <v>0.61111111111111116</v>
      </c>
      <c r="J20" s="26">
        <v>0.69444444444444442</v>
      </c>
      <c r="K20" s="10">
        <v>963.55</v>
      </c>
      <c r="L20" s="10">
        <v>875.29</v>
      </c>
      <c r="M20" s="50">
        <v>7</v>
      </c>
      <c r="N20" s="10">
        <v>0.6</v>
      </c>
      <c r="O20" s="55">
        <v>88225.29</v>
      </c>
      <c r="P20" s="55">
        <v>56840.9</v>
      </c>
      <c r="Q20" s="54">
        <f>F1*F2/(F2-1)*(O20-P20)*(M20/G20)</f>
        <v>0.71182864333087181</v>
      </c>
      <c r="R20" s="54">
        <f>F1*F2/(F2-1)*(F2*P20-O20)*(M20/G20)</f>
        <v>0.20479765722662832</v>
      </c>
    </row>
    <row r="21" spans="1:18" ht="12.5">
      <c r="A21" s="48" t="s">
        <v>51</v>
      </c>
      <c r="B21" s="49">
        <v>44368</v>
      </c>
      <c r="C21" s="48" t="s">
        <v>23</v>
      </c>
      <c r="D21" s="48" t="s">
        <v>23</v>
      </c>
      <c r="E21" s="10">
        <v>17</v>
      </c>
      <c r="F21" s="50">
        <v>2</v>
      </c>
      <c r="G21" s="50">
        <v>280</v>
      </c>
      <c r="H21" s="49">
        <v>44368</v>
      </c>
      <c r="I21" s="51">
        <v>0.61111111111111116</v>
      </c>
      <c r="J21" s="26">
        <v>0.69444444444444442</v>
      </c>
      <c r="K21" s="10">
        <v>963.55</v>
      </c>
      <c r="L21" s="10">
        <v>875.29</v>
      </c>
      <c r="M21" s="50">
        <v>7</v>
      </c>
      <c r="N21" s="10">
        <v>0.6</v>
      </c>
      <c r="O21" s="55">
        <v>98021.09</v>
      </c>
      <c r="P21" s="55">
        <v>64741.63</v>
      </c>
      <c r="Q21" s="54">
        <f>F1*F2/(F2-1)*(O21-P21)*(M21/G21)</f>
        <v>0.75481068335513368</v>
      </c>
      <c r="R21" s="54">
        <f>F1*F2/(F2-1)*(F2*P21-O21)*(M21/G21)</f>
        <v>0.28922417181011634</v>
      </c>
    </row>
    <row r="22" spans="1:18" ht="12.5">
      <c r="A22" s="48" t="s">
        <v>51</v>
      </c>
      <c r="B22" s="49">
        <v>44368</v>
      </c>
      <c r="C22" s="48" t="s">
        <v>23</v>
      </c>
      <c r="D22" s="48" t="s">
        <v>23</v>
      </c>
      <c r="E22" s="10">
        <v>18</v>
      </c>
      <c r="F22" s="50">
        <v>2</v>
      </c>
      <c r="G22" s="50">
        <v>280</v>
      </c>
      <c r="H22" s="49">
        <v>44368</v>
      </c>
      <c r="I22" s="51">
        <v>0.61111111111111116</v>
      </c>
      <c r="J22" s="26">
        <v>0.69444444444444442</v>
      </c>
      <c r="K22" s="10">
        <v>963.55</v>
      </c>
      <c r="L22" s="10">
        <v>875.29</v>
      </c>
      <c r="M22" s="50">
        <v>7</v>
      </c>
      <c r="N22" s="10">
        <v>0.2</v>
      </c>
      <c r="O22" s="55">
        <v>29416.18</v>
      </c>
      <c r="P22" s="55">
        <v>19413.41</v>
      </c>
      <c r="Q22" s="54">
        <f>F1*F2/(F2-1)*(O22-P22)*(M22/G22)</f>
        <v>0.22687260127250353</v>
      </c>
      <c r="R22" s="54">
        <f>F1*F2/(F2-1)*(F2*P22-O22)*(M22/G22)</f>
        <v>8.619144573424653E-2</v>
      </c>
    </row>
    <row r="23" spans="1:18" ht="12.5">
      <c r="A23" s="48" t="s">
        <v>51</v>
      </c>
      <c r="B23" s="49">
        <v>44368</v>
      </c>
      <c r="C23" s="48" t="s">
        <v>23</v>
      </c>
      <c r="D23" s="48" t="s">
        <v>23</v>
      </c>
      <c r="E23" s="10">
        <v>19</v>
      </c>
      <c r="F23" s="50">
        <v>2</v>
      </c>
      <c r="G23" s="50">
        <v>280</v>
      </c>
      <c r="H23" s="49">
        <v>44368</v>
      </c>
      <c r="I23" s="51">
        <v>0.61111111111111116</v>
      </c>
      <c r="J23" s="26">
        <v>0.69444444444444442</v>
      </c>
      <c r="K23" s="10">
        <v>963.55</v>
      </c>
      <c r="L23" s="10">
        <v>875.29</v>
      </c>
      <c r="M23" s="50">
        <v>7</v>
      </c>
      <c r="N23" s="10">
        <v>0.2</v>
      </c>
      <c r="O23" s="55">
        <v>27873.14</v>
      </c>
      <c r="P23" s="55">
        <v>19569.82</v>
      </c>
      <c r="Q23" s="54">
        <f>F1*F2/(F2-1)*(O23-P23)*(M23/G23)</f>
        <v>0.18832741406610409</v>
      </c>
      <c r="R23" s="54">
        <f>F1*F2/(F2-1)*(F2*P23-O23)*(M23/G23)</f>
        <v>0.12725892797239591</v>
      </c>
    </row>
    <row r="24" spans="1:18" ht="12.5">
      <c r="A24" s="48" t="s">
        <v>51</v>
      </c>
      <c r="B24" s="49">
        <v>44368</v>
      </c>
      <c r="C24" s="48" t="s">
        <v>23</v>
      </c>
      <c r="D24" s="48" t="s">
        <v>23</v>
      </c>
      <c r="E24" s="10">
        <v>20</v>
      </c>
      <c r="F24" s="50">
        <v>2</v>
      </c>
      <c r="G24" s="50">
        <v>280</v>
      </c>
      <c r="H24" s="49">
        <v>44368</v>
      </c>
      <c r="I24" s="51">
        <v>0.61111111111111116</v>
      </c>
      <c r="J24" s="26">
        <v>0.69444444444444442</v>
      </c>
      <c r="K24" s="10">
        <v>963.55</v>
      </c>
      <c r="L24" s="10">
        <v>875.29</v>
      </c>
      <c r="M24" s="50">
        <v>7</v>
      </c>
      <c r="N24" s="10">
        <v>0.2</v>
      </c>
      <c r="O24" s="55">
        <v>32168.41</v>
      </c>
      <c r="P24" s="55">
        <v>21989.54</v>
      </c>
      <c r="Q24" s="54">
        <f>F1*F2/(F2-1)*(O24-P24)*(M24/G24)</f>
        <v>0.23086672140963427</v>
      </c>
      <c r="R24" s="54">
        <f>F1*F2/(F2-1)*(F2*P24-O24)*(M24/G24)</f>
        <v>0.12374044879986579</v>
      </c>
    </row>
    <row r="25" spans="1:18" ht="12.5">
      <c r="A25" s="48" t="s">
        <v>51</v>
      </c>
      <c r="B25" s="49">
        <v>44368</v>
      </c>
      <c r="C25" s="48" t="s">
        <v>23</v>
      </c>
      <c r="D25" s="48" t="s">
        <v>23</v>
      </c>
      <c r="E25" s="10">
        <v>21</v>
      </c>
      <c r="F25" s="50">
        <v>2</v>
      </c>
      <c r="G25" s="50">
        <v>280</v>
      </c>
      <c r="H25" s="49">
        <v>44368</v>
      </c>
      <c r="I25" s="51">
        <v>0.61111111111111116</v>
      </c>
      <c r="J25" s="26">
        <v>0.69444444444444442</v>
      </c>
      <c r="K25" s="10">
        <v>963.55</v>
      </c>
      <c r="L25" s="10">
        <v>875.29</v>
      </c>
      <c r="M25" s="50">
        <v>7</v>
      </c>
      <c r="N25" s="10">
        <v>0.2</v>
      </c>
      <c r="O25" s="55">
        <v>30453.41</v>
      </c>
      <c r="P25" s="55">
        <v>19708.7</v>
      </c>
      <c r="Q25" s="54">
        <f>F1*F2/(F2-1)*(O25-P25)*(M25/G25)</f>
        <v>0.2437005257162447</v>
      </c>
      <c r="R25" s="54">
        <f>F1*F2/(F2-1)*(F2*P25-O25)*(M25/G25)</f>
        <v>7.4125419506255355E-2</v>
      </c>
    </row>
    <row r="26" spans="1:18" ht="12.5">
      <c r="A26" s="48" t="s">
        <v>51</v>
      </c>
      <c r="B26" s="49">
        <v>44368</v>
      </c>
      <c r="C26" s="48" t="s">
        <v>23</v>
      </c>
      <c r="D26" s="48" t="s">
        <v>23</v>
      </c>
      <c r="E26" s="10">
        <v>22</v>
      </c>
      <c r="F26" s="50">
        <v>2</v>
      </c>
      <c r="G26" s="50">
        <v>280</v>
      </c>
      <c r="H26" s="49">
        <v>44368</v>
      </c>
      <c r="I26" s="51">
        <v>0.61111111111111116</v>
      </c>
      <c r="J26" s="26">
        <v>0.69444444444444442</v>
      </c>
      <c r="K26" s="10">
        <v>963.55</v>
      </c>
      <c r="L26" s="10">
        <v>875.29</v>
      </c>
      <c r="M26" s="50">
        <v>7</v>
      </c>
      <c r="N26" s="10">
        <v>0.2</v>
      </c>
      <c r="O26" s="55">
        <v>31940.03</v>
      </c>
      <c r="P26" s="55">
        <v>20731.8</v>
      </c>
      <c r="Q26" s="54">
        <f>F1*F2/(F2-1)*(O26-P26)*(M26/G26)</f>
        <v>0.2542136124054149</v>
      </c>
      <c r="R26" s="54">
        <f>F1*F2/(F2-1)*(F2*P26-O26)*(M26/G26)</f>
        <v>8.0111022459585082E-2</v>
      </c>
    </row>
    <row r="27" spans="1:18" ht="12.5">
      <c r="A27" s="48" t="s">
        <v>51</v>
      </c>
      <c r="B27" s="49">
        <v>44368</v>
      </c>
      <c r="C27" s="48" t="s">
        <v>23</v>
      </c>
      <c r="D27" s="48" t="s">
        <v>23</v>
      </c>
      <c r="E27" s="10">
        <v>23</v>
      </c>
      <c r="F27" s="50">
        <v>2</v>
      </c>
      <c r="G27" s="50">
        <v>280</v>
      </c>
      <c r="H27" s="49">
        <v>44368</v>
      </c>
      <c r="I27" s="51">
        <v>0.61111111111111116</v>
      </c>
      <c r="J27" s="26">
        <v>0.69444444444444442</v>
      </c>
      <c r="K27" s="10">
        <v>963.55</v>
      </c>
      <c r="L27" s="10">
        <v>875.29</v>
      </c>
      <c r="M27" s="50">
        <v>7</v>
      </c>
      <c r="N27" s="10">
        <v>0.2</v>
      </c>
      <c r="O27" s="55">
        <v>29293.79</v>
      </c>
      <c r="P27" s="55">
        <v>19292.36</v>
      </c>
      <c r="Q27" s="54">
        <f>F1*F2/(F2-1)*(O27-P27)*(M27/G27)</f>
        <v>0.22684220876265823</v>
      </c>
      <c r="R27" s="54">
        <f>F1*F2/(F2-1)*(F2*P27-O27)*(M27/G27)</f>
        <v>8.4269764760341842E-2</v>
      </c>
    </row>
    <row r="28" spans="1:18" ht="12.5">
      <c r="A28" s="48" t="s">
        <v>51</v>
      </c>
      <c r="B28" s="57">
        <v>44369</v>
      </c>
      <c r="C28" s="48" t="s">
        <v>23</v>
      </c>
      <c r="D28" s="48" t="s">
        <v>23</v>
      </c>
      <c r="E28" s="10">
        <v>24</v>
      </c>
      <c r="F28" s="50">
        <v>2</v>
      </c>
      <c r="G28" s="50">
        <v>280</v>
      </c>
      <c r="H28" s="24">
        <v>44369</v>
      </c>
      <c r="I28" s="26">
        <v>0.56944444444444442</v>
      </c>
      <c r="J28" s="26">
        <v>0.66666666666666663</v>
      </c>
      <c r="K28" s="10">
        <v>891.65</v>
      </c>
      <c r="L28" s="10">
        <v>834.72</v>
      </c>
      <c r="M28" s="10">
        <v>7</v>
      </c>
      <c r="N28" s="10">
        <v>1</v>
      </c>
      <c r="O28" s="55">
        <v>32479.01</v>
      </c>
      <c r="P28" s="55">
        <v>20249.11</v>
      </c>
      <c r="Q28" s="54">
        <f>F1*F2/(F2-1)*(O28-P28)*(M28/G28)</f>
        <v>0.27738608668424747</v>
      </c>
      <c r="R28" s="54">
        <f>F1*F2/(F2-1)*(F2*P28-O28)*(M28/G28)</f>
        <v>4.9154604770002608E-2</v>
      </c>
    </row>
    <row r="29" spans="1:18" ht="12.5">
      <c r="A29" s="48" t="s">
        <v>51</v>
      </c>
      <c r="B29" s="57">
        <v>44369</v>
      </c>
      <c r="C29" s="48" t="s">
        <v>23</v>
      </c>
      <c r="D29" s="48" t="s">
        <v>23</v>
      </c>
      <c r="E29" s="10">
        <v>25</v>
      </c>
      <c r="F29" s="50">
        <v>2</v>
      </c>
      <c r="G29" s="50">
        <v>280</v>
      </c>
      <c r="H29" s="24">
        <v>44369</v>
      </c>
      <c r="I29" s="26">
        <v>0.56944444444444442</v>
      </c>
      <c r="J29" s="26">
        <v>0.66666666666666663</v>
      </c>
      <c r="K29" s="10">
        <v>891.65</v>
      </c>
      <c r="L29" s="10">
        <v>834.72</v>
      </c>
      <c r="M29" s="10">
        <v>7</v>
      </c>
      <c r="N29" s="10">
        <v>1</v>
      </c>
      <c r="O29" s="55">
        <v>35785.120000000003</v>
      </c>
      <c r="P29" s="55">
        <v>25008.95</v>
      </c>
      <c r="Q29" s="54">
        <f>F1*F2/(F2-1)*(O29-P29)*(M29/G29)</f>
        <v>0.24441406926828413</v>
      </c>
      <c r="R29" s="54">
        <f>F1*F2/(F2-1)*(F2*P29-O29)*(M29/G29)</f>
        <v>0.15888463499796587</v>
      </c>
    </row>
    <row r="30" spans="1:18" ht="12.5">
      <c r="A30" s="48" t="s">
        <v>51</v>
      </c>
      <c r="B30" s="57">
        <v>44369</v>
      </c>
      <c r="C30" s="48" t="s">
        <v>23</v>
      </c>
      <c r="D30" s="48" t="s">
        <v>23</v>
      </c>
      <c r="E30" s="10">
        <v>26</v>
      </c>
      <c r="F30" s="50">
        <v>2</v>
      </c>
      <c r="G30" s="50">
        <v>280</v>
      </c>
      <c r="H30" s="24">
        <v>44369</v>
      </c>
      <c r="I30" s="26">
        <v>0.56944444444444442</v>
      </c>
      <c r="J30" s="26">
        <v>0.66666666666666663</v>
      </c>
      <c r="K30" s="10">
        <v>891.65</v>
      </c>
      <c r="L30" s="10">
        <v>834.72</v>
      </c>
      <c r="M30" s="10">
        <v>7</v>
      </c>
      <c r="N30" s="10">
        <v>1</v>
      </c>
      <c r="O30" s="55">
        <v>27628.9</v>
      </c>
      <c r="P30" s="55">
        <v>19684.560000000001</v>
      </c>
      <c r="Q30" s="54">
        <f>F1*F2/(F2-1)*(O30-P30)*(M30/G30)</f>
        <v>0.18018539676441633</v>
      </c>
      <c r="R30" s="54">
        <f>F1*F2/(F2-1)*(F2*P30-O30)*(M30/G30)</f>
        <v>0.13725126259358372</v>
      </c>
    </row>
    <row r="31" spans="1:18" ht="12.5">
      <c r="A31" s="48" t="s">
        <v>51</v>
      </c>
      <c r="B31" s="57">
        <v>44369</v>
      </c>
      <c r="C31" s="48" t="s">
        <v>23</v>
      </c>
      <c r="D31" s="48" t="s">
        <v>23</v>
      </c>
      <c r="E31" s="10">
        <v>27</v>
      </c>
      <c r="F31" s="50">
        <v>2</v>
      </c>
      <c r="G31" s="50">
        <v>280</v>
      </c>
      <c r="H31" s="24">
        <v>44369</v>
      </c>
      <c r="I31" s="26">
        <v>0.56944444444444442</v>
      </c>
      <c r="J31" s="26">
        <v>0.66666666666666663</v>
      </c>
      <c r="K31" s="10">
        <v>891.65</v>
      </c>
      <c r="L31" s="10">
        <v>834.72</v>
      </c>
      <c r="M31" s="10">
        <v>7</v>
      </c>
      <c r="N31" s="10">
        <v>1</v>
      </c>
      <c r="O31" s="55">
        <v>30469.33</v>
      </c>
      <c r="P31" s="55">
        <v>22851.23</v>
      </c>
      <c r="Q31" s="54">
        <f>F1*F2/(F2-1)*(O31-P31)*(M31/G31)</f>
        <v>0.17278595466596347</v>
      </c>
      <c r="R31" s="54">
        <f>F1*F2/(F2-1)*(F2*P31-O31)*(M31/G31)</f>
        <v>0.19571697927928658</v>
      </c>
    </row>
    <row r="32" spans="1:18" ht="12.5">
      <c r="A32" s="48" t="s">
        <v>51</v>
      </c>
      <c r="B32" s="57">
        <v>44369</v>
      </c>
      <c r="C32" s="48" t="s">
        <v>23</v>
      </c>
      <c r="D32" s="48" t="s">
        <v>23</v>
      </c>
      <c r="E32" s="10">
        <v>28</v>
      </c>
      <c r="F32" s="50">
        <v>2</v>
      </c>
      <c r="G32" s="50">
        <v>280</v>
      </c>
      <c r="H32" s="24">
        <v>44369</v>
      </c>
      <c r="I32" s="26">
        <v>0.56944444444444442</v>
      </c>
      <c r="J32" s="26">
        <v>0.66666666666666663</v>
      </c>
      <c r="K32" s="10">
        <v>891.65</v>
      </c>
      <c r="L32" s="10">
        <v>834.72</v>
      </c>
      <c r="M32" s="10">
        <v>7</v>
      </c>
      <c r="N32" s="10">
        <v>1</v>
      </c>
      <c r="O32" s="55">
        <v>30931.69</v>
      </c>
      <c r="P32" s="55">
        <v>24601.03</v>
      </c>
      <c r="Q32" s="54">
        <f>F1*F2/(F2-1)*(O32-P32)*(M32/G32)</f>
        <v>0.1435855569978903</v>
      </c>
      <c r="R32" s="54">
        <f>F1*F2/(F2-1)*(F2*P32-O32)*(M32/G32)</f>
        <v>0.25313495796235963</v>
      </c>
    </row>
    <row r="33" spans="1:18" ht="12.5">
      <c r="A33" s="48" t="s">
        <v>51</v>
      </c>
      <c r="B33" s="57">
        <v>44369</v>
      </c>
      <c r="C33" s="48" t="s">
        <v>23</v>
      </c>
      <c r="D33" s="48" t="s">
        <v>23</v>
      </c>
      <c r="E33" s="10">
        <v>29</v>
      </c>
      <c r="F33" s="50">
        <v>2</v>
      </c>
      <c r="G33" s="50">
        <v>280</v>
      </c>
      <c r="H33" s="24">
        <v>44369</v>
      </c>
      <c r="I33" s="26">
        <v>0.56944444444444442</v>
      </c>
      <c r="J33" s="26">
        <v>0.66666666666666663</v>
      </c>
      <c r="K33" s="10">
        <v>891.65</v>
      </c>
      <c r="L33" s="10">
        <v>834.72</v>
      </c>
      <c r="M33" s="10">
        <v>7</v>
      </c>
      <c r="N33" s="10">
        <v>1</v>
      </c>
      <c r="O33" s="55">
        <v>24450.54</v>
      </c>
      <c r="P33" s="55">
        <v>22828.26</v>
      </c>
      <c r="Q33" s="54">
        <f>F1*F2/(F2-1)*(O33-P33)*(M33/G33)</f>
        <v>3.6794896172995833E-2</v>
      </c>
      <c r="R33" s="54">
        <f>F1*F2/(F2-1)*(F2*P33-O33)*(M33/G33)</f>
        <v>0.33133761953250424</v>
      </c>
    </row>
    <row r="34" spans="1:18" ht="12.5">
      <c r="A34" s="48" t="s">
        <v>51</v>
      </c>
      <c r="B34" s="57">
        <v>44369</v>
      </c>
      <c r="C34" s="48" t="s">
        <v>23</v>
      </c>
      <c r="D34" s="48" t="s">
        <v>23</v>
      </c>
      <c r="E34" s="10">
        <v>30</v>
      </c>
      <c r="F34" s="56">
        <v>2</v>
      </c>
      <c r="G34" s="50">
        <v>280</v>
      </c>
      <c r="H34" s="24">
        <v>44369</v>
      </c>
      <c r="I34" s="26">
        <v>0.56944444444444442</v>
      </c>
      <c r="J34" s="26">
        <v>0.66666666666666663</v>
      </c>
      <c r="K34" s="10">
        <v>891.65</v>
      </c>
      <c r="L34" s="10">
        <v>834.72</v>
      </c>
      <c r="M34" s="10">
        <v>7</v>
      </c>
      <c r="N34" s="10">
        <v>0.8</v>
      </c>
      <c r="O34" s="55">
        <v>33395.19</v>
      </c>
      <c r="P34" s="55">
        <v>23597.19</v>
      </c>
      <c r="Q34" s="54">
        <f>F1*F2/(F2-1)*(O34-P34)*(M34/G34)</f>
        <v>0.22222821751054861</v>
      </c>
      <c r="R34" s="54">
        <f>F1*F2/(F2-1)*(F2*P34-O34)*(M34/G34)</f>
        <v>0.15830419793770148</v>
      </c>
    </row>
    <row r="35" spans="1:18" ht="12.5">
      <c r="A35" s="48" t="s">
        <v>51</v>
      </c>
      <c r="B35" s="57">
        <v>44369</v>
      </c>
      <c r="C35" s="48" t="s">
        <v>23</v>
      </c>
      <c r="D35" s="48" t="s">
        <v>23</v>
      </c>
      <c r="E35" s="10">
        <v>31</v>
      </c>
      <c r="F35" s="50">
        <v>2</v>
      </c>
      <c r="G35" s="50">
        <v>280</v>
      </c>
      <c r="H35" s="24">
        <v>44369</v>
      </c>
      <c r="I35" s="26">
        <v>0.56944444444444442</v>
      </c>
      <c r="J35" s="26">
        <v>0.66666666666666663</v>
      </c>
      <c r="K35" s="10">
        <v>891.65</v>
      </c>
      <c r="L35" s="10">
        <v>834.72</v>
      </c>
      <c r="M35" s="10">
        <v>7</v>
      </c>
      <c r="N35" s="10">
        <v>0.8</v>
      </c>
      <c r="O35" s="55">
        <v>29333.72</v>
      </c>
      <c r="P35" s="55">
        <v>23039.35</v>
      </c>
      <c r="Q35" s="54">
        <f>F1*F2/(F2-1)*(O35-P35)*(M35/G35)</f>
        <v>0.14276246432454295</v>
      </c>
      <c r="R35" s="54">
        <f>F1*F2/(F2-1)*(F2*P35-O35)*(M35/G35)</f>
        <v>0.22877412566170713</v>
      </c>
    </row>
    <row r="36" spans="1:18" ht="12.5">
      <c r="A36" s="48" t="s">
        <v>51</v>
      </c>
      <c r="B36" s="57">
        <v>44369</v>
      </c>
      <c r="C36" s="48" t="s">
        <v>23</v>
      </c>
      <c r="D36" s="48" t="s">
        <v>23</v>
      </c>
      <c r="E36" s="10">
        <v>32</v>
      </c>
      <c r="F36" s="50">
        <v>2</v>
      </c>
      <c r="G36" s="50">
        <v>280</v>
      </c>
      <c r="H36" s="24">
        <v>44369</v>
      </c>
      <c r="I36" s="26">
        <v>0.56944444444444442</v>
      </c>
      <c r="J36" s="26">
        <v>0.66666666666666663</v>
      </c>
      <c r="K36" s="10">
        <v>891.65</v>
      </c>
      <c r="L36" s="10">
        <v>834.72</v>
      </c>
      <c r="M36" s="10">
        <v>7</v>
      </c>
      <c r="N36" s="10">
        <v>0.8</v>
      </c>
      <c r="O36" s="55">
        <v>31610.42</v>
      </c>
      <c r="P36" s="55">
        <v>22184.66</v>
      </c>
      <c r="Q36" s="54">
        <f>F1*F2/(F2-1)*(O36-P36)*(M36/G36)</f>
        <v>0.21378545044725736</v>
      </c>
      <c r="R36" s="54">
        <f>F1*F2/(F2-1)*(F2*P36-O36)*(M36/G36)</f>
        <v>0.1439682590282427</v>
      </c>
    </row>
    <row r="37" spans="1:18" ht="12.5">
      <c r="A37" s="48" t="s">
        <v>51</v>
      </c>
      <c r="B37" s="57">
        <v>44369</v>
      </c>
      <c r="C37" s="48" t="s">
        <v>23</v>
      </c>
      <c r="D37" s="48" t="s">
        <v>23</v>
      </c>
      <c r="E37" s="10">
        <v>33</v>
      </c>
      <c r="F37" s="56">
        <v>2</v>
      </c>
      <c r="G37" s="50">
        <v>280</v>
      </c>
      <c r="H37" s="24">
        <v>44369</v>
      </c>
      <c r="I37" s="26">
        <v>0.56944444444444442</v>
      </c>
      <c r="J37" s="26">
        <v>0.66666666666666663</v>
      </c>
      <c r="K37" s="10">
        <v>891.65</v>
      </c>
      <c r="L37" s="10">
        <v>834.72</v>
      </c>
      <c r="M37" s="10">
        <v>7</v>
      </c>
      <c r="N37" s="10">
        <v>0.6</v>
      </c>
      <c r="O37" s="55">
        <v>21163.58</v>
      </c>
      <c r="P37" s="55">
        <v>14516.6</v>
      </c>
      <c r="Q37" s="54">
        <f>F1*F2/(F2-1)*(O37-P37)*(M37/G37)</f>
        <v>0.1507600037995781</v>
      </c>
      <c r="R37" s="54">
        <f>F1*F2/(F2-1)*(F2*P37-O37)*(M37/G37)</f>
        <v>8.3337228205421943E-2</v>
      </c>
    </row>
    <row r="38" spans="1:18" ht="12.5">
      <c r="A38" s="48" t="s">
        <v>51</v>
      </c>
      <c r="B38" s="57">
        <v>44369</v>
      </c>
      <c r="C38" s="48" t="s">
        <v>23</v>
      </c>
      <c r="D38" s="48" t="s">
        <v>23</v>
      </c>
      <c r="E38" s="10">
        <v>34</v>
      </c>
      <c r="F38" s="50">
        <v>2</v>
      </c>
      <c r="G38" s="50">
        <v>280</v>
      </c>
      <c r="H38" s="24">
        <v>44369</v>
      </c>
      <c r="I38" s="26">
        <v>0.56944444444444442</v>
      </c>
      <c r="J38" s="26">
        <v>0.66666666666666663</v>
      </c>
      <c r="K38" s="10">
        <v>891.65</v>
      </c>
      <c r="L38" s="10">
        <v>834.72</v>
      </c>
      <c r="M38" s="10">
        <v>7</v>
      </c>
      <c r="N38" s="10">
        <v>0.6</v>
      </c>
      <c r="O38" s="55">
        <v>26735.46</v>
      </c>
      <c r="P38" s="55">
        <v>17792.63</v>
      </c>
      <c r="Q38" s="54">
        <f>F1*F2/(F2-1)*(O38-P38)*(M38/G38)</f>
        <v>0.2028321259848804</v>
      </c>
      <c r="R38" s="54">
        <f>F1*F2/(F2-1)*(F2*P38-O38)*(M38/G38)</f>
        <v>8.4094939105369665E-2</v>
      </c>
    </row>
    <row r="39" spans="1:18" ht="12.5">
      <c r="A39" s="48" t="s">
        <v>51</v>
      </c>
      <c r="B39" s="57">
        <v>44369</v>
      </c>
      <c r="C39" s="48" t="s">
        <v>23</v>
      </c>
      <c r="D39" s="48" t="s">
        <v>23</v>
      </c>
      <c r="E39" s="10">
        <v>35</v>
      </c>
      <c r="F39" s="50">
        <v>2</v>
      </c>
      <c r="G39" s="50">
        <v>280</v>
      </c>
      <c r="H39" s="24">
        <v>44369</v>
      </c>
      <c r="I39" s="26">
        <v>0.56944444444444442</v>
      </c>
      <c r="J39" s="26">
        <v>0.66666666666666663</v>
      </c>
      <c r="K39" s="10">
        <v>891.65</v>
      </c>
      <c r="L39" s="10">
        <v>834.72</v>
      </c>
      <c r="M39" s="10">
        <v>7</v>
      </c>
      <c r="N39" s="10">
        <v>0.6</v>
      </c>
      <c r="O39" s="55">
        <v>25635.599999999999</v>
      </c>
      <c r="P39" s="55">
        <v>17748.2</v>
      </c>
      <c r="Q39" s="54">
        <f>F1*F2/(F2-1)*(O39-P39)*(M39/G39)</f>
        <v>0.17889394190576646</v>
      </c>
      <c r="R39" s="54">
        <f>F1*F2/(F2-1)*(F2*P39-O39)*(M39/G39)</f>
        <v>0.1073166372292336</v>
      </c>
    </row>
    <row r="40" spans="1:18" ht="12.5">
      <c r="A40" s="48" t="s">
        <v>51</v>
      </c>
      <c r="B40" s="57">
        <v>44369</v>
      </c>
      <c r="C40" s="48" t="s">
        <v>23</v>
      </c>
      <c r="D40" s="48" t="s">
        <v>23</v>
      </c>
      <c r="E40" s="10">
        <v>36</v>
      </c>
      <c r="F40" s="50">
        <v>2</v>
      </c>
      <c r="G40" s="50">
        <v>280</v>
      </c>
      <c r="H40" s="24">
        <v>44369</v>
      </c>
      <c r="I40" s="26">
        <v>0.56944444444444442</v>
      </c>
      <c r="J40" s="26">
        <v>0.66666666666666663</v>
      </c>
      <c r="K40" s="10">
        <v>891.65</v>
      </c>
      <c r="L40" s="10">
        <v>834.72</v>
      </c>
      <c r="M40" s="10">
        <v>7</v>
      </c>
      <c r="N40" s="10">
        <v>0.45</v>
      </c>
      <c r="O40" s="55">
        <v>41689.57</v>
      </c>
      <c r="P40" s="55">
        <v>26368.45</v>
      </c>
      <c r="Q40" s="54">
        <f>F1*F2/(F2-1)*(O40-P40)*(M40/G40)</f>
        <v>0.34749797794092824</v>
      </c>
      <c r="R40" s="54">
        <f>F1*F2/(F2-1)*(F2*P40-O40)*(M40/G40)</f>
        <v>7.7724261237821807E-2</v>
      </c>
    </row>
    <row r="41" spans="1:18" ht="12.5">
      <c r="A41" s="48" t="s">
        <v>51</v>
      </c>
      <c r="B41" s="57">
        <v>44369</v>
      </c>
      <c r="C41" s="48" t="s">
        <v>23</v>
      </c>
      <c r="D41" s="48" t="s">
        <v>23</v>
      </c>
      <c r="E41" s="10">
        <v>37</v>
      </c>
      <c r="F41" s="50">
        <v>2</v>
      </c>
      <c r="G41" s="50">
        <v>280</v>
      </c>
      <c r="H41" s="24">
        <v>44369</v>
      </c>
      <c r="I41" s="26">
        <v>0.56944444444444442</v>
      </c>
      <c r="J41" s="26">
        <v>0.66666666666666663</v>
      </c>
      <c r="K41" s="10">
        <v>891.65</v>
      </c>
      <c r="L41" s="10">
        <v>834.72</v>
      </c>
      <c r="M41" s="10">
        <v>7</v>
      </c>
      <c r="N41" s="10">
        <v>0.45</v>
      </c>
      <c r="O41" s="55">
        <v>39529.040000000001</v>
      </c>
      <c r="P41" s="55">
        <v>25545.1</v>
      </c>
      <c r="Q41" s="54">
        <f>F1*F2/(F2-1)*(O41-P41)*(M41/G41)</f>
        <v>0.3171694284521801</v>
      </c>
      <c r="R41" s="54">
        <f>F1*F2/(F2-1)*(F2*P41-O41)*(M41/G41)</f>
        <v>9.4775324540320005E-2</v>
      </c>
    </row>
    <row r="42" spans="1:18" ht="12.5">
      <c r="A42" s="48" t="s">
        <v>51</v>
      </c>
      <c r="B42" s="57">
        <v>44369</v>
      </c>
      <c r="C42" s="48" t="s">
        <v>23</v>
      </c>
      <c r="D42" s="48" t="s">
        <v>23</v>
      </c>
      <c r="E42" s="10">
        <v>38</v>
      </c>
      <c r="F42" s="50">
        <v>2</v>
      </c>
      <c r="G42" s="50">
        <v>280</v>
      </c>
      <c r="H42" s="24">
        <v>44369</v>
      </c>
      <c r="I42" s="26">
        <v>0.56944444444444442</v>
      </c>
      <c r="J42" s="26">
        <v>0.66666666666666663</v>
      </c>
      <c r="K42" s="10">
        <v>891.65</v>
      </c>
      <c r="L42" s="10">
        <v>834.72</v>
      </c>
      <c r="M42" s="10">
        <v>7</v>
      </c>
      <c r="N42" s="10">
        <v>0.45</v>
      </c>
      <c r="O42" s="55">
        <v>42413.99</v>
      </c>
      <c r="P42" s="55">
        <v>26854.14</v>
      </c>
      <c r="Q42" s="54">
        <f>F1*F2/(F2-1)*(O42-P42)*(M42/G42)</f>
        <v>0.35291260769866384</v>
      </c>
      <c r="R42" s="54">
        <f>F1*F2/(F2-1)*(F2*P42-O42)*(M42/G42)</f>
        <v>8.0141953415836159E-2</v>
      </c>
    </row>
    <row r="43" spans="1:18" ht="12.5">
      <c r="A43" s="48" t="s">
        <v>51</v>
      </c>
      <c r="B43" s="57">
        <v>44369</v>
      </c>
      <c r="C43" s="48" t="s">
        <v>23</v>
      </c>
      <c r="D43" s="48" t="s">
        <v>23</v>
      </c>
      <c r="E43" s="10">
        <v>39</v>
      </c>
      <c r="F43" s="50">
        <v>2</v>
      </c>
      <c r="G43" s="50">
        <v>280</v>
      </c>
      <c r="H43" s="24">
        <v>44369</v>
      </c>
      <c r="I43" s="26">
        <v>0.56944444444444442</v>
      </c>
      <c r="J43" s="26">
        <v>0.66666666666666663</v>
      </c>
      <c r="K43" s="10">
        <v>891.65</v>
      </c>
      <c r="L43" s="10">
        <v>834.72</v>
      </c>
      <c r="M43" s="10">
        <v>7</v>
      </c>
      <c r="N43" s="10">
        <v>0.6</v>
      </c>
      <c r="O43" s="55">
        <v>11617.37</v>
      </c>
      <c r="P43" s="55">
        <v>8227.35</v>
      </c>
      <c r="Q43" s="54">
        <f>F1*F2/(F2-1)*(O43-P43)*(M43/G43)</f>
        <v>7.688896733263012E-2</v>
      </c>
      <c r="R43" s="54">
        <f>F1*F2/(F2-1)*(F2*P43-O43)*(M43/G43)</f>
        <v>5.5786718553619913E-2</v>
      </c>
    </row>
    <row r="44" spans="1:18" ht="12.5">
      <c r="A44" s="48" t="s">
        <v>51</v>
      </c>
      <c r="B44" s="57">
        <v>44369</v>
      </c>
      <c r="C44" s="48" t="s">
        <v>23</v>
      </c>
      <c r="D44" s="48" t="s">
        <v>23</v>
      </c>
      <c r="E44" s="10">
        <v>40</v>
      </c>
      <c r="F44" s="50">
        <v>2</v>
      </c>
      <c r="G44" s="50">
        <v>280</v>
      </c>
      <c r="H44" s="24">
        <v>44369</v>
      </c>
      <c r="I44" s="26">
        <v>0.56944444444444442</v>
      </c>
      <c r="J44" s="26">
        <v>0.66666666666666663</v>
      </c>
      <c r="K44" s="10">
        <v>891.65</v>
      </c>
      <c r="L44" s="10">
        <v>834.72</v>
      </c>
      <c r="M44" s="10">
        <v>7</v>
      </c>
      <c r="N44" s="10">
        <v>0.6</v>
      </c>
      <c r="O44" s="55">
        <v>11365.47</v>
      </c>
      <c r="P44" s="55">
        <v>8376.91</v>
      </c>
      <c r="Q44" s="54">
        <f>F1*F2/(F2-1)*(O44-P44)*(M44/G44)</f>
        <v>6.7783462106891693E-2</v>
      </c>
      <c r="R44" s="54">
        <f>F1*F2/(F2-1)*(F2*P44-O44)*(M44/G44)</f>
        <v>6.7304054512358311E-2</v>
      </c>
    </row>
    <row r="45" spans="1:18" ht="12.5">
      <c r="A45" s="48" t="s">
        <v>51</v>
      </c>
      <c r="B45" s="57">
        <v>44369</v>
      </c>
      <c r="C45" s="48" t="s">
        <v>23</v>
      </c>
      <c r="D45" s="48" t="s">
        <v>23</v>
      </c>
      <c r="E45" s="10">
        <v>41</v>
      </c>
      <c r="F45" s="50">
        <v>2</v>
      </c>
      <c r="G45" s="50">
        <v>280</v>
      </c>
      <c r="H45" s="24">
        <v>44369</v>
      </c>
      <c r="I45" s="26">
        <v>0.56944444444444442</v>
      </c>
      <c r="J45" s="26">
        <v>0.66666666666666663</v>
      </c>
      <c r="K45" s="10">
        <v>891.65</v>
      </c>
      <c r="L45" s="10">
        <v>834.72</v>
      </c>
      <c r="M45" s="10">
        <v>7</v>
      </c>
      <c r="N45" s="10">
        <v>0.6</v>
      </c>
      <c r="O45" s="55">
        <v>13395.45</v>
      </c>
      <c r="P45" s="55">
        <v>13420.6</v>
      </c>
      <c r="Q45" s="54">
        <f>F1*F2/(F2-1)*(O45-P45)*(M45/G45)</f>
        <v>-5.7042658403655996E-4</v>
      </c>
      <c r="R45" s="54">
        <f>F1*F2/(F2-1)*(F2*P45-O45)*(M45/G45)</f>
        <v>0.21699337078903655</v>
      </c>
    </row>
    <row r="46" spans="1:18" ht="12.5">
      <c r="A46" s="48" t="s">
        <v>51</v>
      </c>
      <c r="B46" s="57">
        <v>44369</v>
      </c>
      <c r="C46" s="48" t="s">
        <v>23</v>
      </c>
      <c r="D46" s="48" t="s">
        <v>23</v>
      </c>
      <c r="E46" s="10">
        <v>42</v>
      </c>
      <c r="F46" s="50">
        <v>2</v>
      </c>
      <c r="G46" s="50">
        <v>280</v>
      </c>
      <c r="H46" s="24">
        <v>44369</v>
      </c>
      <c r="I46" s="26">
        <v>0.56944444444444442</v>
      </c>
      <c r="J46" s="26">
        <v>0.66666666666666663</v>
      </c>
      <c r="K46" s="10">
        <v>891.65</v>
      </c>
      <c r="L46" s="10">
        <v>834.72</v>
      </c>
      <c r="M46" s="10">
        <v>7</v>
      </c>
      <c r="N46" s="10">
        <v>0.2</v>
      </c>
      <c r="O46" s="55">
        <v>11240.16</v>
      </c>
      <c r="P46" s="55">
        <v>8145.82</v>
      </c>
      <c r="Q46" s="54">
        <f>F1*F2/(F2-1)*(O46-P46)*(M46/G46)</f>
        <v>7.0182655906469757E-2</v>
      </c>
      <c r="R46" s="54">
        <f>F1*F2/(F2-1)*(F2*P46-O46)*(M46/G46)</f>
        <v>6.1178262932030263E-2</v>
      </c>
    </row>
    <row r="47" spans="1:18" ht="12.5">
      <c r="A47" s="48" t="s">
        <v>51</v>
      </c>
      <c r="B47" s="57">
        <v>44369</v>
      </c>
      <c r="C47" s="48" t="s">
        <v>23</v>
      </c>
      <c r="D47" s="48" t="s">
        <v>23</v>
      </c>
      <c r="E47" s="10">
        <v>43</v>
      </c>
      <c r="F47" s="50">
        <v>2</v>
      </c>
      <c r="G47" s="50">
        <v>280</v>
      </c>
      <c r="H47" s="24">
        <v>44369</v>
      </c>
      <c r="I47" s="26">
        <v>0.56944444444444442</v>
      </c>
      <c r="J47" s="26">
        <v>0.66666666666666663</v>
      </c>
      <c r="K47" s="10">
        <v>891.65</v>
      </c>
      <c r="L47" s="10">
        <v>834.72</v>
      </c>
      <c r="M47" s="10">
        <v>7</v>
      </c>
      <c r="N47" s="10">
        <v>0.2</v>
      </c>
      <c r="O47" s="55">
        <v>11332.7</v>
      </c>
      <c r="P47" s="55">
        <v>7366.72</v>
      </c>
      <c r="Q47" s="54">
        <f>F1*F2/(F2-1)*(O47-P47)*(M47/G47)</f>
        <v>8.9952303131504929E-2</v>
      </c>
      <c r="R47" s="54">
        <f>F1*F2/(F2-1)*(F2*P47-O47)*(M47/G47)</f>
        <v>2.884471276449508E-2</v>
      </c>
    </row>
    <row r="48" spans="1:18" ht="12.5">
      <c r="A48" s="48" t="s">
        <v>51</v>
      </c>
      <c r="B48" s="57">
        <v>44369</v>
      </c>
      <c r="C48" s="48" t="s">
        <v>23</v>
      </c>
      <c r="D48" s="48" t="s">
        <v>23</v>
      </c>
      <c r="E48" s="10">
        <v>44</v>
      </c>
      <c r="F48" s="50">
        <v>2</v>
      </c>
      <c r="G48" s="50">
        <v>280</v>
      </c>
      <c r="H48" s="24">
        <v>44369</v>
      </c>
      <c r="I48" s="26">
        <v>0.56944444444444442</v>
      </c>
      <c r="J48" s="26">
        <v>0.66666666666666663</v>
      </c>
      <c r="K48" s="10">
        <v>891.65</v>
      </c>
      <c r="L48" s="10">
        <v>834.72</v>
      </c>
      <c r="M48" s="10">
        <v>7</v>
      </c>
      <c r="N48" s="10">
        <v>0.2</v>
      </c>
      <c r="O48" s="55">
        <v>12803.18</v>
      </c>
      <c r="P48" s="55">
        <v>8792.0400000000009</v>
      </c>
      <c r="Q48" s="54">
        <f>F1*F2/(F2-1)*(O48-P48)*(M48/G48)</f>
        <v>9.0976576075246118E-2</v>
      </c>
      <c r="R48" s="54">
        <f>F1*F2/(F2-1)*(F2*P48-O48)*(M48/G48)</f>
        <v>5.0805399571753909E-2</v>
      </c>
    </row>
    <row r="49" spans="1:27" ht="12.5">
      <c r="A49" s="58"/>
      <c r="B49" s="59"/>
      <c r="C49" s="59"/>
      <c r="D49" s="59"/>
      <c r="E49" s="59"/>
      <c r="F49" s="60"/>
      <c r="G49" s="59"/>
      <c r="H49" s="59"/>
      <c r="I49" s="59"/>
      <c r="J49" s="59"/>
      <c r="K49" s="59"/>
      <c r="L49" s="59"/>
      <c r="M49" s="59"/>
      <c r="N49" s="59"/>
      <c r="O49" s="61"/>
      <c r="P49" s="61"/>
      <c r="Q49" s="62"/>
      <c r="R49" s="62"/>
      <c r="S49" s="59"/>
      <c r="T49" s="59"/>
      <c r="U49" s="59"/>
      <c r="V49" s="59"/>
      <c r="W49" s="59"/>
      <c r="X49" s="59"/>
      <c r="Y49" s="59"/>
      <c r="Z49" s="59"/>
      <c r="AA49" s="59"/>
    </row>
    <row r="50" spans="1:27" ht="12.5">
      <c r="A50" s="48"/>
      <c r="F50" s="56"/>
      <c r="O50" s="63"/>
      <c r="P50" s="63"/>
      <c r="Q50" s="64"/>
      <c r="R50" s="64"/>
    </row>
    <row r="51" spans="1:27" ht="12.5">
      <c r="A51" s="48"/>
      <c r="F51" s="56"/>
      <c r="O51" s="63"/>
      <c r="P51" s="63"/>
      <c r="Q51" s="64"/>
      <c r="R51" s="64"/>
    </row>
    <row r="52" spans="1:27" ht="12.5">
      <c r="A52" s="48"/>
      <c r="F52" s="56"/>
      <c r="O52" s="63"/>
      <c r="P52" s="63"/>
      <c r="Q52" s="64"/>
      <c r="R52" s="64"/>
    </row>
    <row r="53" spans="1:27" ht="12.5">
      <c r="A53" s="48"/>
      <c r="F53" s="56"/>
      <c r="O53" s="63"/>
      <c r="P53" s="63"/>
      <c r="Q53" s="64"/>
      <c r="R53" s="64"/>
    </row>
    <row r="54" spans="1:27" ht="12.5">
      <c r="A54" s="48"/>
      <c r="F54" s="56"/>
      <c r="O54" s="63"/>
      <c r="P54" s="63"/>
      <c r="Q54" s="64"/>
      <c r="R54" s="64"/>
    </row>
    <row r="55" spans="1:27" ht="12.5">
      <c r="A55" s="48"/>
      <c r="F55" s="56"/>
      <c r="O55" s="63"/>
      <c r="P55" s="63"/>
      <c r="Q55" s="64"/>
      <c r="R55" s="64"/>
    </row>
    <row r="56" spans="1:27" ht="12.5">
      <c r="A56" s="48"/>
      <c r="F56" s="56"/>
      <c r="O56" s="63"/>
      <c r="P56" s="63"/>
      <c r="Q56" s="64"/>
      <c r="R56" s="64"/>
    </row>
    <row r="57" spans="1:27" ht="12.5">
      <c r="A57" s="48"/>
      <c r="F57" s="56"/>
      <c r="O57" s="63"/>
      <c r="P57" s="63"/>
      <c r="Q57" s="64"/>
      <c r="R57" s="64"/>
    </row>
    <row r="58" spans="1:27" ht="12.5">
      <c r="A58" s="48"/>
      <c r="F58" s="56"/>
      <c r="O58" s="63"/>
      <c r="P58" s="63"/>
      <c r="Q58" s="64"/>
      <c r="R58" s="64"/>
    </row>
    <row r="59" spans="1:27" ht="12.5">
      <c r="A59" s="48"/>
      <c r="F59" s="56"/>
      <c r="O59" s="63"/>
      <c r="P59" s="63"/>
      <c r="Q59" s="64"/>
      <c r="R59" s="64"/>
    </row>
    <row r="60" spans="1:27" ht="12.5">
      <c r="A60" s="48"/>
      <c r="F60" s="56"/>
      <c r="O60" s="63"/>
      <c r="P60" s="63"/>
      <c r="Q60" s="64"/>
      <c r="R60" s="64"/>
    </row>
    <row r="61" spans="1:27" ht="12.5">
      <c r="A61" s="48"/>
      <c r="F61" s="56"/>
      <c r="O61" s="63"/>
      <c r="P61" s="63"/>
      <c r="Q61" s="64"/>
      <c r="R61" s="64"/>
    </row>
    <row r="62" spans="1:27" ht="12.5">
      <c r="A62" s="48"/>
      <c r="F62" s="56"/>
      <c r="O62" s="63"/>
      <c r="P62" s="63"/>
      <c r="Q62" s="64"/>
      <c r="R62" s="64"/>
    </row>
    <row r="63" spans="1:27" ht="12.5">
      <c r="A63" s="48"/>
      <c r="F63" s="56"/>
      <c r="O63" s="63"/>
      <c r="P63" s="63"/>
      <c r="Q63" s="64"/>
      <c r="R63" s="64"/>
    </row>
    <row r="64" spans="1:27" ht="12.5">
      <c r="A64" s="48"/>
      <c r="F64" s="56"/>
      <c r="O64" s="63"/>
      <c r="P64" s="63"/>
      <c r="Q64" s="64"/>
      <c r="R64" s="64"/>
    </row>
    <row r="65" spans="1:18" ht="12.5">
      <c r="A65" s="48"/>
      <c r="F65" s="56"/>
      <c r="O65" s="63"/>
      <c r="P65" s="63"/>
      <c r="Q65" s="64"/>
      <c r="R65" s="64"/>
    </row>
    <row r="66" spans="1:18" ht="12.5">
      <c r="A66" s="48"/>
      <c r="F66" s="56"/>
      <c r="O66" s="63"/>
      <c r="P66" s="63"/>
      <c r="Q66" s="64"/>
      <c r="R66" s="64"/>
    </row>
    <row r="67" spans="1:18" ht="12.5">
      <c r="A67" s="48"/>
      <c r="F67" s="56"/>
      <c r="O67" s="63"/>
      <c r="P67" s="63"/>
      <c r="Q67" s="64"/>
      <c r="R67" s="64"/>
    </row>
    <row r="68" spans="1:18" ht="12.5">
      <c r="A68" s="48"/>
      <c r="F68" s="56"/>
      <c r="O68" s="63"/>
      <c r="P68" s="63"/>
      <c r="Q68" s="64"/>
      <c r="R68" s="64"/>
    </row>
    <row r="69" spans="1:18" ht="12.5">
      <c r="A69" s="48"/>
      <c r="F69" s="56"/>
      <c r="O69" s="63"/>
      <c r="P69" s="63"/>
      <c r="Q69" s="64"/>
      <c r="R69" s="64"/>
    </row>
    <row r="70" spans="1:18" ht="12.5">
      <c r="A70" s="48"/>
      <c r="F70" s="56"/>
      <c r="O70" s="63"/>
      <c r="P70" s="63"/>
      <c r="Q70" s="64"/>
      <c r="R70" s="64"/>
    </row>
    <row r="71" spans="1:18" ht="12.5">
      <c r="A71" s="48"/>
      <c r="F71" s="56"/>
      <c r="O71" s="63"/>
      <c r="P71" s="63"/>
      <c r="Q71" s="64"/>
      <c r="R71" s="64"/>
    </row>
    <row r="72" spans="1:18" ht="12.5">
      <c r="A72" s="48"/>
      <c r="F72" s="56"/>
      <c r="O72" s="63"/>
      <c r="P72" s="63"/>
      <c r="Q72" s="64"/>
      <c r="R72" s="64"/>
    </row>
    <row r="73" spans="1:18" ht="12.5">
      <c r="A73" s="48"/>
      <c r="F73" s="56"/>
      <c r="O73" s="63"/>
      <c r="P73" s="63"/>
      <c r="Q73" s="64"/>
      <c r="R73" s="64"/>
    </row>
    <row r="74" spans="1:18" ht="12.5">
      <c r="A74" s="48"/>
      <c r="F74" s="56"/>
      <c r="O74" s="63"/>
      <c r="P74" s="63"/>
      <c r="Q74" s="64"/>
      <c r="R74" s="64"/>
    </row>
    <row r="75" spans="1:18" ht="12.5">
      <c r="A75" s="48"/>
      <c r="F75" s="56"/>
      <c r="O75" s="63"/>
      <c r="P75" s="63"/>
      <c r="Q75" s="64"/>
      <c r="R75" s="64"/>
    </row>
    <row r="76" spans="1:18" ht="12.5">
      <c r="A76" s="48"/>
      <c r="F76" s="56"/>
      <c r="O76" s="63"/>
      <c r="P76" s="63"/>
      <c r="Q76" s="64"/>
      <c r="R76" s="64"/>
    </row>
    <row r="77" spans="1:18" ht="12.5">
      <c r="A77" s="48"/>
      <c r="F77" s="56"/>
      <c r="O77" s="63"/>
      <c r="P77" s="63"/>
      <c r="Q77" s="64"/>
      <c r="R77" s="64"/>
    </row>
    <row r="78" spans="1:18" ht="12.5">
      <c r="A78" s="48"/>
      <c r="F78" s="56"/>
      <c r="O78" s="63"/>
      <c r="P78" s="63"/>
      <c r="Q78" s="64"/>
      <c r="R78" s="64"/>
    </row>
    <row r="79" spans="1:18" ht="12.5">
      <c r="A79" s="48"/>
      <c r="F79" s="56"/>
      <c r="O79" s="63"/>
      <c r="P79" s="63"/>
      <c r="Q79" s="64"/>
      <c r="R79" s="64"/>
    </row>
    <row r="80" spans="1:18" ht="12.5">
      <c r="A80" s="48"/>
      <c r="F80" s="56"/>
      <c r="O80" s="63"/>
      <c r="P80" s="63"/>
      <c r="Q80" s="64"/>
      <c r="R80" s="64"/>
    </row>
    <row r="81" spans="1:18" ht="12.5">
      <c r="A81" s="48"/>
      <c r="F81" s="56"/>
      <c r="O81" s="63"/>
      <c r="P81" s="63"/>
      <c r="Q81" s="64"/>
      <c r="R81" s="64"/>
    </row>
    <row r="82" spans="1:18" ht="12.5">
      <c r="A82" s="48"/>
      <c r="F82" s="56"/>
      <c r="O82" s="63"/>
      <c r="P82" s="63"/>
      <c r="Q82" s="64"/>
      <c r="R82" s="64"/>
    </row>
    <row r="83" spans="1:18" ht="12.5">
      <c r="A83" s="48"/>
      <c r="F83" s="56"/>
      <c r="O83" s="63"/>
      <c r="P83" s="63"/>
      <c r="Q83" s="64"/>
      <c r="R83" s="64"/>
    </row>
    <row r="84" spans="1:18" ht="12.5">
      <c r="A84" s="48"/>
      <c r="F84" s="56"/>
      <c r="O84" s="63"/>
      <c r="P84" s="63"/>
      <c r="Q84" s="64"/>
      <c r="R84" s="64"/>
    </row>
    <row r="85" spans="1:18" ht="12.5">
      <c r="A85" s="48"/>
      <c r="F85" s="56"/>
      <c r="O85" s="63"/>
      <c r="P85" s="63"/>
      <c r="Q85" s="64"/>
      <c r="R85" s="64"/>
    </row>
    <row r="86" spans="1:18" ht="12.5">
      <c r="A86" s="48"/>
      <c r="F86" s="56"/>
      <c r="O86" s="63"/>
      <c r="P86" s="63"/>
      <c r="Q86" s="64"/>
      <c r="R86" s="64"/>
    </row>
    <row r="87" spans="1:18" ht="12.5">
      <c r="A87" s="48"/>
      <c r="F87" s="56"/>
      <c r="O87" s="63"/>
      <c r="P87" s="63"/>
      <c r="Q87" s="64"/>
      <c r="R87" s="64"/>
    </row>
    <row r="88" spans="1:18" ht="12.5">
      <c r="A88" s="48"/>
      <c r="F88" s="56"/>
      <c r="O88" s="63"/>
      <c r="P88" s="63"/>
      <c r="Q88" s="64"/>
      <c r="R88" s="64"/>
    </row>
    <row r="89" spans="1:18" ht="12.5">
      <c r="A89" s="48"/>
      <c r="F89" s="56"/>
      <c r="O89" s="63"/>
      <c r="P89" s="63"/>
      <c r="Q89" s="64"/>
      <c r="R89" s="64"/>
    </row>
    <row r="90" spans="1:18" ht="12.5">
      <c r="A90" s="48"/>
      <c r="F90" s="56"/>
      <c r="O90" s="63"/>
      <c r="P90" s="63"/>
      <c r="Q90" s="64"/>
      <c r="R90" s="64"/>
    </row>
    <row r="91" spans="1:18" ht="12.5">
      <c r="A91" s="48"/>
      <c r="F91" s="56"/>
      <c r="O91" s="63"/>
      <c r="P91" s="63"/>
      <c r="Q91" s="64"/>
      <c r="R91" s="64"/>
    </row>
    <row r="92" spans="1:18" ht="12.5">
      <c r="A92" s="48"/>
      <c r="F92" s="56"/>
      <c r="O92" s="63"/>
      <c r="P92" s="63"/>
      <c r="Q92" s="64"/>
      <c r="R92" s="64"/>
    </row>
    <row r="93" spans="1:18" ht="12.5">
      <c r="A93" s="48"/>
      <c r="F93" s="56"/>
      <c r="O93" s="63"/>
      <c r="P93" s="63"/>
      <c r="Q93" s="64"/>
      <c r="R93" s="64"/>
    </row>
    <row r="94" spans="1:18" ht="12.5">
      <c r="A94" s="48"/>
      <c r="F94" s="56"/>
      <c r="O94" s="63"/>
      <c r="P94" s="63"/>
      <c r="Q94" s="64"/>
      <c r="R94" s="64"/>
    </row>
    <row r="95" spans="1:18" ht="12.5">
      <c r="A95" s="48"/>
      <c r="F95" s="56"/>
      <c r="O95" s="63"/>
      <c r="P95" s="63"/>
      <c r="Q95" s="64"/>
      <c r="R95" s="64"/>
    </row>
    <row r="96" spans="1:18" ht="12.5">
      <c r="A96" s="48"/>
      <c r="F96" s="56"/>
      <c r="O96" s="63"/>
      <c r="P96" s="63"/>
      <c r="Q96" s="64"/>
      <c r="R96" s="64"/>
    </row>
    <row r="97" spans="1:18" ht="12.5">
      <c r="A97" s="48"/>
      <c r="F97" s="56"/>
      <c r="O97" s="63"/>
      <c r="P97" s="63"/>
      <c r="Q97" s="64"/>
      <c r="R97" s="64"/>
    </row>
    <row r="98" spans="1:18" ht="12.5">
      <c r="A98" s="48"/>
      <c r="F98" s="56"/>
      <c r="O98" s="63"/>
      <c r="P98" s="63"/>
      <c r="Q98" s="64"/>
      <c r="R98" s="64"/>
    </row>
    <row r="99" spans="1:18" ht="12.5">
      <c r="A99" s="48"/>
      <c r="F99" s="56"/>
      <c r="O99" s="63"/>
      <c r="P99" s="63"/>
      <c r="Q99" s="64"/>
      <c r="R99" s="64"/>
    </row>
    <row r="100" spans="1:18" ht="12.5">
      <c r="A100" s="48"/>
      <c r="F100" s="56"/>
      <c r="O100" s="63"/>
      <c r="P100" s="63"/>
      <c r="Q100" s="64"/>
      <c r="R100" s="64"/>
    </row>
    <row r="101" spans="1:18" ht="12.5">
      <c r="A101" s="48"/>
      <c r="F101" s="56"/>
      <c r="O101" s="63"/>
      <c r="P101" s="63"/>
      <c r="Q101" s="64"/>
      <c r="R101" s="64"/>
    </row>
    <row r="102" spans="1:18" ht="12.5">
      <c r="A102" s="48"/>
      <c r="F102" s="56"/>
      <c r="O102" s="63"/>
      <c r="P102" s="63"/>
      <c r="Q102" s="64"/>
      <c r="R102" s="64"/>
    </row>
    <row r="103" spans="1:18" ht="12.5">
      <c r="A103" s="48"/>
      <c r="F103" s="56"/>
      <c r="O103" s="63"/>
      <c r="P103" s="63"/>
      <c r="Q103" s="64"/>
      <c r="R103" s="64"/>
    </row>
    <row r="104" spans="1:18" ht="12.5">
      <c r="A104" s="48"/>
      <c r="F104" s="56"/>
      <c r="O104" s="63"/>
      <c r="P104" s="63"/>
      <c r="Q104" s="64"/>
      <c r="R104" s="64"/>
    </row>
    <row r="105" spans="1:18" ht="12.5">
      <c r="A105" s="48"/>
      <c r="F105" s="56"/>
      <c r="O105" s="63"/>
      <c r="P105" s="63"/>
      <c r="Q105" s="64"/>
      <c r="R105" s="64"/>
    </row>
    <row r="106" spans="1:18" ht="12.5">
      <c r="A106" s="48"/>
      <c r="F106" s="56"/>
      <c r="O106" s="63"/>
      <c r="P106" s="63"/>
      <c r="Q106" s="64"/>
      <c r="R106" s="64"/>
    </row>
    <row r="107" spans="1:18" ht="12.5">
      <c r="A107" s="48"/>
      <c r="F107" s="56"/>
      <c r="O107" s="63"/>
      <c r="P107" s="63"/>
      <c r="Q107" s="64"/>
      <c r="R107" s="64"/>
    </row>
    <row r="108" spans="1:18" ht="12.5">
      <c r="A108" s="48"/>
      <c r="F108" s="56"/>
      <c r="O108" s="63"/>
      <c r="P108" s="63"/>
      <c r="Q108" s="64"/>
      <c r="R108" s="64"/>
    </row>
    <row r="109" spans="1:18" ht="12.5">
      <c r="A109" s="48"/>
      <c r="F109" s="56"/>
      <c r="O109" s="63"/>
      <c r="P109" s="63"/>
      <c r="Q109" s="64"/>
      <c r="R109" s="64"/>
    </row>
    <row r="110" spans="1:18" ht="12.5">
      <c r="A110" s="48"/>
      <c r="F110" s="56"/>
      <c r="O110" s="63"/>
      <c r="P110" s="63"/>
      <c r="Q110" s="64"/>
      <c r="R110" s="64"/>
    </row>
    <row r="111" spans="1:18" ht="12.5">
      <c r="A111" s="48"/>
      <c r="F111" s="56"/>
      <c r="O111" s="63"/>
      <c r="P111" s="63"/>
      <c r="Q111" s="64"/>
      <c r="R111" s="64"/>
    </row>
    <row r="112" spans="1:18" ht="12.5">
      <c r="A112" s="48"/>
      <c r="F112" s="56"/>
      <c r="O112" s="63"/>
      <c r="P112" s="63"/>
      <c r="Q112" s="64"/>
      <c r="R112" s="64"/>
    </row>
    <row r="113" spans="1:18" ht="12.5">
      <c r="A113" s="48"/>
      <c r="F113" s="56"/>
      <c r="O113" s="63"/>
      <c r="P113" s="63"/>
      <c r="Q113" s="64"/>
      <c r="R113" s="64"/>
    </row>
    <row r="114" spans="1:18" ht="12.5">
      <c r="A114" s="48"/>
      <c r="F114" s="56"/>
      <c r="O114" s="63"/>
      <c r="P114" s="63"/>
      <c r="Q114" s="64"/>
      <c r="R114" s="64"/>
    </row>
    <row r="115" spans="1:18" ht="12.5">
      <c r="A115" s="48"/>
      <c r="F115" s="56"/>
      <c r="O115" s="63"/>
      <c r="P115" s="63"/>
      <c r="Q115" s="64"/>
      <c r="R115" s="64"/>
    </row>
    <row r="116" spans="1:18" ht="12.5">
      <c r="A116" s="48"/>
      <c r="F116" s="56"/>
      <c r="O116" s="63"/>
      <c r="P116" s="63"/>
      <c r="Q116" s="64"/>
      <c r="R116" s="64"/>
    </row>
    <row r="117" spans="1:18" ht="12.5">
      <c r="A117" s="48"/>
      <c r="F117" s="56"/>
      <c r="O117" s="63"/>
      <c r="P117" s="63"/>
      <c r="Q117" s="64"/>
      <c r="R117" s="64"/>
    </row>
    <row r="118" spans="1:18" ht="12.5">
      <c r="A118" s="48"/>
      <c r="F118" s="56"/>
      <c r="O118" s="63"/>
      <c r="P118" s="63"/>
      <c r="Q118" s="64"/>
      <c r="R118" s="64"/>
    </row>
    <row r="119" spans="1:18" ht="12.5">
      <c r="A119" s="48"/>
      <c r="F119" s="56"/>
      <c r="O119" s="63"/>
      <c r="P119" s="63"/>
      <c r="Q119" s="64"/>
      <c r="R119" s="64"/>
    </row>
    <row r="120" spans="1:18" ht="12.5">
      <c r="A120" s="48"/>
      <c r="F120" s="56"/>
      <c r="O120" s="63"/>
      <c r="P120" s="63"/>
      <c r="Q120" s="64"/>
      <c r="R120" s="64"/>
    </row>
    <row r="121" spans="1:18" ht="12.5">
      <c r="A121" s="48"/>
      <c r="F121" s="56"/>
      <c r="O121" s="63"/>
      <c r="P121" s="63"/>
      <c r="Q121" s="64"/>
      <c r="R121" s="64"/>
    </row>
    <row r="122" spans="1:18" ht="12.5">
      <c r="A122" s="48"/>
      <c r="F122" s="56"/>
      <c r="O122" s="63"/>
      <c r="P122" s="63"/>
      <c r="Q122" s="64"/>
      <c r="R122" s="64"/>
    </row>
    <row r="123" spans="1:18" ht="12.5">
      <c r="A123" s="48"/>
      <c r="F123" s="56"/>
      <c r="O123" s="63"/>
      <c r="P123" s="63"/>
      <c r="Q123" s="64"/>
      <c r="R123" s="64"/>
    </row>
    <row r="124" spans="1:18" ht="12.5">
      <c r="A124" s="48"/>
      <c r="F124" s="56"/>
      <c r="O124" s="63"/>
      <c r="P124" s="63"/>
      <c r="Q124" s="64"/>
      <c r="R124" s="64"/>
    </row>
    <row r="125" spans="1:18" ht="12.5">
      <c r="A125" s="48"/>
      <c r="F125" s="56"/>
      <c r="O125" s="63"/>
      <c r="P125" s="63"/>
      <c r="Q125" s="64"/>
      <c r="R125" s="64"/>
    </row>
    <row r="126" spans="1:18" ht="12.5">
      <c r="A126" s="48"/>
      <c r="F126" s="56"/>
      <c r="O126" s="63"/>
      <c r="P126" s="63"/>
      <c r="Q126" s="64"/>
      <c r="R126" s="64"/>
    </row>
    <row r="127" spans="1:18" ht="12.5">
      <c r="A127" s="48"/>
      <c r="F127" s="56"/>
      <c r="O127" s="63"/>
      <c r="P127" s="63"/>
      <c r="Q127" s="64"/>
      <c r="R127" s="64"/>
    </row>
    <row r="128" spans="1:18" ht="12.5">
      <c r="A128" s="48"/>
      <c r="F128" s="56"/>
      <c r="O128" s="63"/>
      <c r="P128" s="63"/>
      <c r="Q128" s="64"/>
      <c r="R128" s="64"/>
    </row>
    <row r="129" spans="1:18" ht="12.5">
      <c r="A129" s="48"/>
      <c r="F129" s="56"/>
      <c r="O129" s="63"/>
      <c r="P129" s="63"/>
      <c r="Q129" s="64"/>
      <c r="R129" s="64"/>
    </row>
    <row r="130" spans="1:18" ht="12.5">
      <c r="A130" s="48"/>
      <c r="F130" s="56"/>
      <c r="O130" s="63"/>
      <c r="P130" s="63"/>
      <c r="Q130" s="64"/>
      <c r="R130" s="64"/>
    </row>
    <row r="131" spans="1:18" ht="12.5">
      <c r="A131" s="48"/>
      <c r="F131" s="56"/>
      <c r="O131" s="63"/>
      <c r="P131" s="63"/>
      <c r="Q131" s="64"/>
      <c r="R131" s="64"/>
    </row>
    <row r="132" spans="1:18" ht="12.5">
      <c r="A132" s="48"/>
      <c r="F132" s="56"/>
      <c r="O132" s="63"/>
      <c r="P132" s="63"/>
      <c r="Q132" s="64"/>
      <c r="R132" s="64"/>
    </row>
    <row r="133" spans="1:18" ht="12.5">
      <c r="A133" s="48"/>
      <c r="F133" s="56"/>
      <c r="O133" s="63"/>
      <c r="P133" s="63"/>
      <c r="Q133" s="64"/>
      <c r="R133" s="64"/>
    </row>
    <row r="134" spans="1:18" ht="12.5">
      <c r="A134" s="48"/>
      <c r="F134" s="56"/>
      <c r="O134" s="63"/>
      <c r="P134" s="63"/>
      <c r="Q134" s="64"/>
      <c r="R134" s="64"/>
    </row>
    <row r="135" spans="1:18" ht="12.5">
      <c r="A135" s="48"/>
      <c r="F135" s="56"/>
      <c r="O135" s="63"/>
      <c r="P135" s="63"/>
      <c r="Q135" s="64"/>
      <c r="R135" s="64"/>
    </row>
    <row r="136" spans="1:18" ht="12.5">
      <c r="A136" s="48"/>
      <c r="F136" s="56"/>
      <c r="O136" s="63"/>
      <c r="P136" s="63"/>
      <c r="Q136" s="64"/>
      <c r="R136" s="64"/>
    </row>
    <row r="137" spans="1:18" ht="12.5">
      <c r="A137" s="48"/>
      <c r="F137" s="56"/>
      <c r="O137" s="63"/>
      <c r="P137" s="63"/>
      <c r="Q137" s="64"/>
      <c r="R137" s="64"/>
    </row>
    <row r="138" spans="1:18" ht="12.5">
      <c r="A138" s="48"/>
      <c r="F138" s="56"/>
      <c r="O138" s="63"/>
      <c r="P138" s="63"/>
      <c r="Q138" s="64"/>
      <c r="R138" s="64"/>
    </row>
    <row r="139" spans="1:18" ht="12.5">
      <c r="A139" s="48"/>
      <c r="F139" s="56"/>
      <c r="O139" s="63"/>
      <c r="P139" s="63"/>
      <c r="Q139" s="64"/>
      <c r="R139" s="64"/>
    </row>
    <row r="140" spans="1:18" ht="12.5">
      <c r="A140" s="48"/>
      <c r="F140" s="56"/>
      <c r="O140" s="63"/>
      <c r="P140" s="63"/>
      <c r="Q140" s="64"/>
      <c r="R140" s="64"/>
    </row>
    <row r="141" spans="1:18" ht="12.5">
      <c r="A141" s="48"/>
      <c r="F141" s="56"/>
      <c r="O141" s="63"/>
      <c r="P141" s="63"/>
      <c r="Q141" s="64"/>
      <c r="R141" s="64"/>
    </row>
    <row r="142" spans="1:18" ht="12.5">
      <c r="A142" s="48"/>
      <c r="F142" s="56"/>
      <c r="O142" s="63"/>
      <c r="P142" s="63"/>
      <c r="Q142" s="64"/>
      <c r="R142" s="64"/>
    </row>
    <row r="143" spans="1:18" ht="12.5">
      <c r="A143" s="48"/>
      <c r="F143" s="56"/>
      <c r="O143" s="63"/>
      <c r="P143" s="63"/>
      <c r="Q143" s="64"/>
      <c r="R143" s="64"/>
    </row>
    <row r="144" spans="1:18" ht="12.5">
      <c r="A144" s="48"/>
      <c r="F144" s="56"/>
      <c r="O144" s="63"/>
      <c r="P144" s="63"/>
      <c r="Q144" s="64"/>
      <c r="R144" s="64"/>
    </row>
    <row r="145" spans="1:18" ht="12.5">
      <c r="A145" s="48"/>
      <c r="F145" s="56"/>
      <c r="O145" s="63"/>
      <c r="P145" s="63"/>
      <c r="Q145" s="64"/>
      <c r="R145" s="64"/>
    </row>
    <row r="146" spans="1:18" ht="12.5">
      <c r="A146" s="48"/>
      <c r="F146" s="56"/>
      <c r="O146" s="63"/>
      <c r="P146" s="63"/>
      <c r="Q146" s="64"/>
      <c r="R146" s="64"/>
    </row>
    <row r="147" spans="1:18" ht="12.5">
      <c r="A147" s="48"/>
      <c r="F147" s="56"/>
      <c r="O147" s="63"/>
      <c r="P147" s="63"/>
      <c r="Q147" s="64"/>
      <c r="R147" s="64"/>
    </row>
    <row r="148" spans="1:18" ht="12.5">
      <c r="A148" s="48"/>
      <c r="F148" s="56"/>
      <c r="O148" s="63"/>
      <c r="P148" s="63"/>
      <c r="Q148" s="64"/>
      <c r="R148" s="64"/>
    </row>
    <row r="149" spans="1:18" ht="12.5">
      <c r="A149" s="48"/>
      <c r="F149" s="56"/>
      <c r="O149" s="63"/>
      <c r="P149" s="63"/>
      <c r="Q149" s="64"/>
      <c r="R149" s="64"/>
    </row>
    <row r="150" spans="1:18" ht="12.5">
      <c r="A150" s="48"/>
      <c r="F150" s="56"/>
      <c r="O150" s="63"/>
      <c r="P150" s="63"/>
      <c r="Q150" s="64"/>
      <c r="R150" s="64"/>
    </row>
    <row r="151" spans="1:18" ht="12.5">
      <c r="A151" s="48"/>
      <c r="F151" s="56"/>
      <c r="O151" s="63"/>
      <c r="P151" s="63"/>
      <c r="Q151" s="64"/>
      <c r="R151" s="64"/>
    </row>
    <row r="152" spans="1:18" ht="12.5">
      <c r="A152" s="48"/>
      <c r="F152" s="56"/>
      <c r="O152" s="63"/>
      <c r="P152" s="63"/>
      <c r="Q152" s="64"/>
      <c r="R152" s="64"/>
    </row>
    <row r="153" spans="1:18" ht="12.5">
      <c r="A153" s="48"/>
      <c r="F153" s="56"/>
      <c r="O153" s="63"/>
      <c r="P153" s="63"/>
      <c r="Q153" s="64"/>
      <c r="R153" s="64"/>
    </row>
    <row r="154" spans="1:18" ht="12.5">
      <c r="A154" s="48"/>
      <c r="F154" s="56"/>
      <c r="O154" s="63"/>
      <c r="P154" s="63"/>
      <c r="Q154" s="64"/>
      <c r="R154" s="64"/>
    </row>
    <row r="155" spans="1:18" ht="12.5">
      <c r="A155" s="48"/>
      <c r="F155" s="56"/>
      <c r="O155" s="63"/>
      <c r="P155" s="63"/>
      <c r="Q155" s="64"/>
      <c r="R155" s="64"/>
    </row>
    <row r="156" spans="1:18" ht="12.5">
      <c r="A156" s="48"/>
      <c r="F156" s="56"/>
      <c r="O156" s="63"/>
      <c r="P156" s="63"/>
      <c r="Q156" s="64"/>
      <c r="R156" s="64"/>
    </row>
    <row r="157" spans="1:18" ht="12.5">
      <c r="A157" s="48"/>
      <c r="F157" s="56"/>
      <c r="O157" s="63"/>
      <c r="P157" s="63"/>
      <c r="Q157" s="64"/>
      <c r="R157" s="64"/>
    </row>
    <row r="158" spans="1:18" ht="12.5">
      <c r="A158" s="48"/>
      <c r="F158" s="56"/>
      <c r="O158" s="63"/>
      <c r="P158" s="63"/>
      <c r="Q158" s="64"/>
      <c r="R158" s="64"/>
    </row>
    <row r="159" spans="1:18" ht="12.5">
      <c r="A159" s="48"/>
      <c r="F159" s="56"/>
      <c r="O159" s="63"/>
      <c r="P159" s="63"/>
      <c r="Q159" s="64"/>
      <c r="R159" s="64"/>
    </row>
    <row r="160" spans="1:18" ht="12.5">
      <c r="A160" s="48"/>
      <c r="F160" s="56"/>
      <c r="O160" s="63"/>
      <c r="P160" s="63"/>
      <c r="Q160" s="64"/>
      <c r="R160" s="64"/>
    </row>
    <row r="161" spans="1:18" ht="12.5">
      <c r="A161" s="48"/>
      <c r="F161" s="56"/>
      <c r="O161" s="63"/>
      <c r="P161" s="63"/>
      <c r="Q161" s="64"/>
      <c r="R161" s="64"/>
    </row>
    <row r="162" spans="1:18" ht="12.5">
      <c r="A162" s="48"/>
      <c r="F162" s="56"/>
      <c r="O162" s="63"/>
      <c r="P162" s="63"/>
      <c r="Q162" s="64"/>
      <c r="R162" s="64"/>
    </row>
    <row r="163" spans="1:18" ht="12.5">
      <c r="A163" s="48"/>
      <c r="F163" s="56"/>
      <c r="O163" s="63"/>
      <c r="P163" s="63"/>
      <c r="Q163" s="64"/>
      <c r="R163" s="64"/>
    </row>
    <row r="164" spans="1:18" ht="12.5">
      <c r="A164" s="48"/>
      <c r="F164" s="56"/>
      <c r="O164" s="63"/>
      <c r="P164" s="63"/>
      <c r="Q164" s="64"/>
      <c r="R164" s="64"/>
    </row>
    <row r="165" spans="1:18" ht="12.5">
      <c r="A165" s="48"/>
      <c r="F165" s="56"/>
      <c r="O165" s="63"/>
      <c r="P165" s="63"/>
      <c r="Q165" s="64"/>
      <c r="R165" s="64"/>
    </row>
    <row r="166" spans="1:18" ht="12.5">
      <c r="A166" s="48"/>
      <c r="F166" s="56"/>
      <c r="O166" s="63"/>
      <c r="P166" s="63"/>
      <c r="Q166" s="64"/>
      <c r="R166" s="64"/>
    </row>
    <row r="167" spans="1:18" ht="12.5">
      <c r="A167" s="48"/>
      <c r="F167" s="56"/>
      <c r="O167" s="63"/>
      <c r="P167" s="63"/>
      <c r="Q167" s="64"/>
      <c r="R167" s="64"/>
    </row>
    <row r="168" spans="1:18" ht="12.5">
      <c r="A168" s="48"/>
      <c r="F168" s="56"/>
      <c r="O168" s="63"/>
      <c r="P168" s="63"/>
      <c r="Q168" s="64"/>
      <c r="R168" s="64"/>
    </row>
    <row r="169" spans="1:18" ht="12.5">
      <c r="A169" s="48"/>
      <c r="F169" s="56"/>
      <c r="O169" s="63"/>
      <c r="P169" s="63"/>
      <c r="Q169" s="64"/>
      <c r="R169" s="64"/>
    </row>
    <row r="170" spans="1:18" ht="12.5">
      <c r="A170" s="48"/>
      <c r="F170" s="56"/>
      <c r="O170" s="63"/>
      <c r="P170" s="63"/>
      <c r="Q170" s="64"/>
      <c r="R170" s="64"/>
    </row>
    <row r="171" spans="1:18" ht="12.5">
      <c r="A171" s="48"/>
      <c r="F171" s="56"/>
      <c r="O171" s="63"/>
      <c r="P171" s="63"/>
      <c r="Q171" s="64"/>
      <c r="R171" s="64"/>
    </row>
    <row r="172" spans="1:18" ht="12.5">
      <c r="A172" s="48"/>
      <c r="F172" s="56"/>
      <c r="O172" s="63"/>
      <c r="P172" s="63"/>
      <c r="Q172" s="64"/>
      <c r="R172" s="64"/>
    </row>
    <row r="173" spans="1:18" ht="12.5">
      <c r="A173" s="48"/>
      <c r="F173" s="56"/>
      <c r="O173" s="63"/>
      <c r="P173" s="63"/>
      <c r="Q173" s="64"/>
      <c r="R173" s="64"/>
    </row>
    <row r="174" spans="1:18" ht="12.5">
      <c r="A174" s="48"/>
      <c r="F174" s="56"/>
      <c r="O174" s="63"/>
      <c r="P174" s="63"/>
      <c r="Q174" s="64"/>
      <c r="R174" s="64"/>
    </row>
    <row r="175" spans="1:18" ht="12.5">
      <c r="A175" s="48"/>
      <c r="F175" s="56"/>
      <c r="O175" s="63"/>
      <c r="P175" s="63"/>
      <c r="Q175" s="64"/>
      <c r="R175" s="64"/>
    </row>
    <row r="176" spans="1:18" ht="12.5">
      <c r="A176" s="48"/>
      <c r="F176" s="56"/>
      <c r="O176" s="63"/>
      <c r="P176" s="63"/>
      <c r="Q176" s="64"/>
      <c r="R176" s="64"/>
    </row>
    <row r="177" spans="1:18" ht="12.5">
      <c r="A177" s="48"/>
      <c r="F177" s="56"/>
      <c r="O177" s="63"/>
      <c r="P177" s="63"/>
      <c r="Q177" s="64"/>
      <c r="R177" s="64"/>
    </row>
    <row r="178" spans="1:18" ht="12.5">
      <c r="A178" s="48"/>
      <c r="F178" s="56"/>
      <c r="O178" s="63"/>
      <c r="P178" s="63"/>
      <c r="Q178" s="64"/>
      <c r="R178" s="64"/>
    </row>
    <row r="179" spans="1:18" ht="12.5">
      <c r="A179" s="48"/>
      <c r="F179" s="56"/>
      <c r="O179" s="63"/>
      <c r="P179" s="63"/>
      <c r="Q179" s="64"/>
      <c r="R179" s="64"/>
    </row>
    <row r="180" spans="1:18" ht="12.5">
      <c r="A180" s="48"/>
      <c r="F180" s="56"/>
      <c r="O180" s="63"/>
      <c r="P180" s="63"/>
      <c r="Q180" s="64"/>
      <c r="R180" s="64"/>
    </row>
    <row r="181" spans="1:18" ht="12.5">
      <c r="A181" s="48"/>
      <c r="F181" s="56"/>
      <c r="O181" s="63"/>
      <c r="P181" s="63"/>
      <c r="Q181" s="64"/>
      <c r="R181" s="64"/>
    </row>
    <row r="182" spans="1:18" ht="12.5">
      <c r="O182" s="63"/>
      <c r="P182" s="63"/>
      <c r="Q182" s="64"/>
      <c r="R182" s="64"/>
    </row>
    <row r="183" spans="1:18" ht="12.5">
      <c r="O183" s="63"/>
      <c r="P183" s="63"/>
      <c r="Q183" s="64"/>
      <c r="R183" s="64"/>
    </row>
    <row r="184" spans="1:18" ht="12.5">
      <c r="O184" s="63"/>
      <c r="P184" s="63"/>
      <c r="Q184" s="64"/>
      <c r="R184" s="64"/>
    </row>
    <row r="185" spans="1:18" ht="12.5">
      <c r="O185" s="63"/>
      <c r="P185" s="63"/>
      <c r="Q185" s="64"/>
      <c r="R185" s="64"/>
    </row>
    <row r="186" spans="1:18" ht="12.5">
      <c r="O186" s="63"/>
      <c r="P186" s="63"/>
      <c r="Q186" s="64"/>
      <c r="R186" s="64"/>
    </row>
    <row r="187" spans="1:18" ht="12.5">
      <c r="O187" s="63"/>
      <c r="P187" s="63"/>
      <c r="Q187" s="64"/>
      <c r="R187" s="64"/>
    </row>
    <row r="188" spans="1:18" ht="12.5">
      <c r="O188" s="63"/>
      <c r="P188" s="63"/>
      <c r="Q188" s="64"/>
      <c r="R188" s="64"/>
    </row>
    <row r="189" spans="1:18" ht="12.5">
      <c r="O189" s="63"/>
      <c r="P189" s="63"/>
      <c r="Q189" s="64"/>
      <c r="R189" s="64"/>
    </row>
    <row r="190" spans="1:18" ht="12.5">
      <c r="O190" s="63"/>
      <c r="P190" s="63"/>
      <c r="Q190" s="64"/>
      <c r="R190" s="64"/>
    </row>
    <row r="191" spans="1:18" ht="12.5">
      <c r="O191" s="63"/>
      <c r="P191" s="63"/>
      <c r="Q191" s="64"/>
      <c r="R191" s="64"/>
    </row>
    <row r="192" spans="1:18" ht="12.5">
      <c r="O192" s="63"/>
      <c r="P192" s="63"/>
      <c r="Q192" s="64"/>
      <c r="R192" s="64"/>
    </row>
    <row r="193" spans="15:18" ht="12.5">
      <c r="O193" s="63"/>
      <c r="P193" s="63"/>
      <c r="Q193" s="64"/>
      <c r="R193" s="64"/>
    </row>
    <row r="194" spans="15:18" ht="12.5">
      <c r="O194" s="63"/>
      <c r="P194" s="63"/>
      <c r="Q194" s="64"/>
      <c r="R194" s="64"/>
    </row>
    <row r="195" spans="15:18" ht="12.5">
      <c r="O195" s="63"/>
      <c r="P195" s="63"/>
      <c r="Q195" s="64"/>
      <c r="R195" s="64"/>
    </row>
    <row r="196" spans="15:18" ht="12.5">
      <c r="O196" s="63"/>
      <c r="P196" s="63"/>
      <c r="Q196" s="64"/>
      <c r="R196" s="64"/>
    </row>
    <row r="197" spans="15:18" ht="12.5">
      <c r="O197" s="63"/>
      <c r="P197" s="63"/>
      <c r="Q197" s="64"/>
      <c r="R197" s="64"/>
    </row>
    <row r="198" spans="15:18" ht="12.5">
      <c r="O198" s="63"/>
      <c r="P198" s="63"/>
      <c r="Q198" s="64"/>
      <c r="R198" s="64"/>
    </row>
    <row r="199" spans="15:18" ht="12.5">
      <c r="O199" s="63"/>
      <c r="P199" s="63"/>
      <c r="Q199" s="64"/>
      <c r="R199" s="64"/>
    </row>
    <row r="200" spans="15:18" ht="12.5">
      <c r="O200" s="63"/>
      <c r="P200" s="63"/>
      <c r="Q200" s="64"/>
      <c r="R200" s="64"/>
    </row>
    <row r="201" spans="15:18" ht="12.5">
      <c r="O201" s="63"/>
      <c r="P201" s="63"/>
      <c r="Q201" s="64"/>
      <c r="R201" s="64"/>
    </row>
    <row r="202" spans="15:18" ht="12.5">
      <c r="O202" s="63"/>
      <c r="P202" s="63"/>
      <c r="Q202" s="64"/>
      <c r="R202" s="64"/>
    </row>
    <row r="203" spans="15:18" ht="12.5">
      <c r="O203" s="63"/>
      <c r="P203" s="63"/>
      <c r="Q203" s="64"/>
      <c r="R203" s="64"/>
    </row>
    <row r="204" spans="15:18" ht="12.5">
      <c r="O204" s="63"/>
      <c r="P204" s="63"/>
      <c r="Q204" s="64"/>
      <c r="R204" s="64"/>
    </row>
    <row r="205" spans="15:18" ht="12.5">
      <c r="O205" s="63"/>
      <c r="P205" s="63"/>
      <c r="Q205" s="64"/>
      <c r="R205" s="64"/>
    </row>
    <row r="206" spans="15:18" ht="12.5">
      <c r="O206" s="63"/>
      <c r="P206" s="63"/>
      <c r="Q206" s="64"/>
      <c r="R206" s="64"/>
    </row>
    <row r="207" spans="15:18" ht="12.5">
      <c r="O207" s="63"/>
      <c r="P207" s="63"/>
      <c r="Q207" s="64"/>
      <c r="R207" s="64"/>
    </row>
    <row r="208" spans="15:18" ht="12.5">
      <c r="O208" s="63"/>
      <c r="P208" s="63"/>
      <c r="Q208" s="64"/>
      <c r="R208" s="64"/>
    </row>
    <row r="209" spans="15:18" ht="12.5">
      <c r="O209" s="63"/>
      <c r="P209" s="63"/>
      <c r="Q209" s="64"/>
      <c r="R209" s="64"/>
    </row>
    <row r="210" spans="15:18" ht="12.5">
      <c r="O210" s="63"/>
      <c r="P210" s="63"/>
      <c r="Q210" s="64"/>
      <c r="R210" s="64"/>
    </row>
    <row r="211" spans="15:18" ht="12.5">
      <c r="O211" s="63"/>
      <c r="P211" s="63"/>
      <c r="Q211" s="64"/>
      <c r="R211" s="64"/>
    </row>
    <row r="212" spans="15:18" ht="12.5">
      <c r="O212" s="63"/>
      <c r="P212" s="63"/>
      <c r="Q212" s="64"/>
      <c r="R212" s="64"/>
    </row>
    <row r="213" spans="15:18" ht="12.5">
      <c r="O213" s="63"/>
      <c r="P213" s="63"/>
      <c r="Q213" s="64"/>
      <c r="R213" s="64"/>
    </row>
    <row r="214" spans="15:18" ht="12.5">
      <c r="O214" s="63"/>
      <c r="P214" s="63"/>
      <c r="Q214" s="64"/>
      <c r="R214" s="64"/>
    </row>
    <row r="215" spans="15:18" ht="12.5">
      <c r="O215" s="63"/>
      <c r="P215" s="63"/>
      <c r="Q215" s="64"/>
      <c r="R215" s="64"/>
    </row>
    <row r="216" spans="15:18" ht="12.5">
      <c r="O216" s="63"/>
      <c r="P216" s="63"/>
      <c r="Q216" s="64"/>
      <c r="R216" s="64"/>
    </row>
    <row r="217" spans="15:18" ht="12.5">
      <c r="O217" s="63"/>
      <c r="P217" s="63"/>
      <c r="Q217" s="64"/>
      <c r="R217" s="64"/>
    </row>
    <row r="218" spans="15:18" ht="12.5">
      <c r="O218" s="63"/>
      <c r="P218" s="63"/>
      <c r="Q218" s="64"/>
      <c r="R218" s="64"/>
    </row>
    <row r="219" spans="15:18" ht="12.5">
      <c r="O219" s="63"/>
      <c r="P219" s="63"/>
      <c r="Q219" s="64"/>
      <c r="R219" s="64"/>
    </row>
    <row r="220" spans="15:18" ht="12.5">
      <c r="O220" s="63"/>
      <c r="P220" s="63"/>
      <c r="Q220" s="64"/>
      <c r="R220" s="64"/>
    </row>
    <row r="221" spans="15:18" ht="12.5">
      <c r="O221" s="63"/>
      <c r="P221" s="63"/>
      <c r="Q221" s="64"/>
      <c r="R221" s="64"/>
    </row>
    <row r="222" spans="15:18" ht="12.5">
      <c r="O222" s="63"/>
      <c r="P222" s="63"/>
      <c r="Q222" s="64"/>
      <c r="R222" s="64"/>
    </row>
    <row r="223" spans="15:18" ht="12.5">
      <c r="O223" s="63"/>
      <c r="P223" s="63"/>
      <c r="Q223" s="64"/>
      <c r="R223" s="64"/>
    </row>
    <row r="224" spans="15:18" ht="12.5">
      <c r="O224" s="63"/>
      <c r="P224" s="63"/>
      <c r="Q224" s="64"/>
      <c r="R224" s="64"/>
    </row>
    <row r="225" spans="15:18" ht="12.5">
      <c r="O225" s="63"/>
      <c r="P225" s="63"/>
      <c r="Q225" s="64"/>
      <c r="R225" s="64"/>
    </row>
    <row r="226" spans="15:18" ht="12.5">
      <c r="O226" s="63"/>
      <c r="P226" s="63"/>
      <c r="Q226" s="64"/>
      <c r="R226" s="64"/>
    </row>
    <row r="227" spans="15:18" ht="12.5">
      <c r="O227" s="63"/>
      <c r="P227" s="63"/>
      <c r="Q227" s="64"/>
      <c r="R227" s="64"/>
    </row>
    <row r="228" spans="15:18" ht="12.5">
      <c r="O228" s="63"/>
      <c r="P228" s="63"/>
      <c r="Q228" s="64"/>
      <c r="R228" s="64"/>
    </row>
    <row r="229" spans="15:18" ht="12.5">
      <c r="O229" s="63"/>
      <c r="P229" s="63"/>
      <c r="Q229" s="64"/>
      <c r="R229" s="64"/>
    </row>
    <row r="230" spans="15:18" ht="12.5">
      <c r="O230" s="63"/>
      <c r="P230" s="63"/>
      <c r="Q230" s="64"/>
      <c r="R230" s="64"/>
    </row>
    <row r="231" spans="15:18" ht="12.5">
      <c r="O231" s="63"/>
      <c r="P231" s="63"/>
      <c r="Q231" s="64"/>
      <c r="R231" s="64"/>
    </row>
    <row r="232" spans="15:18" ht="12.5">
      <c r="O232" s="63"/>
      <c r="P232" s="63"/>
      <c r="Q232" s="64"/>
      <c r="R232" s="64"/>
    </row>
    <row r="233" spans="15:18" ht="12.5">
      <c r="O233" s="63"/>
      <c r="P233" s="63"/>
      <c r="Q233" s="64"/>
      <c r="R233" s="64"/>
    </row>
    <row r="234" spans="15:18" ht="12.5">
      <c r="O234" s="63"/>
      <c r="P234" s="63"/>
      <c r="Q234" s="64"/>
      <c r="R234" s="64"/>
    </row>
    <row r="235" spans="15:18" ht="12.5">
      <c r="O235" s="63"/>
      <c r="P235" s="63"/>
      <c r="Q235" s="64"/>
      <c r="R235" s="64"/>
    </row>
    <row r="236" spans="15:18" ht="12.5">
      <c r="O236" s="63"/>
      <c r="P236" s="63"/>
      <c r="Q236" s="64"/>
      <c r="R236" s="64"/>
    </row>
    <row r="237" spans="15:18" ht="12.5">
      <c r="O237" s="63"/>
      <c r="P237" s="63"/>
      <c r="Q237" s="64"/>
      <c r="R237" s="64"/>
    </row>
    <row r="238" spans="15:18" ht="12.5">
      <c r="O238" s="63"/>
      <c r="P238" s="63"/>
      <c r="Q238" s="64"/>
      <c r="R238" s="64"/>
    </row>
    <row r="239" spans="15:18" ht="12.5">
      <c r="O239" s="63"/>
      <c r="P239" s="63"/>
      <c r="Q239" s="64"/>
      <c r="R239" s="64"/>
    </row>
    <row r="240" spans="15:18" ht="12.5">
      <c r="O240" s="63"/>
      <c r="P240" s="63"/>
      <c r="Q240" s="64"/>
      <c r="R240" s="64"/>
    </row>
    <row r="241" spans="15:18" ht="12.5">
      <c r="O241" s="63"/>
      <c r="P241" s="63"/>
      <c r="Q241" s="64"/>
      <c r="R241" s="64"/>
    </row>
    <row r="242" spans="15:18" ht="12.5">
      <c r="O242" s="63"/>
      <c r="P242" s="63"/>
      <c r="Q242" s="64"/>
      <c r="R242" s="64"/>
    </row>
    <row r="243" spans="15:18" ht="12.5">
      <c r="O243" s="63"/>
      <c r="P243" s="63"/>
      <c r="Q243" s="64"/>
      <c r="R243" s="64"/>
    </row>
    <row r="244" spans="15:18" ht="12.5">
      <c r="O244" s="63"/>
      <c r="P244" s="63"/>
      <c r="Q244" s="64"/>
      <c r="R244" s="64"/>
    </row>
    <row r="245" spans="15:18" ht="12.5">
      <c r="O245" s="63"/>
      <c r="P245" s="63"/>
      <c r="Q245" s="64"/>
      <c r="R245" s="64"/>
    </row>
    <row r="246" spans="15:18" ht="12.5">
      <c r="O246" s="63"/>
      <c r="P246" s="63"/>
      <c r="Q246" s="64"/>
      <c r="R246" s="64"/>
    </row>
    <row r="247" spans="15:18" ht="12.5">
      <c r="O247" s="63"/>
      <c r="P247" s="63"/>
      <c r="Q247" s="64"/>
      <c r="R247" s="64"/>
    </row>
    <row r="248" spans="15:18" ht="12.5">
      <c r="O248" s="63"/>
      <c r="P248" s="63"/>
      <c r="Q248" s="64"/>
      <c r="R248" s="64"/>
    </row>
    <row r="249" spans="15:18" ht="12.5">
      <c r="O249" s="63"/>
      <c r="P249" s="63"/>
      <c r="Q249" s="64"/>
      <c r="R249" s="64"/>
    </row>
    <row r="250" spans="15:18" ht="12.5">
      <c r="O250" s="63"/>
      <c r="P250" s="63"/>
      <c r="Q250" s="64"/>
      <c r="R250" s="64"/>
    </row>
    <row r="251" spans="15:18" ht="12.5">
      <c r="O251" s="63"/>
      <c r="P251" s="63"/>
      <c r="Q251" s="64"/>
      <c r="R251" s="64"/>
    </row>
    <row r="252" spans="15:18" ht="12.5">
      <c r="O252" s="63"/>
      <c r="P252" s="63"/>
      <c r="Q252" s="64"/>
      <c r="R252" s="64"/>
    </row>
    <row r="253" spans="15:18" ht="12.5">
      <c r="O253" s="63"/>
      <c r="P253" s="63"/>
      <c r="Q253" s="64"/>
      <c r="R253" s="64"/>
    </row>
    <row r="254" spans="15:18" ht="12.5">
      <c r="O254" s="63"/>
      <c r="P254" s="63"/>
      <c r="Q254" s="64"/>
      <c r="R254" s="64"/>
    </row>
    <row r="255" spans="15:18" ht="12.5">
      <c r="O255" s="63"/>
      <c r="P255" s="63"/>
      <c r="Q255" s="64"/>
      <c r="R255" s="64"/>
    </row>
    <row r="256" spans="15:18" ht="12.5">
      <c r="O256" s="63"/>
      <c r="P256" s="63"/>
      <c r="Q256" s="64"/>
      <c r="R256" s="64"/>
    </row>
    <row r="257" spans="15:18" ht="12.5">
      <c r="O257" s="63"/>
      <c r="P257" s="63"/>
      <c r="Q257" s="64"/>
      <c r="R257" s="64"/>
    </row>
    <row r="258" spans="15:18" ht="12.5">
      <c r="O258" s="63"/>
      <c r="P258" s="63"/>
      <c r="Q258" s="64"/>
      <c r="R258" s="64"/>
    </row>
    <row r="259" spans="15:18" ht="12.5">
      <c r="O259" s="63"/>
      <c r="P259" s="63"/>
      <c r="Q259" s="64"/>
      <c r="R259" s="64"/>
    </row>
    <row r="260" spans="15:18" ht="12.5">
      <c r="O260" s="63"/>
      <c r="P260" s="63"/>
      <c r="Q260" s="64"/>
      <c r="R260" s="64"/>
    </row>
    <row r="261" spans="15:18" ht="12.5">
      <c r="O261" s="63"/>
      <c r="P261" s="63"/>
      <c r="Q261" s="64"/>
      <c r="R261" s="64"/>
    </row>
    <row r="262" spans="15:18" ht="12.5">
      <c r="O262" s="63"/>
      <c r="P262" s="63"/>
      <c r="Q262" s="64"/>
      <c r="R262" s="64"/>
    </row>
    <row r="263" spans="15:18" ht="12.5">
      <c r="O263" s="63"/>
      <c r="P263" s="63"/>
      <c r="Q263" s="64"/>
      <c r="R263" s="64"/>
    </row>
    <row r="264" spans="15:18" ht="12.5">
      <c r="O264" s="63"/>
      <c r="P264" s="63"/>
      <c r="Q264" s="64"/>
      <c r="R264" s="64"/>
    </row>
    <row r="265" spans="15:18" ht="12.5">
      <c r="O265" s="63"/>
      <c r="P265" s="63"/>
      <c r="Q265" s="64"/>
      <c r="R265" s="64"/>
    </row>
    <row r="266" spans="15:18" ht="12.5">
      <c r="O266" s="63"/>
      <c r="P266" s="63"/>
      <c r="Q266" s="64"/>
      <c r="R266" s="64"/>
    </row>
    <row r="267" spans="15:18" ht="12.5">
      <c r="O267" s="63"/>
      <c r="P267" s="63"/>
      <c r="Q267" s="64"/>
      <c r="R267" s="64"/>
    </row>
    <row r="268" spans="15:18" ht="12.5">
      <c r="O268" s="63"/>
      <c r="P268" s="63"/>
      <c r="Q268" s="64"/>
      <c r="R268" s="64"/>
    </row>
    <row r="269" spans="15:18" ht="12.5">
      <c r="O269" s="63"/>
      <c r="P269" s="63"/>
      <c r="Q269" s="64"/>
      <c r="R269" s="64"/>
    </row>
    <row r="270" spans="15:18" ht="12.5">
      <c r="O270" s="63"/>
      <c r="P270" s="63"/>
      <c r="Q270" s="64"/>
      <c r="R270" s="64"/>
    </row>
    <row r="271" spans="15:18" ht="12.5">
      <c r="O271" s="63"/>
      <c r="P271" s="63"/>
      <c r="Q271" s="64"/>
      <c r="R271" s="64"/>
    </row>
    <row r="272" spans="15:18" ht="12.5">
      <c r="O272" s="63"/>
      <c r="P272" s="63"/>
      <c r="Q272" s="64"/>
      <c r="R272" s="64"/>
    </row>
    <row r="273" spans="15:18" ht="12.5">
      <c r="O273" s="63"/>
      <c r="P273" s="63"/>
      <c r="Q273" s="64"/>
      <c r="R273" s="64"/>
    </row>
    <row r="274" spans="15:18" ht="12.5">
      <c r="O274" s="63"/>
      <c r="P274" s="63"/>
      <c r="Q274" s="64"/>
      <c r="R274" s="64"/>
    </row>
    <row r="275" spans="15:18" ht="12.5">
      <c r="O275" s="63"/>
      <c r="P275" s="63"/>
      <c r="Q275" s="64"/>
      <c r="R275" s="64"/>
    </row>
    <row r="276" spans="15:18" ht="12.5">
      <c r="O276" s="63"/>
      <c r="P276" s="63"/>
      <c r="Q276" s="64"/>
      <c r="R276" s="64"/>
    </row>
    <row r="277" spans="15:18" ht="12.5">
      <c r="O277" s="63"/>
      <c r="P277" s="63"/>
      <c r="Q277" s="64"/>
      <c r="R277" s="64"/>
    </row>
    <row r="278" spans="15:18" ht="12.5">
      <c r="O278" s="63"/>
      <c r="P278" s="63"/>
      <c r="Q278" s="64"/>
      <c r="R278" s="64"/>
    </row>
    <row r="279" spans="15:18" ht="12.5">
      <c r="O279" s="63"/>
      <c r="P279" s="63"/>
      <c r="Q279" s="64"/>
      <c r="R279" s="64"/>
    </row>
    <row r="280" spans="15:18" ht="12.5">
      <c r="O280" s="63"/>
      <c r="P280" s="63"/>
      <c r="Q280" s="64"/>
      <c r="R280" s="64"/>
    </row>
    <row r="281" spans="15:18" ht="12.5">
      <c r="O281" s="63"/>
      <c r="P281" s="63"/>
      <c r="Q281" s="64"/>
      <c r="R281" s="64"/>
    </row>
    <row r="282" spans="15:18" ht="12.5">
      <c r="O282" s="63"/>
      <c r="P282" s="63"/>
      <c r="Q282" s="64"/>
      <c r="R282" s="64"/>
    </row>
    <row r="283" spans="15:18" ht="12.5">
      <c r="O283" s="63"/>
      <c r="P283" s="63"/>
      <c r="Q283" s="64"/>
      <c r="R283" s="64"/>
    </row>
    <row r="284" spans="15:18" ht="12.5">
      <c r="O284" s="63"/>
      <c r="P284" s="63"/>
      <c r="Q284" s="64"/>
      <c r="R284" s="64"/>
    </row>
    <row r="285" spans="15:18" ht="12.5">
      <c r="O285" s="63"/>
      <c r="P285" s="63"/>
      <c r="Q285" s="64"/>
      <c r="R285" s="64"/>
    </row>
    <row r="286" spans="15:18" ht="12.5">
      <c r="O286" s="63"/>
      <c r="P286" s="63"/>
      <c r="Q286" s="64"/>
      <c r="R286" s="64"/>
    </row>
    <row r="287" spans="15:18" ht="12.5">
      <c r="O287" s="63"/>
      <c r="P287" s="63"/>
      <c r="Q287" s="64"/>
      <c r="R287" s="64"/>
    </row>
    <row r="288" spans="15:18" ht="12.5">
      <c r="O288" s="63"/>
      <c r="P288" s="63"/>
      <c r="Q288" s="64"/>
      <c r="R288" s="64"/>
    </row>
    <row r="289" spans="15:18" ht="12.5">
      <c r="O289" s="63"/>
      <c r="P289" s="63"/>
      <c r="Q289" s="64"/>
      <c r="R289" s="64"/>
    </row>
    <row r="290" spans="15:18" ht="12.5">
      <c r="O290" s="63"/>
      <c r="P290" s="63"/>
      <c r="Q290" s="64"/>
      <c r="R290" s="64"/>
    </row>
    <row r="291" spans="15:18" ht="12.5">
      <c r="O291" s="63"/>
      <c r="P291" s="63"/>
      <c r="Q291" s="64"/>
      <c r="R291" s="64"/>
    </row>
    <row r="292" spans="15:18" ht="12.5">
      <c r="O292" s="63"/>
      <c r="P292" s="63"/>
      <c r="Q292" s="64"/>
      <c r="R292" s="64"/>
    </row>
    <row r="293" spans="15:18" ht="12.5">
      <c r="O293" s="63"/>
      <c r="P293" s="63"/>
      <c r="Q293" s="64"/>
      <c r="R293" s="64"/>
    </row>
    <row r="294" spans="15:18" ht="12.5">
      <c r="O294" s="63"/>
      <c r="P294" s="63"/>
      <c r="Q294" s="64"/>
      <c r="R294" s="64"/>
    </row>
    <row r="295" spans="15:18" ht="12.5">
      <c r="O295" s="63"/>
      <c r="P295" s="63"/>
      <c r="Q295" s="64"/>
      <c r="R295" s="64"/>
    </row>
    <row r="296" spans="15:18" ht="12.5">
      <c r="O296" s="63"/>
      <c r="P296" s="63"/>
      <c r="Q296" s="64"/>
      <c r="R296" s="64"/>
    </row>
    <row r="297" spans="15:18" ht="12.5">
      <c r="O297" s="63"/>
      <c r="P297" s="63"/>
      <c r="Q297" s="64"/>
      <c r="R297" s="64"/>
    </row>
    <row r="298" spans="15:18" ht="12.5">
      <c r="O298" s="63"/>
      <c r="P298" s="63"/>
      <c r="Q298" s="64"/>
      <c r="R298" s="64"/>
    </row>
    <row r="299" spans="15:18" ht="12.5">
      <c r="O299" s="63"/>
      <c r="P299" s="63"/>
      <c r="Q299" s="64"/>
      <c r="R299" s="64"/>
    </row>
    <row r="300" spans="15:18" ht="12.5">
      <c r="O300" s="63"/>
      <c r="P300" s="63"/>
      <c r="Q300" s="64"/>
      <c r="R300" s="64"/>
    </row>
    <row r="301" spans="15:18" ht="12.5">
      <c r="O301" s="63"/>
      <c r="P301" s="63"/>
      <c r="Q301" s="64"/>
      <c r="R301" s="64"/>
    </row>
    <row r="302" spans="15:18" ht="12.5">
      <c r="O302" s="63"/>
      <c r="P302" s="63"/>
      <c r="Q302" s="64"/>
      <c r="R302" s="64"/>
    </row>
    <row r="303" spans="15:18" ht="12.5">
      <c r="O303" s="63"/>
      <c r="P303" s="63"/>
      <c r="Q303" s="64"/>
      <c r="R303" s="64"/>
    </row>
    <row r="304" spans="15:18" ht="12.5">
      <c r="O304" s="63"/>
      <c r="P304" s="63"/>
      <c r="Q304" s="64"/>
      <c r="R304" s="64"/>
    </row>
    <row r="305" spans="15:18" ht="12.5">
      <c r="O305" s="63"/>
      <c r="P305" s="63"/>
      <c r="Q305" s="64"/>
      <c r="R305" s="64"/>
    </row>
    <row r="306" spans="15:18" ht="12.5">
      <c r="O306" s="63"/>
      <c r="P306" s="63"/>
      <c r="Q306" s="64"/>
      <c r="R306" s="64"/>
    </row>
    <row r="307" spans="15:18" ht="12.5">
      <c r="O307" s="63"/>
      <c r="P307" s="63"/>
      <c r="Q307" s="64"/>
      <c r="R307" s="64"/>
    </row>
    <row r="308" spans="15:18" ht="12.5">
      <c r="O308" s="63"/>
      <c r="P308" s="63"/>
      <c r="Q308" s="64"/>
      <c r="R308" s="64"/>
    </row>
    <row r="309" spans="15:18" ht="12.5">
      <c r="O309" s="63"/>
      <c r="P309" s="63"/>
      <c r="Q309" s="64"/>
      <c r="R309" s="64"/>
    </row>
    <row r="310" spans="15:18" ht="12.5">
      <c r="O310" s="63"/>
      <c r="P310" s="63"/>
      <c r="Q310" s="64"/>
      <c r="R310" s="64"/>
    </row>
    <row r="311" spans="15:18" ht="12.5">
      <c r="O311" s="63"/>
      <c r="P311" s="63"/>
      <c r="Q311" s="64"/>
      <c r="R311" s="64"/>
    </row>
    <row r="312" spans="15:18" ht="12.5">
      <c r="O312" s="63"/>
      <c r="P312" s="63"/>
      <c r="Q312" s="64"/>
      <c r="R312" s="64"/>
    </row>
    <row r="313" spans="15:18" ht="12.5">
      <c r="O313" s="63"/>
      <c r="P313" s="63"/>
      <c r="Q313" s="64"/>
      <c r="R313" s="64"/>
    </row>
    <row r="314" spans="15:18" ht="12.5">
      <c r="O314" s="63"/>
      <c r="P314" s="63"/>
      <c r="Q314" s="64"/>
      <c r="R314" s="64"/>
    </row>
    <row r="315" spans="15:18" ht="12.5">
      <c r="O315" s="63"/>
      <c r="P315" s="63"/>
      <c r="Q315" s="64"/>
      <c r="R315" s="64"/>
    </row>
    <row r="316" spans="15:18" ht="12.5">
      <c r="O316" s="63"/>
      <c r="P316" s="63"/>
      <c r="Q316" s="64"/>
      <c r="R316" s="64"/>
    </row>
    <row r="317" spans="15:18" ht="12.5">
      <c r="O317" s="63"/>
      <c r="P317" s="63"/>
      <c r="Q317" s="64"/>
      <c r="R317" s="64"/>
    </row>
    <row r="318" spans="15:18" ht="12.5">
      <c r="O318" s="63"/>
      <c r="P318" s="63"/>
      <c r="Q318" s="64"/>
      <c r="R318" s="64"/>
    </row>
    <row r="319" spans="15:18" ht="12.5">
      <c r="O319" s="63"/>
      <c r="P319" s="63"/>
      <c r="Q319" s="64"/>
      <c r="R319" s="64"/>
    </row>
    <row r="320" spans="15:18" ht="12.5">
      <c r="O320" s="63"/>
      <c r="P320" s="63"/>
      <c r="Q320" s="64"/>
      <c r="R320" s="64"/>
    </row>
    <row r="321" spans="15:18" ht="12.5">
      <c r="O321" s="63"/>
      <c r="P321" s="63"/>
      <c r="Q321" s="64"/>
      <c r="R321" s="64"/>
    </row>
    <row r="322" spans="15:18" ht="12.5">
      <c r="O322" s="63"/>
      <c r="P322" s="63"/>
      <c r="Q322" s="64"/>
      <c r="R322" s="64"/>
    </row>
    <row r="323" spans="15:18" ht="12.5">
      <c r="O323" s="63"/>
      <c r="P323" s="63"/>
      <c r="Q323" s="64"/>
      <c r="R323" s="64"/>
    </row>
    <row r="324" spans="15:18" ht="12.5">
      <c r="O324" s="63"/>
      <c r="P324" s="63"/>
      <c r="Q324" s="64"/>
      <c r="R324" s="64"/>
    </row>
    <row r="325" spans="15:18" ht="12.5">
      <c r="O325" s="63"/>
      <c r="P325" s="63"/>
      <c r="Q325" s="64"/>
      <c r="R325" s="64"/>
    </row>
    <row r="326" spans="15:18" ht="12.5">
      <c r="O326" s="63"/>
      <c r="P326" s="63"/>
      <c r="Q326" s="64"/>
      <c r="R326" s="64"/>
    </row>
    <row r="327" spans="15:18" ht="12.5">
      <c r="O327" s="63"/>
      <c r="P327" s="63"/>
      <c r="Q327" s="64"/>
      <c r="R327" s="64"/>
    </row>
    <row r="328" spans="15:18" ht="12.5">
      <c r="O328" s="63"/>
      <c r="P328" s="63"/>
      <c r="Q328" s="64"/>
      <c r="R328" s="64"/>
    </row>
    <row r="329" spans="15:18" ht="12.5">
      <c r="O329" s="63"/>
      <c r="P329" s="63"/>
      <c r="Q329" s="64"/>
      <c r="R329" s="64"/>
    </row>
    <row r="330" spans="15:18" ht="12.5">
      <c r="O330" s="63"/>
      <c r="P330" s="63"/>
      <c r="Q330" s="64"/>
      <c r="R330" s="64"/>
    </row>
    <row r="331" spans="15:18" ht="12.5">
      <c r="O331" s="63"/>
      <c r="P331" s="63"/>
      <c r="Q331" s="64"/>
      <c r="R331" s="64"/>
    </row>
    <row r="332" spans="15:18" ht="12.5">
      <c r="O332" s="63"/>
      <c r="P332" s="63"/>
      <c r="Q332" s="64"/>
      <c r="R332" s="64"/>
    </row>
    <row r="333" spans="15:18" ht="12.5">
      <c r="O333" s="63"/>
      <c r="P333" s="63"/>
      <c r="Q333" s="64"/>
      <c r="R333" s="64"/>
    </row>
    <row r="334" spans="15:18" ht="12.5">
      <c r="O334" s="63"/>
      <c r="P334" s="63"/>
      <c r="Q334" s="64"/>
      <c r="R334" s="64"/>
    </row>
    <row r="335" spans="15:18" ht="12.5">
      <c r="O335" s="63"/>
      <c r="P335" s="63"/>
      <c r="Q335" s="64"/>
      <c r="R335" s="64"/>
    </row>
    <row r="336" spans="15:18" ht="12.5">
      <c r="O336" s="63"/>
      <c r="P336" s="63"/>
      <c r="Q336" s="64"/>
      <c r="R336" s="64"/>
    </row>
    <row r="337" spans="15:18" ht="12.5">
      <c r="O337" s="63"/>
      <c r="P337" s="63"/>
      <c r="Q337" s="64"/>
      <c r="R337" s="64"/>
    </row>
    <row r="338" spans="15:18" ht="12.5">
      <c r="O338" s="63"/>
      <c r="P338" s="63"/>
      <c r="Q338" s="64"/>
      <c r="R338" s="64"/>
    </row>
    <row r="339" spans="15:18" ht="12.5">
      <c r="O339" s="63"/>
      <c r="P339" s="63"/>
      <c r="Q339" s="64"/>
      <c r="R339" s="64"/>
    </row>
    <row r="340" spans="15:18" ht="12.5">
      <c r="O340" s="63"/>
      <c r="P340" s="63"/>
      <c r="Q340" s="64"/>
      <c r="R340" s="64"/>
    </row>
    <row r="341" spans="15:18" ht="12.5">
      <c r="O341" s="63"/>
      <c r="P341" s="63"/>
      <c r="Q341" s="64"/>
      <c r="R341" s="64"/>
    </row>
    <row r="342" spans="15:18" ht="12.5">
      <c r="O342" s="63"/>
      <c r="P342" s="63"/>
      <c r="Q342" s="64"/>
      <c r="R342" s="64"/>
    </row>
    <row r="343" spans="15:18" ht="12.5">
      <c r="O343" s="63"/>
      <c r="P343" s="63"/>
      <c r="Q343" s="64"/>
      <c r="R343" s="64"/>
    </row>
    <row r="344" spans="15:18" ht="12.5">
      <c r="O344" s="63"/>
      <c r="P344" s="63"/>
      <c r="Q344" s="64"/>
      <c r="R344" s="64"/>
    </row>
    <row r="345" spans="15:18" ht="12.5">
      <c r="O345" s="63"/>
      <c r="P345" s="63"/>
      <c r="Q345" s="64"/>
      <c r="R345" s="64"/>
    </row>
    <row r="346" spans="15:18" ht="12.5">
      <c r="O346" s="63"/>
      <c r="P346" s="63"/>
      <c r="Q346" s="64"/>
      <c r="R346" s="64"/>
    </row>
    <row r="347" spans="15:18" ht="12.5">
      <c r="O347" s="63"/>
      <c r="P347" s="63"/>
      <c r="Q347" s="64"/>
      <c r="R347" s="64"/>
    </row>
    <row r="348" spans="15:18" ht="12.5">
      <c r="O348" s="63"/>
      <c r="P348" s="63"/>
      <c r="Q348" s="64"/>
      <c r="R348" s="64"/>
    </row>
    <row r="349" spans="15:18" ht="12.5">
      <c r="O349" s="63"/>
      <c r="P349" s="63"/>
      <c r="Q349" s="64"/>
      <c r="R349" s="64"/>
    </row>
    <row r="350" spans="15:18" ht="12.5">
      <c r="O350" s="63"/>
      <c r="P350" s="63"/>
      <c r="Q350" s="64"/>
      <c r="R350" s="64"/>
    </row>
    <row r="351" spans="15:18" ht="12.5">
      <c r="O351" s="63"/>
      <c r="P351" s="63"/>
      <c r="Q351" s="64"/>
      <c r="R351" s="64"/>
    </row>
    <row r="352" spans="15:18" ht="12.5">
      <c r="O352" s="63"/>
      <c r="P352" s="63"/>
      <c r="Q352" s="64"/>
      <c r="R352" s="64"/>
    </row>
    <row r="353" spans="15:18" ht="12.5">
      <c r="O353" s="63"/>
      <c r="P353" s="63"/>
      <c r="Q353" s="64"/>
      <c r="R353" s="64"/>
    </row>
    <row r="354" spans="15:18" ht="12.5">
      <c r="O354" s="63"/>
      <c r="P354" s="63"/>
      <c r="Q354" s="64"/>
      <c r="R354" s="64"/>
    </row>
    <row r="355" spans="15:18" ht="12.5">
      <c r="O355" s="63"/>
      <c r="P355" s="63"/>
      <c r="Q355" s="64"/>
      <c r="R355" s="64"/>
    </row>
    <row r="356" spans="15:18" ht="12.5">
      <c r="O356" s="63"/>
      <c r="P356" s="63"/>
      <c r="Q356" s="64"/>
      <c r="R356" s="64"/>
    </row>
    <row r="357" spans="15:18" ht="12.5">
      <c r="O357" s="63"/>
      <c r="P357" s="63"/>
      <c r="Q357" s="64"/>
      <c r="R357" s="64"/>
    </row>
    <row r="358" spans="15:18" ht="12.5">
      <c r="O358" s="63"/>
      <c r="P358" s="63"/>
      <c r="Q358" s="64"/>
      <c r="R358" s="64"/>
    </row>
    <row r="359" spans="15:18" ht="12.5">
      <c r="O359" s="63"/>
      <c r="P359" s="63"/>
      <c r="Q359" s="64"/>
      <c r="R359" s="64"/>
    </row>
    <row r="360" spans="15:18" ht="12.5">
      <c r="O360" s="63"/>
      <c r="P360" s="63"/>
      <c r="Q360" s="64"/>
      <c r="R360" s="64"/>
    </row>
    <row r="361" spans="15:18" ht="12.5">
      <c r="O361" s="63"/>
      <c r="P361" s="63"/>
      <c r="Q361" s="64"/>
      <c r="R361" s="64"/>
    </row>
    <row r="362" spans="15:18" ht="12.5">
      <c r="O362" s="63"/>
      <c r="P362" s="63"/>
      <c r="Q362" s="64"/>
      <c r="R362" s="64"/>
    </row>
    <row r="363" spans="15:18" ht="12.5">
      <c r="O363" s="63"/>
      <c r="P363" s="63"/>
      <c r="Q363" s="64"/>
      <c r="R363" s="64"/>
    </row>
    <row r="364" spans="15:18" ht="12.5">
      <c r="O364" s="63"/>
      <c r="P364" s="63"/>
      <c r="Q364" s="64"/>
      <c r="R364" s="64"/>
    </row>
    <row r="365" spans="15:18" ht="12.5">
      <c r="O365" s="63"/>
      <c r="P365" s="63"/>
      <c r="Q365" s="64"/>
      <c r="R365" s="64"/>
    </row>
    <row r="366" spans="15:18" ht="12.5">
      <c r="O366" s="63"/>
      <c r="P366" s="63"/>
      <c r="Q366" s="64"/>
      <c r="R366" s="64"/>
    </row>
    <row r="367" spans="15:18" ht="12.5">
      <c r="O367" s="63"/>
      <c r="P367" s="63"/>
      <c r="Q367" s="64"/>
      <c r="R367" s="64"/>
    </row>
    <row r="368" spans="15:18" ht="12.5">
      <c r="O368" s="63"/>
      <c r="P368" s="63"/>
      <c r="Q368" s="64"/>
      <c r="R368" s="64"/>
    </row>
    <row r="369" spans="15:18" ht="12.5">
      <c r="O369" s="63"/>
      <c r="P369" s="63"/>
      <c r="Q369" s="64"/>
      <c r="R369" s="64"/>
    </row>
    <row r="370" spans="15:18" ht="12.5">
      <c r="O370" s="63"/>
      <c r="P370" s="63"/>
      <c r="Q370" s="64"/>
      <c r="R370" s="64"/>
    </row>
    <row r="371" spans="15:18" ht="12.5">
      <c r="O371" s="63"/>
      <c r="P371" s="63"/>
      <c r="Q371" s="64"/>
      <c r="R371" s="64"/>
    </row>
    <row r="372" spans="15:18" ht="12.5">
      <c r="O372" s="63"/>
      <c r="P372" s="63"/>
      <c r="Q372" s="64"/>
      <c r="R372" s="64"/>
    </row>
    <row r="373" spans="15:18" ht="12.5">
      <c r="O373" s="63"/>
      <c r="P373" s="63"/>
      <c r="Q373" s="64"/>
      <c r="R373" s="64"/>
    </row>
    <row r="374" spans="15:18" ht="12.5">
      <c r="O374" s="63"/>
      <c r="P374" s="63"/>
      <c r="Q374" s="64"/>
      <c r="R374" s="64"/>
    </row>
    <row r="375" spans="15:18" ht="12.5">
      <c r="O375" s="63"/>
      <c r="P375" s="63"/>
      <c r="Q375" s="64"/>
      <c r="R375" s="64"/>
    </row>
    <row r="376" spans="15:18" ht="12.5">
      <c r="O376" s="63"/>
      <c r="P376" s="63"/>
      <c r="Q376" s="64"/>
      <c r="R376" s="64"/>
    </row>
    <row r="377" spans="15:18" ht="12.5">
      <c r="O377" s="63"/>
      <c r="P377" s="63"/>
      <c r="Q377" s="64"/>
      <c r="R377" s="64"/>
    </row>
    <row r="378" spans="15:18" ht="12.5">
      <c r="O378" s="63"/>
      <c r="P378" s="63"/>
      <c r="Q378" s="64"/>
      <c r="R378" s="64"/>
    </row>
    <row r="379" spans="15:18" ht="12.5">
      <c r="O379" s="63"/>
      <c r="P379" s="63"/>
      <c r="Q379" s="64"/>
      <c r="R379" s="64"/>
    </row>
    <row r="380" spans="15:18" ht="12.5">
      <c r="O380" s="63"/>
      <c r="P380" s="63"/>
      <c r="Q380" s="64"/>
      <c r="R380" s="64"/>
    </row>
    <row r="381" spans="15:18" ht="12.5">
      <c r="O381" s="63"/>
      <c r="P381" s="63"/>
      <c r="Q381" s="64"/>
      <c r="R381" s="64"/>
    </row>
    <row r="382" spans="15:18" ht="12.5">
      <c r="O382" s="63"/>
      <c r="P382" s="63"/>
      <c r="Q382" s="64"/>
      <c r="R382" s="64"/>
    </row>
    <row r="383" spans="15:18" ht="12.5">
      <c r="O383" s="63"/>
      <c r="P383" s="63"/>
      <c r="Q383" s="64"/>
      <c r="R383" s="64"/>
    </row>
    <row r="384" spans="15:18" ht="12.5">
      <c r="O384" s="63"/>
      <c r="P384" s="63"/>
      <c r="Q384" s="64"/>
      <c r="R384" s="64"/>
    </row>
    <row r="385" spans="15:18" ht="12.5">
      <c r="O385" s="63"/>
      <c r="P385" s="63"/>
      <c r="Q385" s="64"/>
      <c r="R385" s="64"/>
    </row>
    <row r="386" spans="15:18" ht="12.5">
      <c r="O386" s="63"/>
      <c r="P386" s="63"/>
      <c r="Q386" s="64"/>
      <c r="R386" s="64"/>
    </row>
    <row r="387" spans="15:18" ht="12.5">
      <c r="O387" s="63"/>
      <c r="P387" s="63"/>
      <c r="Q387" s="64"/>
      <c r="R387" s="64"/>
    </row>
    <row r="388" spans="15:18" ht="12.5">
      <c r="O388" s="63"/>
      <c r="P388" s="63"/>
      <c r="Q388" s="64"/>
      <c r="R388" s="64"/>
    </row>
    <row r="389" spans="15:18" ht="12.5">
      <c r="O389" s="63"/>
      <c r="P389" s="63"/>
      <c r="Q389" s="64"/>
      <c r="R389" s="64"/>
    </row>
    <row r="390" spans="15:18" ht="12.5">
      <c r="O390" s="63"/>
      <c r="P390" s="63"/>
      <c r="Q390" s="64"/>
      <c r="R390" s="64"/>
    </row>
    <row r="391" spans="15:18" ht="12.5">
      <c r="O391" s="63"/>
      <c r="P391" s="63"/>
      <c r="Q391" s="64"/>
      <c r="R391" s="64"/>
    </row>
    <row r="392" spans="15:18" ht="12.5">
      <c r="O392" s="63"/>
      <c r="P392" s="63"/>
      <c r="Q392" s="64"/>
      <c r="R392" s="64"/>
    </row>
    <row r="393" spans="15:18" ht="12.5">
      <c r="O393" s="63"/>
      <c r="P393" s="63"/>
      <c r="Q393" s="64"/>
      <c r="R393" s="64"/>
    </row>
    <row r="394" spans="15:18" ht="12.5">
      <c r="O394" s="63"/>
      <c r="P394" s="63"/>
      <c r="Q394" s="64"/>
      <c r="R394" s="64"/>
    </row>
    <row r="395" spans="15:18" ht="12.5">
      <c r="O395" s="63"/>
      <c r="P395" s="63"/>
      <c r="Q395" s="64"/>
      <c r="R395" s="64"/>
    </row>
    <row r="396" spans="15:18" ht="12.5">
      <c r="O396" s="63"/>
      <c r="P396" s="63"/>
      <c r="Q396" s="64"/>
      <c r="R396" s="64"/>
    </row>
    <row r="397" spans="15:18" ht="12.5">
      <c r="O397" s="63"/>
      <c r="P397" s="63"/>
      <c r="Q397" s="64"/>
      <c r="R397" s="64"/>
    </row>
    <row r="398" spans="15:18" ht="12.5">
      <c r="O398" s="63"/>
      <c r="P398" s="63"/>
      <c r="Q398" s="64"/>
      <c r="R398" s="64"/>
    </row>
    <row r="399" spans="15:18" ht="12.5">
      <c r="O399" s="63"/>
      <c r="P399" s="63"/>
      <c r="Q399" s="64"/>
      <c r="R399" s="64"/>
    </row>
    <row r="400" spans="15:18" ht="12.5">
      <c r="O400" s="63"/>
      <c r="P400" s="63"/>
      <c r="Q400" s="64"/>
      <c r="R400" s="64"/>
    </row>
    <row r="401" spans="15:18" ht="12.5">
      <c r="O401" s="63"/>
      <c r="P401" s="63"/>
      <c r="Q401" s="64"/>
      <c r="R401" s="64"/>
    </row>
    <row r="402" spans="15:18" ht="12.5">
      <c r="O402" s="63"/>
      <c r="P402" s="63"/>
      <c r="Q402" s="64"/>
      <c r="R402" s="64"/>
    </row>
    <row r="403" spans="15:18" ht="12.5">
      <c r="O403" s="63"/>
      <c r="P403" s="63"/>
      <c r="Q403" s="64"/>
      <c r="R403" s="64"/>
    </row>
    <row r="404" spans="15:18" ht="12.5">
      <c r="O404" s="63"/>
      <c r="P404" s="63"/>
      <c r="Q404" s="64"/>
      <c r="R404" s="64"/>
    </row>
    <row r="405" spans="15:18" ht="12.5">
      <c r="O405" s="63"/>
      <c r="P405" s="63"/>
      <c r="Q405" s="64"/>
      <c r="R405" s="64"/>
    </row>
    <row r="406" spans="15:18" ht="12.5">
      <c r="O406" s="63"/>
      <c r="P406" s="63"/>
      <c r="Q406" s="64"/>
      <c r="R406" s="64"/>
    </row>
    <row r="407" spans="15:18" ht="12.5">
      <c r="O407" s="63"/>
      <c r="P407" s="63"/>
      <c r="Q407" s="64"/>
      <c r="R407" s="64"/>
    </row>
    <row r="408" spans="15:18" ht="12.5">
      <c r="O408" s="63"/>
      <c r="P408" s="63"/>
      <c r="Q408" s="64"/>
      <c r="R408" s="64"/>
    </row>
    <row r="409" spans="15:18" ht="12.5">
      <c r="O409" s="63"/>
      <c r="P409" s="63"/>
      <c r="Q409" s="64"/>
      <c r="R409" s="64"/>
    </row>
    <row r="410" spans="15:18" ht="12.5">
      <c r="O410" s="63"/>
      <c r="P410" s="63"/>
      <c r="Q410" s="64"/>
      <c r="R410" s="64"/>
    </row>
    <row r="411" spans="15:18" ht="12.5">
      <c r="O411" s="63"/>
      <c r="P411" s="63"/>
      <c r="Q411" s="64"/>
      <c r="R411" s="64"/>
    </row>
    <row r="412" spans="15:18" ht="12.5">
      <c r="O412" s="63"/>
      <c r="P412" s="63"/>
      <c r="Q412" s="64"/>
      <c r="R412" s="64"/>
    </row>
    <row r="413" spans="15:18" ht="12.5">
      <c r="O413" s="63"/>
      <c r="P413" s="63"/>
      <c r="Q413" s="64"/>
      <c r="R413" s="64"/>
    </row>
    <row r="414" spans="15:18" ht="12.5">
      <c r="O414" s="63"/>
      <c r="P414" s="63"/>
      <c r="Q414" s="64"/>
      <c r="R414" s="64"/>
    </row>
    <row r="415" spans="15:18" ht="12.5">
      <c r="O415" s="63"/>
      <c r="P415" s="63"/>
      <c r="Q415" s="64"/>
      <c r="R415" s="64"/>
    </row>
    <row r="416" spans="15:18" ht="12.5">
      <c r="O416" s="63"/>
      <c r="P416" s="63"/>
      <c r="Q416" s="64"/>
      <c r="R416" s="64"/>
    </row>
    <row r="417" spans="15:18" ht="12.5">
      <c r="O417" s="63"/>
      <c r="P417" s="63"/>
      <c r="Q417" s="64"/>
      <c r="R417" s="64"/>
    </row>
    <row r="418" spans="15:18" ht="12.5">
      <c r="O418" s="63"/>
      <c r="P418" s="63"/>
      <c r="Q418" s="64"/>
      <c r="R418" s="64"/>
    </row>
    <row r="419" spans="15:18" ht="12.5">
      <c r="O419" s="63"/>
      <c r="P419" s="63"/>
      <c r="Q419" s="64"/>
      <c r="R419" s="64"/>
    </row>
    <row r="420" spans="15:18" ht="12.5">
      <c r="O420" s="63"/>
      <c r="P420" s="63"/>
      <c r="Q420" s="64"/>
      <c r="R420" s="64"/>
    </row>
    <row r="421" spans="15:18" ht="12.5">
      <c r="O421" s="63"/>
      <c r="P421" s="63"/>
      <c r="Q421" s="64"/>
      <c r="R421" s="64"/>
    </row>
    <row r="422" spans="15:18" ht="12.5">
      <c r="O422" s="63"/>
      <c r="P422" s="63"/>
      <c r="Q422" s="64"/>
      <c r="R422" s="64"/>
    </row>
    <row r="423" spans="15:18" ht="12.5">
      <c r="O423" s="63"/>
      <c r="P423" s="63"/>
      <c r="Q423" s="64"/>
      <c r="R423" s="64"/>
    </row>
    <row r="424" spans="15:18" ht="12.5">
      <c r="O424" s="63"/>
      <c r="P424" s="63"/>
      <c r="Q424" s="64"/>
      <c r="R424" s="64"/>
    </row>
    <row r="425" spans="15:18" ht="12.5">
      <c r="O425" s="63"/>
      <c r="P425" s="63"/>
      <c r="Q425" s="64"/>
      <c r="R425" s="64"/>
    </row>
    <row r="426" spans="15:18" ht="12.5">
      <c r="O426" s="63"/>
      <c r="P426" s="63"/>
      <c r="Q426" s="64"/>
      <c r="R426" s="64"/>
    </row>
    <row r="427" spans="15:18" ht="12.5">
      <c r="O427" s="63"/>
      <c r="P427" s="63"/>
      <c r="Q427" s="64"/>
      <c r="R427" s="64"/>
    </row>
    <row r="428" spans="15:18" ht="12.5">
      <c r="O428" s="63"/>
      <c r="P428" s="63"/>
      <c r="Q428" s="64"/>
      <c r="R428" s="64"/>
    </row>
    <row r="429" spans="15:18" ht="12.5">
      <c r="O429" s="63"/>
      <c r="P429" s="63"/>
      <c r="Q429" s="64"/>
      <c r="R429" s="64"/>
    </row>
    <row r="430" spans="15:18" ht="12.5">
      <c r="O430" s="63"/>
      <c r="P430" s="63"/>
      <c r="Q430" s="64"/>
      <c r="R430" s="64"/>
    </row>
    <row r="431" spans="15:18" ht="12.5">
      <c r="O431" s="63"/>
      <c r="P431" s="63"/>
      <c r="Q431" s="64"/>
      <c r="R431" s="64"/>
    </row>
    <row r="432" spans="15:18" ht="12.5">
      <c r="O432" s="63"/>
      <c r="P432" s="63"/>
      <c r="Q432" s="64"/>
      <c r="R432" s="64"/>
    </row>
    <row r="433" spans="15:18" ht="12.5">
      <c r="O433" s="63"/>
      <c r="P433" s="63"/>
      <c r="Q433" s="64"/>
      <c r="R433" s="64"/>
    </row>
    <row r="434" spans="15:18" ht="12.5">
      <c r="O434" s="63"/>
      <c r="P434" s="63"/>
      <c r="Q434" s="64"/>
      <c r="R434" s="64"/>
    </row>
    <row r="435" spans="15:18" ht="12.5">
      <c r="O435" s="63"/>
      <c r="P435" s="63"/>
      <c r="Q435" s="64"/>
      <c r="R435" s="64"/>
    </row>
    <row r="436" spans="15:18" ht="12.5">
      <c r="O436" s="63"/>
      <c r="P436" s="63"/>
      <c r="Q436" s="64"/>
      <c r="R436" s="64"/>
    </row>
    <row r="437" spans="15:18" ht="12.5">
      <c r="O437" s="63"/>
      <c r="P437" s="63"/>
      <c r="Q437" s="64"/>
      <c r="R437" s="64"/>
    </row>
    <row r="438" spans="15:18" ht="12.5">
      <c r="O438" s="63"/>
      <c r="P438" s="63"/>
      <c r="Q438" s="64"/>
      <c r="R438" s="64"/>
    </row>
    <row r="439" spans="15:18" ht="12.5">
      <c r="O439" s="63"/>
      <c r="P439" s="63"/>
      <c r="Q439" s="64"/>
      <c r="R439" s="64"/>
    </row>
    <row r="440" spans="15:18" ht="12.5">
      <c r="O440" s="63"/>
      <c r="P440" s="63"/>
      <c r="Q440" s="64"/>
      <c r="R440" s="64"/>
    </row>
    <row r="441" spans="15:18" ht="12.5">
      <c r="O441" s="63"/>
      <c r="P441" s="63"/>
      <c r="Q441" s="64"/>
      <c r="R441" s="64"/>
    </row>
    <row r="442" spans="15:18" ht="12.5">
      <c r="O442" s="63"/>
      <c r="P442" s="63"/>
      <c r="Q442" s="64"/>
      <c r="R442" s="64"/>
    </row>
    <row r="443" spans="15:18" ht="12.5">
      <c r="O443" s="63"/>
      <c r="P443" s="63"/>
      <c r="Q443" s="64"/>
      <c r="R443" s="64"/>
    </row>
    <row r="444" spans="15:18" ht="12.5">
      <c r="O444" s="63"/>
      <c r="P444" s="63"/>
      <c r="Q444" s="64"/>
      <c r="R444" s="64"/>
    </row>
    <row r="445" spans="15:18" ht="12.5">
      <c r="O445" s="63"/>
      <c r="P445" s="63"/>
      <c r="Q445" s="64"/>
      <c r="R445" s="64"/>
    </row>
    <row r="446" spans="15:18" ht="12.5">
      <c r="O446" s="63"/>
      <c r="P446" s="63"/>
      <c r="Q446" s="64"/>
      <c r="R446" s="64"/>
    </row>
    <row r="447" spans="15:18" ht="12.5">
      <c r="O447" s="63"/>
      <c r="P447" s="63"/>
      <c r="Q447" s="64"/>
      <c r="R447" s="64"/>
    </row>
    <row r="448" spans="15:18" ht="12.5">
      <c r="O448" s="63"/>
      <c r="P448" s="63"/>
      <c r="Q448" s="64"/>
      <c r="R448" s="64"/>
    </row>
    <row r="449" spans="15:18" ht="12.5">
      <c r="O449" s="63"/>
      <c r="P449" s="63"/>
      <c r="Q449" s="64"/>
      <c r="R449" s="64"/>
    </row>
    <row r="450" spans="15:18" ht="12.5">
      <c r="O450" s="63"/>
      <c r="P450" s="63"/>
      <c r="Q450" s="64"/>
      <c r="R450" s="64"/>
    </row>
    <row r="451" spans="15:18" ht="12.5">
      <c r="O451" s="63"/>
      <c r="P451" s="63"/>
      <c r="Q451" s="64"/>
      <c r="R451" s="64"/>
    </row>
    <row r="452" spans="15:18" ht="12.5">
      <c r="O452" s="63"/>
      <c r="P452" s="63"/>
      <c r="Q452" s="64"/>
      <c r="R452" s="64"/>
    </row>
    <row r="453" spans="15:18" ht="12.5">
      <c r="O453" s="63"/>
      <c r="P453" s="63"/>
      <c r="Q453" s="64"/>
      <c r="R453" s="64"/>
    </row>
    <row r="454" spans="15:18" ht="12.5">
      <c r="O454" s="63"/>
      <c r="P454" s="63"/>
      <c r="Q454" s="64"/>
      <c r="R454" s="64"/>
    </row>
    <row r="455" spans="15:18" ht="12.5">
      <c r="O455" s="63"/>
      <c r="P455" s="63"/>
      <c r="Q455" s="64"/>
      <c r="R455" s="64"/>
    </row>
    <row r="456" spans="15:18" ht="12.5">
      <c r="O456" s="63"/>
      <c r="P456" s="63"/>
      <c r="Q456" s="64"/>
      <c r="R456" s="64"/>
    </row>
    <row r="457" spans="15:18" ht="12.5">
      <c r="O457" s="63"/>
      <c r="P457" s="63"/>
      <c r="Q457" s="64"/>
      <c r="R457" s="64"/>
    </row>
    <row r="458" spans="15:18" ht="12.5">
      <c r="O458" s="63"/>
      <c r="P458" s="63"/>
      <c r="Q458" s="64"/>
      <c r="R458" s="64"/>
    </row>
    <row r="459" spans="15:18" ht="12.5">
      <c r="O459" s="63"/>
      <c r="P459" s="63"/>
      <c r="Q459" s="64"/>
      <c r="R459" s="64"/>
    </row>
    <row r="460" spans="15:18" ht="12.5">
      <c r="O460" s="63"/>
      <c r="P460" s="63"/>
      <c r="Q460" s="64"/>
      <c r="R460" s="64"/>
    </row>
    <row r="461" spans="15:18" ht="12.5">
      <c r="O461" s="63"/>
      <c r="P461" s="63"/>
      <c r="Q461" s="64"/>
      <c r="R461" s="64"/>
    </row>
    <row r="462" spans="15:18" ht="12.5">
      <c r="O462" s="63"/>
      <c r="P462" s="63"/>
      <c r="Q462" s="64"/>
      <c r="R462" s="64"/>
    </row>
    <row r="463" spans="15:18" ht="12.5">
      <c r="O463" s="63"/>
      <c r="P463" s="63"/>
      <c r="Q463" s="64"/>
      <c r="R463" s="64"/>
    </row>
    <row r="464" spans="15:18" ht="12.5">
      <c r="O464" s="63"/>
      <c r="P464" s="63"/>
      <c r="Q464" s="64"/>
      <c r="R464" s="64"/>
    </row>
    <row r="465" spans="15:18" ht="12.5">
      <c r="O465" s="63"/>
      <c r="P465" s="63"/>
      <c r="Q465" s="64"/>
      <c r="R465" s="64"/>
    </row>
    <row r="466" spans="15:18" ht="12.5">
      <c r="O466" s="63"/>
      <c r="P466" s="63"/>
      <c r="Q466" s="64"/>
      <c r="R466" s="64"/>
    </row>
    <row r="467" spans="15:18" ht="12.5">
      <c r="O467" s="63"/>
      <c r="P467" s="63"/>
      <c r="Q467" s="64"/>
      <c r="R467" s="64"/>
    </row>
    <row r="468" spans="15:18" ht="12.5">
      <c r="O468" s="63"/>
      <c r="P468" s="63"/>
      <c r="Q468" s="64"/>
      <c r="R468" s="64"/>
    </row>
    <row r="469" spans="15:18" ht="12.5">
      <c r="O469" s="63"/>
      <c r="P469" s="63"/>
      <c r="Q469" s="64"/>
      <c r="R469" s="64"/>
    </row>
    <row r="470" spans="15:18" ht="12.5">
      <c r="O470" s="63"/>
      <c r="P470" s="63"/>
      <c r="Q470" s="64"/>
      <c r="R470" s="64"/>
    </row>
    <row r="471" spans="15:18" ht="12.5">
      <c r="O471" s="63"/>
      <c r="P471" s="63"/>
      <c r="Q471" s="64"/>
      <c r="R471" s="64"/>
    </row>
    <row r="472" spans="15:18" ht="12.5">
      <c r="O472" s="63"/>
      <c r="P472" s="63"/>
      <c r="Q472" s="64"/>
      <c r="R472" s="64"/>
    </row>
    <row r="473" spans="15:18" ht="12.5">
      <c r="O473" s="63"/>
      <c r="P473" s="63"/>
      <c r="Q473" s="64"/>
      <c r="R473" s="64"/>
    </row>
    <row r="474" spans="15:18" ht="12.5">
      <c r="O474" s="63"/>
      <c r="P474" s="63"/>
      <c r="Q474" s="64"/>
      <c r="R474" s="64"/>
    </row>
    <row r="475" spans="15:18" ht="12.5">
      <c r="O475" s="63"/>
      <c r="P475" s="63"/>
      <c r="Q475" s="64"/>
      <c r="R475" s="64"/>
    </row>
    <row r="476" spans="15:18" ht="12.5">
      <c r="O476" s="63"/>
      <c r="P476" s="63"/>
      <c r="Q476" s="64"/>
      <c r="R476" s="64"/>
    </row>
    <row r="477" spans="15:18" ht="12.5">
      <c r="O477" s="63"/>
      <c r="P477" s="63"/>
      <c r="Q477" s="64"/>
      <c r="R477" s="64"/>
    </row>
    <row r="478" spans="15:18" ht="12.5">
      <c r="O478" s="63"/>
      <c r="P478" s="63"/>
      <c r="Q478" s="64"/>
      <c r="R478" s="64"/>
    </row>
    <row r="479" spans="15:18" ht="12.5">
      <c r="O479" s="63"/>
      <c r="P479" s="63"/>
      <c r="Q479" s="64"/>
      <c r="R479" s="64"/>
    </row>
    <row r="480" spans="15:18" ht="12.5">
      <c r="O480" s="63"/>
      <c r="P480" s="63"/>
      <c r="Q480" s="64"/>
      <c r="R480" s="64"/>
    </row>
    <row r="481" spans="15:18" ht="12.5">
      <c r="O481" s="63"/>
      <c r="P481" s="63"/>
      <c r="Q481" s="64"/>
      <c r="R481" s="64"/>
    </row>
    <row r="482" spans="15:18" ht="12.5">
      <c r="O482" s="63"/>
      <c r="P482" s="63"/>
      <c r="Q482" s="64"/>
      <c r="R482" s="64"/>
    </row>
    <row r="483" spans="15:18" ht="12.5">
      <c r="O483" s="63"/>
      <c r="P483" s="63"/>
      <c r="Q483" s="64"/>
      <c r="R483" s="64"/>
    </row>
    <row r="484" spans="15:18" ht="12.5">
      <c r="O484" s="63"/>
      <c r="P484" s="63"/>
      <c r="Q484" s="64"/>
      <c r="R484" s="64"/>
    </row>
    <row r="485" spans="15:18" ht="12.5">
      <c r="O485" s="63"/>
      <c r="P485" s="63"/>
      <c r="Q485" s="64"/>
      <c r="R485" s="64"/>
    </row>
    <row r="486" spans="15:18" ht="12.5">
      <c r="O486" s="63"/>
      <c r="P486" s="63"/>
      <c r="Q486" s="64"/>
      <c r="R486" s="64"/>
    </row>
    <row r="487" spans="15:18" ht="12.5">
      <c r="O487" s="63"/>
      <c r="P487" s="63"/>
      <c r="Q487" s="64"/>
      <c r="R487" s="64"/>
    </row>
    <row r="488" spans="15:18" ht="12.5">
      <c r="O488" s="63"/>
      <c r="P488" s="63"/>
      <c r="Q488" s="64"/>
      <c r="R488" s="64"/>
    </row>
    <row r="489" spans="15:18" ht="12.5">
      <c r="O489" s="63"/>
      <c r="P489" s="63"/>
      <c r="Q489" s="64"/>
      <c r="R489" s="64"/>
    </row>
    <row r="490" spans="15:18" ht="12.5">
      <c r="O490" s="63"/>
      <c r="P490" s="63"/>
      <c r="Q490" s="64"/>
      <c r="R490" s="64"/>
    </row>
    <row r="491" spans="15:18" ht="12.5">
      <c r="O491" s="63"/>
      <c r="P491" s="63"/>
      <c r="Q491" s="64"/>
      <c r="R491" s="64"/>
    </row>
    <row r="492" spans="15:18" ht="12.5">
      <c r="O492" s="63"/>
      <c r="P492" s="63"/>
      <c r="Q492" s="64"/>
      <c r="R492" s="64"/>
    </row>
    <row r="493" spans="15:18" ht="12.5">
      <c r="O493" s="63"/>
      <c r="P493" s="63"/>
      <c r="Q493" s="64"/>
      <c r="R493" s="64"/>
    </row>
    <row r="494" spans="15:18" ht="12.5">
      <c r="O494" s="63"/>
      <c r="P494" s="63"/>
      <c r="Q494" s="64"/>
      <c r="R494" s="64"/>
    </row>
    <row r="495" spans="15:18" ht="12.5">
      <c r="O495" s="63"/>
      <c r="P495" s="63"/>
      <c r="Q495" s="64"/>
      <c r="R495" s="64"/>
    </row>
    <row r="496" spans="15:18" ht="12.5">
      <c r="O496" s="63"/>
      <c r="P496" s="63"/>
      <c r="Q496" s="64"/>
      <c r="R496" s="64"/>
    </row>
    <row r="497" spans="15:18" ht="12.5">
      <c r="O497" s="63"/>
      <c r="P497" s="63"/>
      <c r="Q497" s="64"/>
      <c r="R497" s="64"/>
    </row>
    <row r="498" spans="15:18" ht="12.5">
      <c r="O498" s="63"/>
      <c r="P498" s="63"/>
      <c r="Q498" s="64"/>
      <c r="R498" s="64"/>
    </row>
    <row r="499" spans="15:18" ht="12.5">
      <c r="O499" s="63"/>
      <c r="P499" s="63"/>
      <c r="Q499" s="64"/>
      <c r="R499" s="64"/>
    </row>
    <row r="500" spans="15:18" ht="12.5">
      <c r="O500" s="63"/>
      <c r="P500" s="63"/>
      <c r="Q500" s="64"/>
      <c r="R500" s="64"/>
    </row>
    <row r="501" spans="15:18" ht="12.5">
      <c r="O501" s="63"/>
      <c r="P501" s="63"/>
      <c r="Q501" s="64"/>
      <c r="R501" s="64"/>
    </row>
    <row r="502" spans="15:18" ht="12.5">
      <c r="O502" s="63"/>
      <c r="P502" s="63"/>
      <c r="Q502" s="64"/>
      <c r="R502" s="64"/>
    </row>
    <row r="503" spans="15:18" ht="12.5">
      <c r="O503" s="63"/>
      <c r="P503" s="63"/>
      <c r="Q503" s="64"/>
      <c r="R503" s="64"/>
    </row>
    <row r="504" spans="15:18" ht="12.5">
      <c r="O504" s="63"/>
      <c r="P504" s="63"/>
      <c r="Q504" s="64"/>
      <c r="R504" s="64"/>
    </row>
    <row r="505" spans="15:18" ht="12.5">
      <c r="O505" s="63"/>
      <c r="P505" s="63"/>
      <c r="Q505" s="64"/>
      <c r="R505" s="64"/>
    </row>
    <row r="506" spans="15:18" ht="12.5">
      <c r="O506" s="63"/>
      <c r="P506" s="63"/>
      <c r="Q506" s="64"/>
      <c r="R506" s="64"/>
    </row>
    <row r="507" spans="15:18" ht="12.5">
      <c r="O507" s="63"/>
      <c r="P507" s="63"/>
      <c r="Q507" s="64"/>
      <c r="R507" s="64"/>
    </row>
    <row r="508" spans="15:18" ht="12.5">
      <c r="O508" s="63"/>
      <c r="P508" s="63"/>
      <c r="Q508" s="64"/>
      <c r="R508" s="64"/>
    </row>
    <row r="509" spans="15:18" ht="12.5">
      <c r="O509" s="63"/>
      <c r="P509" s="63"/>
      <c r="Q509" s="64"/>
      <c r="R509" s="64"/>
    </row>
    <row r="510" spans="15:18" ht="12.5">
      <c r="O510" s="63"/>
      <c r="P510" s="63"/>
      <c r="Q510" s="64"/>
      <c r="R510" s="64"/>
    </row>
    <row r="511" spans="15:18" ht="12.5">
      <c r="O511" s="63"/>
      <c r="P511" s="63"/>
      <c r="Q511" s="64"/>
      <c r="R511" s="64"/>
    </row>
    <row r="512" spans="15:18" ht="12.5">
      <c r="O512" s="63"/>
      <c r="P512" s="63"/>
      <c r="Q512" s="64"/>
      <c r="R512" s="64"/>
    </row>
    <row r="513" spans="15:18" ht="12.5">
      <c r="O513" s="63"/>
      <c r="P513" s="63"/>
      <c r="Q513" s="64"/>
      <c r="R513" s="64"/>
    </row>
    <row r="514" spans="15:18" ht="12.5">
      <c r="O514" s="63"/>
      <c r="P514" s="63"/>
      <c r="Q514" s="64"/>
      <c r="R514" s="64"/>
    </row>
    <row r="515" spans="15:18" ht="12.5">
      <c r="O515" s="63"/>
      <c r="P515" s="63"/>
      <c r="Q515" s="64"/>
      <c r="R515" s="64"/>
    </row>
    <row r="516" spans="15:18" ht="12.5">
      <c r="O516" s="63"/>
      <c r="P516" s="63"/>
      <c r="Q516" s="64"/>
      <c r="R516" s="64"/>
    </row>
    <row r="517" spans="15:18" ht="12.5">
      <c r="O517" s="63"/>
      <c r="P517" s="63"/>
      <c r="Q517" s="64"/>
      <c r="R517" s="64"/>
    </row>
    <row r="518" spans="15:18" ht="12.5">
      <c r="O518" s="63"/>
      <c r="P518" s="63"/>
      <c r="Q518" s="64"/>
      <c r="R518" s="64"/>
    </row>
    <row r="519" spans="15:18" ht="12.5">
      <c r="O519" s="63"/>
      <c r="P519" s="63"/>
      <c r="Q519" s="64"/>
      <c r="R519" s="64"/>
    </row>
    <row r="520" spans="15:18" ht="12.5">
      <c r="O520" s="63"/>
      <c r="P520" s="63"/>
      <c r="Q520" s="64"/>
      <c r="R520" s="64"/>
    </row>
    <row r="521" spans="15:18" ht="12.5">
      <c r="O521" s="63"/>
      <c r="P521" s="63"/>
      <c r="Q521" s="64"/>
      <c r="R521" s="64"/>
    </row>
    <row r="522" spans="15:18" ht="12.5">
      <c r="O522" s="63"/>
      <c r="P522" s="63"/>
      <c r="Q522" s="64"/>
      <c r="R522" s="64"/>
    </row>
    <row r="523" spans="15:18" ht="12.5">
      <c r="O523" s="63"/>
      <c r="P523" s="63"/>
      <c r="Q523" s="64"/>
      <c r="R523" s="64"/>
    </row>
    <row r="524" spans="15:18" ht="12.5">
      <c r="O524" s="63"/>
      <c r="P524" s="63"/>
      <c r="Q524" s="64"/>
      <c r="R524" s="64"/>
    </row>
    <row r="525" spans="15:18" ht="12.5">
      <c r="O525" s="63"/>
      <c r="P525" s="63"/>
      <c r="Q525" s="64"/>
      <c r="R525" s="64"/>
    </row>
    <row r="526" spans="15:18" ht="12.5">
      <c r="O526" s="63"/>
      <c r="P526" s="63"/>
      <c r="Q526" s="64"/>
      <c r="R526" s="64"/>
    </row>
    <row r="527" spans="15:18" ht="12.5">
      <c r="O527" s="63"/>
      <c r="P527" s="63"/>
      <c r="Q527" s="64"/>
      <c r="R527" s="64"/>
    </row>
    <row r="528" spans="15:18" ht="12.5">
      <c r="O528" s="63"/>
      <c r="P528" s="63"/>
      <c r="Q528" s="64"/>
      <c r="R528" s="64"/>
    </row>
    <row r="529" spans="15:18" ht="12.5">
      <c r="O529" s="63"/>
      <c r="P529" s="63"/>
      <c r="Q529" s="64"/>
      <c r="R529" s="64"/>
    </row>
    <row r="530" spans="15:18" ht="12.5">
      <c r="O530" s="63"/>
      <c r="P530" s="63"/>
      <c r="Q530" s="64"/>
      <c r="R530" s="64"/>
    </row>
    <row r="531" spans="15:18" ht="12.5">
      <c r="O531" s="63"/>
      <c r="P531" s="63"/>
      <c r="Q531" s="64"/>
      <c r="R531" s="64"/>
    </row>
    <row r="532" spans="15:18" ht="12.5">
      <c r="O532" s="63"/>
      <c r="P532" s="63"/>
      <c r="Q532" s="64"/>
      <c r="R532" s="64"/>
    </row>
    <row r="533" spans="15:18" ht="12.5">
      <c r="O533" s="63"/>
      <c r="P533" s="63"/>
      <c r="Q533" s="64"/>
      <c r="R533" s="64"/>
    </row>
    <row r="534" spans="15:18" ht="12.5">
      <c r="O534" s="63"/>
      <c r="P534" s="63"/>
      <c r="Q534" s="64"/>
      <c r="R534" s="64"/>
    </row>
    <row r="535" spans="15:18" ht="12.5">
      <c r="O535" s="63"/>
      <c r="P535" s="63"/>
      <c r="Q535" s="64"/>
      <c r="R535" s="64"/>
    </row>
    <row r="536" spans="15:18" ht="12.5">
      <c r="O536" s="63"/>
      <c r="P536" s="63"/>
      <c r="Q536" s="64"/>
      <c r="R536" s="64"/>
    </row>
    <row r="537" spans="15:18" ht="12.5">
      <c r="O537" s="63"/>
      <c r="P537" s="63"/>
      <c r="Q537" s="64"/>
      <c r="R537" s="64"/>
    </row>
    <row r="538" spans="15:18" ht="12.5">
      <c r="O538" s="63"/>
      <c r="P538" s="63"/>
      <c r="Q538" s="64"/>
      <c r="R538" s="64"/>
    </row>
    <row r="539" spans="15:18" ht="12.5">
      <c r="O539" s="63"/>
      <c r="P539" s="63"/>
      <c r="Q539" s="64"/>
      <c r="R539" s="64"/>
    </row>
    <row r="540" spans="15:18" ht="12.5">
      <c r="O540" s="63"/>
      <c r="P540" s="63"/>
      <c r="Q540" s="64"/>
      <c r="R540" s="64"/>
    </row>
    <row r="541" spans="15:18" ht="12.5">
      <c r="O541" s="63"/>
      <c r="P541" s="63"/>
      <c r="Q541" s="64"/>
      <c r="R541" s="64"/>
    </row>
    <row r="542" spans="15:18" ht="12.5">
      <c r="O542" s="63"/>
      <c r="P542" s="63"/>
      <c r="Q542" s="64"/>
      <c r="R542" s="64"/>
    </row>
    <row r="543" spans="15:18" ht="12.5">
      <c r="O543" s="63"/>
      <c r="P543" s="63"/>
      <c r="Q543" s="64"/>
      <c r="R543" s="64"/>
    </row>
    <row r="544" spans="15:18" ht="12.5">
      <c r="O544" s="63"/>
      <c r="P544" s="63"/>
      <c r="Q544" s="64"/>
      <c r="R544" s="64"/>
    </row>
    <row r="545" spans="15:18" ht="12.5">
      <c r="O545" s="63"/>
      <c r="P545" s="63"/>
      <c r="Q545" s="64"/>
      <c r="R545" s="64"/>
    </row>
    <row r="546" spans="15:18" ht="12.5">
      <c r="O546" s="63"/>
      <c r="P546" s="63"/>
      <c r="Q546" s="64"/>
      <c r="R546" s="64"/>
    </row>
    <row r="547" spans="15:18" ht="12.5">
      <c r="O547" s="63"/>
      <c r="P547" s="63"/>
      <c r="Q547" s="64"/>
      <c r="R547" s="64"/>
    </row>
    <row r="548" spans="15:18" ht="12.5">
      <c r="O548" s="63"/>
      <c r="P548" s="63"/>
      <c r="Q548" s="64"/>
      <c r="R548" s="64"/>
    </row>
    <row r="549" spans="15:18" ht="12.5">
      <c r="O549" s="63"/>
      <c r="P549" s="63"/>
      <c r="Q549" s="64"/>
      <c r="R549" s="64"/>
    </row>
    <row r="550" spans="15:18" ht="12.5">
      <c r="O550" s="63"/>
      <c r="P550" s="63"/>
      <c r="Q550" s="64"/>
      <c r="R550" s="64"/>
    </row>
    <row r="551" spans="15:18" ht="12.5">
      <c r="O551" s="63"/>
      <c r="P551" s="63"/>
      <c r="Q551" s="64"/>
      <c r="R551" s="64"/>
    </row>
    <row r="552" spans="15:18" ht="12.5">
      <c r="O552" s="63"/>
      <c r="P552" s="63"/>
      <c r="Q552" s="64"/>
      <c r="R552" s="64"/>
    </row>
    <row r="553" spans="15:18" ht="12.5">
      <c r="O553" s="63"/>
      <c r="P553" s="63"/>
      <c r="Q553" s="64"/>
      <c r="R553" s="64"/>
    </row>
    <row r="554" spans="15:18" ht="12.5">
      <c r="O554" s="63"/>
      <c r="P554" s="63"/>
      <c r="Q554" s="64"/>
      <c r="R554" s="64"/>
    </row>
    <row r="555" spans="15:18" ht="12.5">
      <c r="O555" s="63"/>
      <c r="P555" s="63"/>
      <c r="Q555" s="64"/>
      <c r="R555" s="64"/>
    </row>
    <row r="556" spans="15:18" ht="12.5">
      <c r="O556" s="63"/>
      <c r="P556" s="63"/>
      <c r="Q556" s="64"/>
      <c r="R556" s="64"/>
    </row>
    <row r="557" spans="15:18" ht="12.5">
      <c r="O557" s="63"/>
      <c r="P557" s="63"/>
      <c r="Q557" s="64"/>
      <c r="R557" s="64"/>
    </row>
    <row r="558" spans="15:18" ht="12.5">
      <c r="O558" s="63"/>
      <c r="P558" s="63"/>
      <c r="Q558" s="64"/>
      <c r="R558" s="64"/>
    </row>
    <row r="559" spans="15:18" ht="12.5">
      <c r="O559" s="63"/>
      <c r="P559" s="63"/>
      <c r="Q559" s="64"/>
      <c r="R559" s="64"/>
    </row>
    <row r="560" spans="15:18" ht="12.5">
      <c r="O560" s="63"/>
      <c r="P560" s="63"/>
      <c r="Q560" s="64"/>
      <c r="R560" s="64"/>
    </row>
    <row r="561" spans="15:18" ht="12.5">
      <c r="O561" s="63"/>
      <c r="P561" s="63"/>
      <c r="Q561" s="64"/>
      <c r="R561" s="64"/>
    </row>
    <row r="562" spans="15:18" ht="12.5">
      <c r="O562" s="63"/>
      <c r="P562" s="63"/>
      <c r="Q562" s="64"/>
      <c r="R562" s="64"/>
    </row>
    <row r="563" spans="15:18" ht="12.5">
      <c r="O563" s="63"/>
      <c r="P563" s="63"/>
      <c r="Q563" s="64"/>
      <c r="R563" s="64"/>
    </row>
    <row r="564" spans="15:18" ht="12.5">
      <c r="O564" s="63"/>
      <c r="P564" s="63"/>
      <c r="Q564" s="64"/>
      <c r="R564" s="64"/>
    </row>
    <row r="565" spans="15:18" ht="12.5">
      <c r="O565" s="63"/>
      <c r="P565" s="63"/>
      <c r="Q565" s="64"/>
      <c r="R565" s="64"/>
    </row>
    <row r="566" spans="15:18" ht="12.5">
      <c r="O566" s="63"/>
      <c r="P566" s="63"/>
      <c r="Q566" s="64"/>
      <c r="R566" s="64"/>
    </row>
    <row r="567" spans="15:18" ht="12.5">
      <c r="O567" s="63"/>
      <c r="P567" s="63"/>
      <c r="Q567" s="64"/>
      <c r="R567" s="64"/>
    </row>
    <row r="568" spans="15:18" ht="12.5">
      <c r="O568" s="63"/>
      <c r="P568" s="63"/>
      <c r="Q568" s="64"/>
      <c r="R568" s="64"/>
    </row>
    <row r="569" spans="15:18" ht="12.5">
      <c r="O569" s="63"/>
      <c r="P569" s="63"/>
      <c r="Q569" s="64"/>
      <c r="R569" s="64"/>
    </row>
    <row r="570" spans="15:18" ht="12.5">
      <c r="O570" s="63"/>
      <c r="P570" s="63"/>
      <c r="Q570" s="64"/>
      <c r="R570" s="64"/>
    </row>
    <row r="571" spans="15:18" ht="12.5">
      <c r="O571" s="63"/>
      <c r="P571" s="63"/>
      <c r="Q571" s="64"/>
      <c r="R571" s="64"/>
    </row>
    <row r="572" spans="15:18" ht="12.5">
      <c r="O572" s="63"/>
      <c r="P572" s="63"/>
      <c r="Q572" s="64"/>
      <c r="R572" s="64"/>
    </row>
    <row r="573" spans="15:18" ht="12.5">
      <c r="O573" s="63"/>
      <c r="P573" s="63"/>
      <c r="Q573" s="64"/>
      <c r="R573" s="64"/>
    </row>
    <row r="574" spans="15:18" ht="12.5">
      <c r="O574" s="63"/>
      <c r="P574" s="63"/>
      <c r="Q574" s="64"/>
      <c r="R574" s="64"/>
    </row>
    <row r="575" spans="15:18" ht="12.5">
      <c r="O575" s="63"/>
      <c r="P575" s="63"/>
      <c r="Q575" s="64"/>
      <c r="R575" s="64"/>
    </row>
    <row r="576" spans="15:18" ht="12.5">
      <c r="O576" s="63"/>
      <c r="P576" s="63"/>
      <c r="Q576" s="64"/>
      <c r="R576" s="64"/>
    </row>
    <row r="577" spans="15:18" ht="12.5">
      <c r="O577" s="63"/>
      <c r="P577" s="63"/>
      <c r="Q577" s="64"/>
      <c r="R577" s="64"/>
    </row>
    <row r="578" spans="15:18" ht="12.5">
      <c r="O578" s="63"/>
      <c r="P578" s="63"/>
      <c r="Q578" s="64"/>
      <c r="R578" s="64"/>
    </row>
    <row r="579" spans="15:18" ht="12.5">
      <c r="O579" s="63"/>
      <c r="P579" s="63"/>
      <c r="Q579" s="64"/>
      <c r="R579" s="64"/>
    </row>
    <row r="580" spans="15:18" ht="12.5">
      <c r="O580" s="63"/>
      <c r="P580" s="63"/>
      <c r="Q580" s="64"/>
      <c r="R580" s="64"/>
    </row>
    <row r="581" spans="15:18" ht="12.5">
      <c r="O581" s="63"/>
      <c r="P581" s="63"/>
      <c r="Q581" s="64"/>
      <c r="R581" s="64"/>
    </row>
    <row r="582" spans="15:18" ht="12.5">
      <c r="O582" s="63"/>
      <c r="P582" s="63"/>
      <c r="Q582" s="64"/>
      <c r="R582" s="64"/>
    </row>
    <row r="583" spans="15:18" ht="12.5">
      <c r="O583" s="63"/>
      <c r="P583" s="63"/>
      <c r="Q583" s="64"/>
      <c r="R583" s="64"/>
    </row>
    <row r="584" spans="15:18" ht="12.5">
      <c r="O584" s="63"/>
      <c r="P584" s="63"/>
      <c r="Q584" s="64"/>
      <c r="R584" s="64"/>
    </row>
    <row r="585" spans="15:18" ht="12.5">
      <c r="O585" s="63"/>
      <c r="P585" s="63"/>
      <c r="Q585" s="64"/>
      <c r="R585" s="64"/>
    </row>
    <row r="586" spans="15:18" ht="12.5">
      <c r="O586" s="63"/>
      <c r="P586" s="63"/>
      <c r="Q586" s="64"/>
      <c r="R586" s="64"/>
    </row>
    <row r="587" spans="15:18" ht="12.5">
      <c r="O587" s="63"/>
      <c r="P587" s="63"/>
      <c r="Q587" s="64"/>
      <c r="R587" s="64"/>
    </row>
    <row r="588" spans="15:18" ht="12.5">
      <c r="O588" s="63"/>
      <c r="P588" s="63"/>
      <c r="Q588" s="64"/>
      <c r="R588" s="64"/>
    </row>
    <row r="589" spans="15:18" ht="12.5">
      <c r="O589" s="63"/>
      <c r="P589" s="63"/>
      <c r="Q589" s="64"/>
      <c r="R589" s="64"/>
    </row>
    <row r="590" spans="15:18" ht="12.5">
      <c r="O590" s="63"/>
      <c r="P590" s="63"/>
      <c r="Q590" s="64"/>
      <c r="R590" s="64"/>
    </row>
    <row r="591" spans="15:18" ht="12.5">
      <c r="O591" s="63"/>
      <c r="P591" s="63"/>
      <c r="Q591" s="64"/>
      <c r="R591" s="64"/>
    </row>
    <row r="592" spans="15:18" ht="12.5">
      <c r="O592" s="63"/>
      <c r="P592" s="63"/>
      <c r="Q592" s="64"/>
      <c r="R592" s="64"/>
    </row>
    <row r="593" spans="15:18" ht="12.5">
      <c r="O593" s="63"/>
      <c r="P593" s="63"/>
      <c r="Q593" s="64"/>
      <c r="R593" s="64"/>
    </row>
    <row r="594" spans="15:18" ht="12.5">
      <c r="O594" s="63"/>
      <c r="P594" s="63"/>
      <c r="Q594" s="64"/>
      <c r="R594" s="64"/>
    </row>
    <row r="595" spans="15:18" ht="12.5">
      <c r="O595" s="63"/>
      <c r="P595" s="63"/>
      <c r="Q595" s="64"/>
      <c r="R595" s="64"/>
    </row>
    <row r="596" spans="15:18" ht="12.5">
      <c r="O596" s="63"/>
      <c r="P596" s="63"/>
      <c r="Q596" s="64"/>
      <c r="R596" s="64"/>
    </row>
    <row r="597" spans="15:18" ht="12.5">
      <c r="O597" s="63"/>
      <c r="P597" s="63"/>
      <c r="Q597" s="64"/>
      <c r="R597" s="64"/>
    </row>
    <row r="598" spans="15:18" ht="12.5">
      <c r="O598" s="63"/>
      <c r="P598" s="63"/>
      <c r="Q598" s="64"/>
      <c r="R598" s="64"/>
    </row>
    <row r="599" spans="15:18" ht="12.5">
      <c r="O599" s="63"/>
      <c r="P599" s="63"/>
      <c r="Q599" s="64"/>
      <c r="R599" s="64"/>
    </row>
    <row r="600" spans="15:18" ht="12.5">
      <c r="O600" s="63"/>
      <c r="P600" s="63"/>
      <c r="Q600" s="64"/>
      <c r="R600" s="64"/>
    </row>
    <row r="601" spans="15:18" ht="12.5">
      <c r="O601" s="63"/>
      <c r="P601" s="63"/>
      <c r="Q601" s="64"/>
      <c r="R601" s="64"/>
    </row>
    <row r="602" spans="15:18" ht="12.5">
      <c r="O602" s="63"/>
      <c r="P602" s="63"/>
      <c r="Q602" s="64"/>
      <c r="R602" s="64"/>
    </row>
    <row r="603" spans="15:18" ht="12.5">
      <c r="O603" s="63"/>
      <c r="P603" s="63"/>
      <c r="Q603" s="64"/>
      <c r="R603" s="64"/>
    </row>
    <row r="604" spans="15:18" ht="12.5">
      <c r="O604" s="63"/>
      <c r="P604" s="63"/>
      <c r="Q604" s="64"/>
      <c r="R604" s="64"/>
    </row>
    <row r="605" spans="15:18" ht="12.5">
      <c r="O605" s="63"/>
      <c r="P605" s="63"/>
      <c r="Q605" s="64"/>
      <c r="R605" s="64"/>
    </row>
    <row r="606" spans="15:18" ht="12.5">
      <c r="O606" s="63"/>
      <c r="P606" s="63"/>
      <c r="Q606" s="64"/>
      <c r="R606" s="64"/>
    </row>
    <row r="607" spans="15:18" ht="12.5">
      <c r="O607" s="63"/>
      <c r="P607" s="63"/>
      <c r="Q607" s="64"/>
      <c r="R607" s="64"/>
    </row>
    <row r="608" spans="15:18" ht="12.5">
      <c r="O608" s="63"/>
      <c r="P608" s="63"/>
      <c r="Q608" s="64"/>
      <c r="R608" s="64"/>
    </row>
    <row r="609" spans="15:18" ht="12.5">
      <c r="O609" s="63"/>
      <c r="P609" s="63"/>
      <c r="Q609" s="64"/>
      <c r="R609" s="64"/>
    </row>
    <row r="610" spans="15:18" ht="12.5">
      <c r="O610" s="63"/>
      <c r="P610" s="63"/>
      <c r="Q610" s="64"/>
      <c r="R610" s="64"/>
    </row>
    <row r="611" spans="15:18" ht="12.5">
      <c r="O611" s="63"/>
      <c r="P611" s="63"/>
      <c r="Q611" s="64"/>
      <c r="R611" s="64"/>
    </row>
    <row r="612" spans="15:18" ht="12.5">
      <c r="O612" s="63"/>
      <c r="P612" s="63"/>
      <c r="Q612" s="64"/>
      <c r="R612" s="64"/>
    </row>
    <row r="613" spans="15:18" ht="12.5">
      <c r="O613" s="63"/>
      <c r="P613" s="63"/>
      <c r="Q613" s="64"/>
      <c r="R613" s="64"/>
    </row>
    <row r="614" spans="15:18" ht="12.5">
      <c r="O614" s="63"/>
      <c r="P614" s="63"/>
      <c r="Q614" s="64"/>
      <c r="R614" s="64"/>
    </row>
    <row r="615" spans="15:18" ht="12.5">
      <c r="O615" s="63"/>
      <c r="P615" s="63"/>
      <c r="Q615" s="64"/>
      <c r="R615" s="64"/>
    </row>
    <row r="616" spans="15:18" ht="12.5">
      <c r="O616" s="63"/>
      <c r="P616" s="63"/>
      <c r="Q616" s="64"/>
      <c r="R616" s="64"/>
    </row>
    <row r="617" spans="15:18" ht="12.5">
      <c r="O617" s="63"/>
      <c r="P617" s="63"/>
      <c r="Q617" s="64"/>
      <c r="R617" s="64"/>
    </row>
    <row r="618" spans="15:18" ht="12.5">
      <c r="O618" s="63"/>
      <c r="P618" s="63"/>
      <c r="Q618" s="64"/>
      <c r="R618" s="64"/>
    </row>
    <row r="619" spans="15:18" ht="12.5">
      <c r="O619" s="63"/>
      <c r="P619" s="63"/>
      <c r="Q619" s="64"/>
      <c r="R619" s="64"/>
    </row>
    <row r="620" spans="15:18" ht="12.5">
      <c r="O620" s="63"/>
      <c r="P620" s="63"/>
      <c r="Q620" s="64"/>
      <c r="R620" s="64"/>
    </row>
    <row r="621" spans="15:18" ht="12.5">
      <c r="O621" s="63"/>
      <c r="P621" s="63"/>
      <c r="Q621" s="64"/>
      <c r="R621" s="64"/>
    </row>
    <row r="622" spans="15:18" ht="12.5">
      <c r="O622" s="63"/>
      <c r="P622" s="63"/>
      <c r="Q622" s="64"/>
      <c r="R622" s="64"/>
    </row>
    <row r="623" spans="15:18" ht="12.5">
      <c r="O623" s="63"/>
      <c r="P623" s="63"/>
      <c r="Q623" s="64"/>
      <c r="R623" s="64"/>
    </row>
    <row r="624" spans="15:18" ht="12.5">
      <c r="O624" s="63"/>
      <c r="P624" s="63"/>
      <c r="Q624" s="64"/>
      <c r="R624" s="64"/>
    </row>
    <row r="625" spans="15:18" ht="12.5">
      <c r="O625" s="63"/>
      <c r="P625" s="63"/>
      <c r="Q625" s="64"/>
      <c r="R625" s="64"/>
    </row>
    <row r="626" spans="15:18" ht="12.5">
      <c r="O626" s="63"/>
      <c r="P626" s="63"/>
      <c r="Q626" s="64"/>
      <c r="R626" s="64"/>
    </row>
    <row r="627" spans="15:18" ht="12.5">
      <c r="O627" s="63"/>
      <c r="P627" s="63"/>
      <c r="Q627" s="64"/>
      <c r="R627" s="64"/>
    </row>
    <row r="628" spans="15:18" ht="12.5">
      <c r="O628" s="63"/>
      <c r="P628" s="63"/>
      <c r="Q628" s="64"/>
      <c r="R628" s="64"/>
    </row>
    <row r="629" spans="15:18" ht="12.5">
      <c r="O629" s="63"/>
      <c r="P629" s="63"/>
      <c r="Q629" s="64"/>
      <c r="R629" s="64"/>
    </row>
    <row r="630" spans="15:18" ht="12.5">
      <c r="O630" s="63"/>
      <c r="P630" s="63"/>
      <c r="Q630" s="64"/>
      <c r="R630" s="64"/>
    </row>
    <row r="631" spans="15:18" ht="12.5">
      <c r="O631" s="63"/>
      <c r="P631" s="63"/>
      <c r="Q631" s="64"/>
      <c r="R631" s="64"/>
    </row>
    <row r="632" spans="15:18" ht="12.5">
      <c r="O632" s="63"/>
      <c r="P632" s="63"/>
      <c r="Q632" s="64"/>
      <c r="R632" s="64"/>
    </row>
    <row r="633" spans="15:18" ht="12.5">
      <c r="O633" s="63"/>
      <c r="P633" s="63"/>
      <c r="Q633" s="64"/>
      <c r="R633" s="64"/>
    </row>
    <row r="634" spans="15:18" ht="12.5">
      <c r="O634" s="63"/>
      <c r="P634" s="63"/>
      <c r="Q634" s="64"/>
      <c r="R634" s="64"/>
    </row>
    <row r="635" spans="15:18" ht="12.5">
      <c r="O635" s="63"/>
      <c r="P635" s="63"/>
      <c r="Q635" s="64"/>
      <c r="R635" s="64"/>
    </row>
    <row r="636" spans="15:18" ht="12.5">
      <c r="O636" s="63"/>
      <c r="P636" s="63"/>
      <c r="Q636" s="64"/>
      <c r="R636" s="64"/>
    </row>
    <row r="637" spans="15:18" ht="12.5">
      <c r="O637" s="63"/>
      <c r="P637" s="63"/>
      <c r="Q637" s="64"/>
      <c r="R637" s="64"/>
    </row>
    <row r="638" spans="15:18" ht="12.5">
      <c r="O638" s="63"/>
      <c r="P638" s="63"/>
      <c r="Q638" s="64"/>
      <c r="R638" s="64"/>
    </row>
    <row r="639" spans="15:18" ht="12.5">
      <c r="O639" s="63"/>
      <c r="P639" s="63"/>
      <c r="Q639" s="64"/>
      <c r="R639" s="64"/>
    </row>
    <row r="640" spans="15:18" ht="12.5">
      <c r="O640" s="63"/>
      <c r="P640" s="63"/>
      <c r="Q640" s="64"/>
      <c r="R640" s="64"/>
    </row>
    <row r="641" spans="15:18" ht="12.5">
      <c r="O641" s="63"/>
      <c r="P641" s="63"/>
      <c r="Q641" s="64"/>
      <c r="R641" s="64"/>
    </row>
    <row r="642" spans="15:18" ht="12.5">
      <c r="O642" s="63"/>
      <c r="P642" s="63"/>
      <c r="Q642" s="64"/>
      <c r="R642" s="64"/>
    </row>
    <row r="643" spans="15:18" ht="12.5">
      <c r="O643" s="63"/>
      <c r="P643" s="63"/>
      <c r="Q643" s="64"/>
      <c r="R643" s="64"/>
    </row>
    <row r="644" spans="15:18" ht="12.5">
      <c r="O644" s="63"/>
      <c r="P644" s="63"/>
      <c r="Q644" s="64"/>
      <c r="R644" s="64"/>
    </row>
    <row r="645" spans="15:18" ht="12.5">
      <c r="O645" s="63"/>
      <c r="P645" s="63"/>
      <c r="Q645" s="64"/>
      <c r="R645" s="64"/>
    </row>
    <row r="646" spans="15:18" ht="12.5">
      <c r="O646" s="63"/>
      <c r="P646" s="63"/>
      <c r="Q646" s="64"/>
      <c r="R646" s="64"/>
    </row>
    <row r="647" spans="15:18" ht="12.5">
      <c r="O647" s="63"/>
      <c r="P647" s="63"/>
      <c r="Q647" s="64"/>
      <c r="R647" s="64"/>
    </row>
    <row r="648" spans="15:18" ht="12.5">
      <c r="O648" s="63"/>
      <c r="P648" s="63"/>
      <c r="Q648" s="64"/>
      <c r="R648" s="64"/>
    </row>
    <row r="649" spans="15:18" ht="12.5">
      <c r="O649" s="63"/>
      <c r="P649" s="63"/>
      <c r="Q649" s="64"/>
      <c r="R649" s="64"/>
    </row>
    <row r="650" spans="15:18" ht="12.5">
      <c r="O650" s="63"/>
      <c r="P650" s="63"/>
      <c r="Q650" s="64"/>
      <c r="R650" s="64"/>
    </row>
    <row r="651" spans="15:18" ht="12.5">
      <c r="O651" s="63"/>
      <c r="P651" s="63"/>
      <c r="Q651" s="64"/>
      <c r="R651" s="64"/>
    </row>
    <row r="652" spans="15:18" ht="12.5">
      <c r="O652" s="63"/>
      <c r="P652" s="63"/>
      <c r="Q652" s="64"/>
      <c r="R652" s="64"/>
    </row>
    <row r="653" spans="15:18" ht="12.5">
      <c r="O653" s="63"/>
      <c r="P653" s="63"/>
      <c r="Q653" s="64"/>
      <c r="R653" s="64"/>
    </row>
    <row r="654" spans="15:18" ht="12.5">
      <c r="O654" s="63"/>
      <c r="P654" s="63"/>
      <c r="Q654" s="64"/>
      <c r="R654" s="64"/>
    </row>
    <row r="655" spans="15:18" ht="12.5">
      <c r="O655" s="63"/>
      <c r="P655" s="63"/>
      <c r="Q655" s="64"/>
      <c r="R655" s="64"/>
    </row>
    <row r="656" spans="15:18" ht="12.5">
      <c r="O656" s="63"/>
      <c r="P656" s="63"/>
      <c r="Q656" s="64"/>
      <c r="R656" s="64"/>
    </row>
    <row r="657" spans="15:18" ht="12.5">
      <c r="O657" s="63"/>
      <c r="P657" s="63"/>
      <c r="Q657" s="64"/>
      <c r="R657" s="64"/>
    </row>
    <row r="658" spans="15:18" ht="12.5">
      <c r="O658" s="63"/>
      <c r="P658" s="63"/>
      <c r="Q658" s="64"/>
      <c r="R658" s="64"/>
    </row>
    <row r="659" spans="15:18" ht="12.5">
      <c r="O659" s="63"/>
      <c r="P659" s="63"/>
      <c r="Q659" s="64"/>
      <c r="R659" s="64"/>
    </row>
    <row r="660" spans="15:18" ht="12.5">
      <c r="O660" s="63"/>
      <c r="P660" s="63"/>
      <c r="Q660" s="64"/>
      <c r="R660" s="64"/>
    </row>
    <row r="661" spans="15:18" ht="12.5">
      <c r="O661" s="63"/>
      <c r="P661" s="63"/>
      <c r="Q661" s="64"/>
      <c r="R661" s="64"/>
    </row>
    <row r="662" spans="15:18" ht="12.5">
      <c r="O662" s="63"/>
      <c r="P662" s="63"/>
      <c r="Q662" s="64"/>
      <c r="R662" s="64"/>
    </row>
    <row r="663" spans="15:18" ht="12.5">
      <c r="O663" s="63"/>
      <c r="P663" s="63"/>
      <c r="Q663" s="64"/>
      <c r="R663" s="64"/>
    </row>
    <row r="664" spans="15:18" ht="12.5">
      <c r="O664" s="63"/>
      <c r="P664" s="63"/>
      <c r="Q664" s="64"/>
      <c r="R664" s="64"/>
    </row>
    <row r="665" spans="15:18" ht="12.5">
      <c r="O665" s="63"/>
      <c r="P665" s="63"/>
      <c r="Q665" s="64"/>
      <c r="R665" s="64"/>
    </row>
    <row r="666" spans="15:18" ht="12.5">
      <c r="O666" s="63"/>
      <c r="P666" s="63"/>
      <c r="Q666" s="64"/>
      <c r="R666" s="64"/>
    </row>
    <row r="667" spans="15:18" ht="12.5">
      <c r="O667" s="63"/>
      <c r="P667" s="63"/>
      <c r="Q667" s="64"/>
      <c r="R667" s="64"/>
    </row>
    <row r="668" spans="15:18" ht="12.5">
      <c r="O668" s="63"/>
      <c r="P668" s="63"/>
      <c r="Q668" s="64"/>
      <c r="R668" s="64"/>
    </row>
    <row r="669" spans="15:18" ht="12.5">
      <c r="O669" s="63"/>
      <c r="P669" s="63"/>
      <c r="Q669" s="64"/>
      <c r="R669" s="64"/>
    </row>
    <row r="670" spans="15:18" ht="12.5">
      <c r="O670" s="63"/>
      <c r="P670" s="63"/>
      <c r="Q670" s="64"/>
      <c r="R670" s="64"/>
    </row>
    <row r="671" spans="15:18" ht="12.5">
      <c r="O671" s="63"/>
      <c r="P671" s="63"/>
      <c r="Q671" s="64"/>
      <c r="R671" s="64"/>
    </row>
    <row r="672" spans="15:18" ht="12.5">
      <c r="O672" s="63"/>
      <c r="P672" s="63"/>
      <c r="Q672" s="64"/>
      <c r="R672" s="64"/>
    </row>
    <row r="673" spans="15:18" ht="12.5">
      <c r="O673" s="63"/>
      <c r="P673" s="63"/>
      <c r="Q673" s="64"/>
      <c r="R673" s="64"/>
    </row>
    <row r="674" spans="15:18" ht="12.5">
      <c r="O674" s="63"/>
      <c r="P674" s="63"/>
      <c r="Q674" s="64"/>
      <c r="R674" s="64"/>
    </row>
    <row r="675" spans="15:18" ht="12.5">
      <c r="O675" s="63"/>
      <c r="P675" s="63"/>
      <c r="Q675" s="64"/>
      <c r="R675" s="64"/>
    </row>
    <row r="676" spans="15:18" ht="12.5">
      <c r="O676" s="63"/>
      <c r="P676" s="63"/>
      <c r="Q676" s="64"/>
      <c r="R676" s="64"/>
    </row>
    <row r="677" spans="15:18" ht="12.5">
      <c r="O677" s="63"/>
      <c r="P677" s="63"/>
      <c r="Q677" s="64"/>
      <c r="R677" s="64"/>
    </row>
    <row r="678" spans="15:18" ht="12.5">
      <c r="O678" s="63"/>
      <c r="P678" s="63"/>
      <c r="Q678" s="64"/>
      <c r="R678" s="64"/>
    </row>
    <row r="679" spans="15:18" ht="12.5">
      <c r="O679" s="63"/>
      <c r="P679" s="63"/>
      <c r="Q679" s="64"/>
      <c r="R679" s="64"/>
    </row>
    <row r="680" spans="15:18" ht="12.5">
      <c r="O680" s="63"/>
      <c r="P680" s="63"/>
      <c r="Q680" s="64"/>
      <c r="R680" s="64"/>
    </row>
    <row r="681" spans="15:18" ht="12.5">
      <c r="O681" s="63"/>
      <c r="P681" s="63"/>
      <c r="Q681" s="64"/>
      <c r="R681" s="64"/>
    </row>
    <row r="682" spans="15:18" ht="12.5">
      <c r="O682" s="63"/>
      <c r="P682" s="63"/>
      <c r="Q682" s="64"/>
      <c r="R682" s="64"/>
    </row>
    <row r="683" spans="15:18" ht="12.5">
      <c r="O683" s="63"/>
      <c r="P683" s="63"/>
      <c r="Q683" s="64"/>
      <c r="R683" s="64"/>
    </row>
    <row r="684" spans="15:18" ht="12.5">
      <c r="O684" s="63"/>
      <c r="P684" s="63"/>
      <c r="Q684" s="64"/>
      <c r="R684" s="64"/>
    </row>
    <row r="685" spans="15:18" ht="12.5">
      <c r="O685" s="63"/>
      <c r="P685" s="63"/>
      <c r="Q685" s="64"/>
      <c r="R685" s="64"/>
    </row>
    <row r="686" spans="15:18" ht="12.5">
      <c r="O686" s="63"/>
      <c r="P686" s="63"/>
      <c r="Q686" s="64"/>
      <c r="R686" s="64"/>
    </row>
    <row r="687" spans="15:18" ht="12.5">
      <c r="O687" s="63"/>
      <c r="P687" s="63"/>
      <c r="Q687" s="64"/>
      <c r="R687" s="64"/>
    </row>
    <row r="688" spans="15:18" ht="12.5">
      <c r="O688" s="63"/>
      <c r="P688" s="63"/>
      <c r="Q688" s="64"/>
      <c r="R688" s="64"/>
    </row>
    <row r="689" spans="15:18" ht="12.5">
      <c r="O689" s="63"/>
      <c r="P689" s="63"/>
      <c r="Q689" s="64"/>
      <c r="R689" s="64"/>
    </row>
    <row r="690" spans="15:18" ht="12.5">
      <c r="O690" s="63"/>
      <c r="P690" s="63"/>
      <c r="Q690" s="64"/>
      <c r="R690" s="64"/>
    </row>
    <row r="691" spans="15:18" ht="12.5">
      <c r="O691" s="63"/>
      <c r="P691" s="63"/>
      <c r="Q691" s="64"/>
      <c r="R691" s="64"/>
    </row>
    <row r="692" spans="15:18" ht="12.5">
      <c r="O692" s="63"/>
      <c r="P692" s="63"/>
      <c r="Q692" s="64"/>
      <c r="R692" s="64"/>
    </row>
    <row r="693" spans="15:18" ht="12.5">
      <c r="O693" s="63"/>
      <c r="P693" s="63"/>
      <c r="Q693" s="64"/>
      <c r="R693" s="64"/>
    </row>
    <row r="694" spans="15:18" ht="12.5">
      <c r="O694" s="63"/>
      <c r="P694" s="63"/>
      <c r="Q694" s="64"/>
      <c r="R694" s="64"/>
    </row>
    <row r="695" spans="15:18" ht="12.5">
      <c r="O695" s="63"/>
      <c r="P695" s="63"/>
      <c r="Q695" s="64"/>
      <c r="R695" s="64"/>
    </row>
    <row r="696" spans="15:18" ht="12.5">
      <c r="O696" s="63"/>
      <c r="P696" s="63"/>
      <c r="Q696" s="64"/>
      <c r="R696" s="64"/>
    </row>
    <row r="697" spans="15:18" ht="12.5">
      <c r="O697" s="63"/>
      <c r="P697" s="63"/>
      <c r="Q697" s="64"/>
      <c r="R697" s="64"/>
    </row>
    <row r="698" spans="15:18" ht="12.5">
      <c r="O698" s="63"/>
      <c r="P698" s="63"/>
      <c r="Q698" s="64"/>
      <c r="R698" s="64"/>
    </row>
    <row r="699" spans="15:18" ht="12.5">
      <c r="O699" s="63"/>
      <c r="P699" s="63"/>
      <c r="Q699" s="64"/>
      <c r="R699" s="64"/>
    </row>
    <row r="700" spans="15:18" ht="12.5">
      <c r="O700" s="63"/>
      <c r="P700" s="63"/>
      <c r="Q700" s="64"/>
      <c r="R700" s="64"/>
    </row>
    <row r="701" spans="15:18" ht="12.5">
      <c r="O701" s="63"/>
      <c r="P701" s="63"/>
      <c r="Q701" s="64"/>
      <c r="R701" s="64"/>
    </row>
    <row r="702" spans="15:18" ht="12.5">
      <c r="O702" s="63"/>
      <c r="P702" s="63"/>
      <c r="Q702" s="64"/>
      <c r="R702" s="64"/>
    </row>
    <row r="703" spans="15:18" ht="12.5">
      <c r="O703" s="63"/>
      <c r="P703" s="63"/>
      <c r="Q703" s="64"/>
      <c r="R703" s="64"/>
    </row>
    <row r="704" spans="15:18" ht="12.5">
      <c r="O704" s="63"/>
      <c r="P704" s="63"/>
      <c r="Q704" s="64"/>
      <c r="R704" s="64"/>
    </row>
    <row r="705" spans="15:18" ht="12.5">
      <c r="O705" s="63"/>
      <c r="P705" s="63"/>
      <c r="Q705" s="64"/>
      <c r="R705" s="64"/>
    </row>
    <row r="706" spans="15:18" ht="12.5">
      <c r="O706" s="63"/>
      <c r="P706" s="63"/>
      <c r="Q706" s="64"/>
      <c r="R706" s="64"/>
    </row>
    <row r="707" spans="15:18" ht="12.5">
      <c r="O707" s="63"/>
      <c r="P707" s="63"/>
      <c r="Q707" s="64"/>
      <c r="R707" s="64"/>
    </row>
    <row r="708" spans="15:18" ht="12.5">
      <c r="O708" s="63"/>
      <c r="P708" s="63"/>
      <c r="Q708" s="64"/>
      <c r="R708" s="64"/>
    </row>
    <row r="709" spans="15:18" ht="12.5">
      <c r="O709" s="63"/>
      <c r="P709" s="63"/>
      <c r="Q709" s="64"/>
      <c r="R709" s="64"/>
    </row>
    <row r="710" spans="15:18" ht="12.5">
      <c r="O710" s="63"/>
      <c r="P710" s="63"/>
      <c r="Q710" s="64"/>
      <c r="R710" s="64"/>
    </row>
    <row r="711" spans="15:18" ht="12.5">
      <c r="O711" s="63"/>
      <c r="P711" s="63"/>
      <c r="Q711" s="64"/>
      <c r="R711" s="64"/>
    </row>
    <row r="712" spans="15:18" ht="12.5">
      <c r="O712" s="63"/>
      <c r="P712" s="63"/>
      <c r="Q712" s="64"/>
      <c r="R712" s="64"/>
    </row>
    <row r="713" spans="15:18" ht="12.5">
      <c r="O713" s="63"/>
      <c r="P713" s="63"/>
      <c r="Q713" s="64"/>
      <c r="R713" s="64"/>
    </row>
    <row r="714" spans="15:18" ht="12.5">
      <c r="O714" s="63"/>
      <c r="P714" s="63"/>
      <c r="Q714" s="64"/>
      <c r="R714" s="64"/>
    </row>
    <row r="715" spans="15:18" ht="12.5">
      <c r="O715" s="63"/>
      <c r="P715" s="63"/>
      <c r="Q715" s="64"/>
      <c r="R715" s="64"/>
    </row>
    <row r="716" spans="15:18" ht="12.5">
      <c r="O716" s="63"/>
      <c r="P716" s="63"/>
      <c r="Q716" s="64"/>
      <c r="R716" s="64"/>
    </row>
    <row r="717" spans="15:18" ht="12.5">
      <c r="O717" s="63"/>
      <c r="P717" s="63"/>
      <c r="Q717" s="64"/>
      <c r="R717" s="64"/>
    </row>
    <row r="718" spans="15:18" ht="12.5">
      <c r="O718" s="63"/>
      <c r="P718" s="63"/>
      <c r="Q718" s="64"/>
      <c r="R718" s="64"/>
    </row>
    <row r="719" spans="15:18" ht="12.5">
      <c r="O719" s="63"/>
      <c r="P719" s="63"/>
      <c r="Q719" s="64"/>
      <c r="R719" s="64"/>
    </row>
    <row r="720" spans="15:18" ht="12.5">
      <c r="O720" s="63"/>
      <c r="P720" s="63"/>
      <c r="Q720" s="64"/>
      <c r="R720" s="64"/>
    </row>
    <row r="721" spans="15:18" ht="12.5">
      <c r="O721" s="63"/>
      <c r="P721" s="63"/>
      <c r="Q721" s="64"/>
      <c r="R721" s="64"/>
    </row>
    <row r="722" spans="15:18" ht="12.5">
      <c r="O722" s="63"/>
      <c r="P722" s="63"/>
      <c r="Q722" s="64"/>
      <c r="R722" s="64"/>
    </row>
    <row r="723" spans="15:18" ht="12.5">
      <c r="O723" s="63"/>
      <c r="P723" s="63"/>
      <c r="Q723" s="64"/>
      <c r="R723" s="64"/>
    </row>
    <row r="724" spans="15:18" ht="12.5">
      <c r="O724" s="63"/>
      <c r="P724" s="63"/>
      <c r="Q724" s="64"/>
      <c r="R724" s="64"/>
    </row>
    <row r="725" spans="15:18" ht="12.5">
      <c r="O725" s="63"/>
      <c r="P725" s="63"/>
      <c r="Q725" s="64"/>
      <c r="R725" s="64"/>
    </row>
    <row r="726" spans="15:18" ht="12.5">
      <c r="O726" s="63"/>
      <c r="P726" s="63"/>
      <c r="Q726" s="64"/>
      <c r="R726" s="64"/>
    </row>
    <row r="727" spans="15:18" ht="12.5">
      <c r="O727" s="63"/>
      <c r="P727" s="63"/>
      <c r="Q727" s="64"/>
      <c r="R727" s="64"/>
    </row>
    <row r="728" spans="15:18" ht="12.5">
      <c r="O728" s="63"/>
      <c r="P728" s="63"/>
      <c r="Q728" s="64"/>
      <c r="R728" s="64"/>
    </row>
    <row r="729" spans="15:18" ht="12.5">
      <c r="O729" s="63"/>
      <c r="P729" s="63"/>
      <c r="Q729" s="64"/>
      <c r="R729" s="64"/>
    </row>
    <row r="730" spans="15:18" ht="12.5">
      <c r="O730" s="63"/>
      <c r="P730" s="63"/>
      <c r="Q730" s="64"/>
      <c r="R730" s="64"/>
    </row>
    <row r="731" spans="15:18" ht="12.5">
      <c r="O731" s="63"/>
      <c r="P731" s="63"/>
      <c r="Q731" s="64"/>
      <c r="R731" s="64"/>
    </row>
    <row r="732" spans="15:18" ht="12.5">
      <c r="O732" s="63"/>
      <c r="P732" s="63"/>
      <c r="Q732" s="64"/>
      <c r="R732" s="64"/>
    </row>
    <row r="733" spans="15:18" ht="12.5">
      <c r="O733" s="63"/>
      <c r="P733" s="63"/>
      <c r="Q733" s="64"/>
      <c r="R733" s="64"/>
    </row>
    <row r="734" spans="15:18" ht="12.5">
      <c r="O734" s="63"/>
      <c r="P734" s="63"/>
      <c r="Q734" s="64"/>
      <c r="R734" s="64"/>
    </row>
    <row r="735" spans="15:18" ht="12.5">
      <c r="O735" s="63"/>
      <c r="P735" s="63"/>
      <c r="Q735" s="64"/>
      <c r="R735" s="64"/>
    </row>
    <row r="736" spans="15:18" ht="12.5">
      <c r="O736" s="63"/>
      <c r="P736" s="63"/>
      <c r="Q736" s="64"/>
      <c r="R736" s="64"/>
    </row>
    <row r="737" spans="15:18" ht="12.5">
      <c r="O737" s="63"/>
      <c r="P737" s="63"/>
      <c r="Q737" s="64"/>
      <c r="R737" s="64"/>
    </row>
    <row r="738" spans="15:18" ht="12.5">
      <c r="O738" s="63"/>
      <c r="P738" s="63"/>
      <c r="Q738" s="64"/>
      <c r="R738" s="64"/>
    </row>
    <row r="739" spans="15:18" ht="12.5">
      <c r="O739" s="63"/>
      <c r="P739" s="63"/>
      <c r="Q739" s="64"/>
      <c r="R739" s="64"/>
    </row>
    <row r="740" spans="15:18" ht="12.5">
      <c r="O740" s="63"/>
      <c r="P740" s="63"/>
      <c r="Q740" s="64"/>
      <c r="R740" s="64"/>
    </row>
    <row r="741" spans="15:18" ht="12.5">
      <c r="O741" s="63"/>
      <c r="P741" s="63"/>
      <c r="Q741" s="64"/>
      <c r="R741" s="64"/>
    </row>
    <row r="742" spans="15:18" ht="12.5">
      <c r="O742" s="63"/>
      <c r="P742" s="63"/>
      <c r="Q742" s="64"/>
      <c r="R742" s="64"/>
    </row>
    <row r="743" spans="15:18" ht="12.5">
      <c r="O743" s="63"/>
      <c r="P743" s="63"/>
      <c r="Q743" s="64"/>
      <c r="R743" s="64"/>
    </row>
    <row r="744" spans="15:18" ht="12.5">
      <c r="O744" s="63"/>
      <c r="P744" s="63"/>
      <c r="Q744" s="64"/>
      <c r="R744" s="64"/>
    </row>
    <row r="745" spans="15:18" ht="12.5">
      <c r="O745" s="63"/>
      <c r="P745" s="63"/>
      <c r="Q745" s="64"/>
      <c r="R745" s="64"/>
    </row>
    <row r="746" spans="15:18" ht="12.5">
      <c r="O746" s="63"/>
      <c r="P746" s="63"/>
      <c r="Q746" s="64"/>
      <c r="R746" s="64"/>
    </row>
    <row r="747" spans="15:18" ht="12.5">
      <c r="O747" s="63"/>
      <c r="P747" s="63"/>
      <c r="Q747" s="64"/>
      <c r="R747" s="64"/>
    </row>
    <row r="748" spans="15:18" ht="12.5">
      <c r="O748" s="63"/>
      <c r="P748" s="63"/>
      <c r="Q748" s="64"/>
      <c r="R748" s="64"/>
    </row>
    <row r="749" spans="15:18" ht="12.5">
      <c r="O749" s="63"/>
      <c r="P749" s="63"/>
      <c r="Q749" s="64"/>
      <c r="R749" s="64"/>
    </row>
    <row r="750" spans="15:18" ht="12.5">
      <c r="O750" s="63"/>
      <c r="P750" s="63"/>
      <c r="Q750" s="64"/>
      <c r="R750" s="64"/>
    </row>
    <row r="751" spans="15:18" ht="12.5">
      <c r="O751" s="63"/>
      <c r="P751" s="63"/>
      <c r="Q751" s="64"/>
      <c r="R751" s="64"/>
    </row>
    <row r="752" spans="15:18" ht="12.5">
      <c r="O752" s="63"/>
      <c r="P752" s="63"/>
      <c r="Q752" s="64"/>
      <c r="R752" s="64"/>
    </row>
    <row r="753" spans="15:18" ht="12.5">
      <c r="O753" s="63"/>
      <c r="P753" s="63"/>
      <c r="Q753" s="64"/>
      <c r="R753" s="64"/>
    </row>
    <row r="754" spans="15:18" ht="12.5">
      <c r="O754" s="63"/>
      <c r="P754" s="63"/>
      <c r="Q754" s="64"/>
      <c r="R754" s="64"/>
    </row>
    <row r="755" spans="15:18" ht="12.5">
      <c r="O755" s="63"/>
      <c r="P755" s="63"/>
      <c r="Q755" s="64"/>
      <c r="R755" s="64"/>
    </row>
    <row r="756" spans="15:18" ht="12.5">
      <c r="O756" s="63"/>
      <c r="P756" s="63"/>
      <c r="Q756" s="64"/>
      <c r="R756" s="64"/>
    </row>
    <row r="757" spans="15:18" ht="12.5">
      <c r="O757" s="63"/>
      <c r="P757" s="63"/>
      <c r="Q757" s="64"/>
      <c r="R757" s="64"/>
    </row>
    <row r="758" spans="15:18" ht="12.5">
      <c r="O758" s="63"/>
      <c r="P758" s="63"/>
      <c r="Q758" s="64"/>
      <c r="R758" s="64"/>
    </row>
    <row r="759" spans="15:18" ht="12.5">
      <c r="O759" s="63"/>
      <c r="P759" s="63"/>
      <c r="Q759" s="64"/>
      <c r="R759" s="64"/>
    </row>
    <row r="760" spans="15:18" ht="12.5">
      <c r="O760" s="63"/>
      <c r="P760" s="63"/>
      <c r="Q760" s="64"/>
      <c r="R760" s="64"/>
    </row>
    <row r="761" spans="15:18" ht="12.5">
      <c r="O761" s="63"/>
      <c r="P761" s="63"/>
      <c r="Q761" s="64"/>
      <c r="R761" s="64"/>
    </row>
    <row r="762" spans="15:18" ht="12.5">
      <c r="O762" s="63"/>
      <c r="P762" s="63"/>
      <c r="Q762" s="64"/>
      <c r="R762" s="64"/>
    </row>
    <row r="763" spans="15:18" ht="12.5">
      <c r="O763" s="63"/>
      <c r="P763" s="63"/>
      <c r="Q763" s="64"/>
      <c r="R763" s="64"/>
    </row>
    <row r="764" spans="15:18" ht="12.5">
      <c r="O764" s="63"/>
      <c r="P764" s="63"/>
      <c r="Q764" s="64"/>
      <c r="R764" s="64"/>
    </row>
    <row r="765" spans="15:18" ht="12.5">
      <c r="O765" s="63"/>
      <c r="P765" s="63"/>
      <c r="Q765" s="64"/>
      <c r="R765" s="64"/>
    </row>
    <row r="766" spans="15:18" ht="12.5">
      <c r="O766" s="63"/>
      <c r="P766" s="63"/>
      <c r="Q766" s="64"/>
      <c r="R766" s="64"/>
    </row>
    <row r="767" spans="15:18" ht="12.5">
      <c r="O767" s="63"/>
      <c r="P767" s="63"/>
      <c r="Q767" s="64"/>
      <c r="R767" s="64"/>
    </row>
    <row r="768" spans="15:18" ht="12.5">
      <c r="O768" s="63"/>
      <c r="P768" s="63"/>
      <c r="Q768" s="64"/>
      <c r="R768" s="64"/>
    </row>
    <row r="769" spans="15:18" ht="12.5">
      <c r="O769" s="63"/>
      <c r="P769" s="63"/>
      <c r="Q769" s="64"/>
      <c r="R769" s="64"/>
    </row>
    <row r="770" spans="15:18" ht="12.5">
      <c r="O770" s="63"/>
      <c r="P770" s="63"/>
      <c r="Q770" s="64"/>
      <c r="R770" s="64"/>
    </row>
    <row r="771" spans="15:18" ht="12.5">
      <c r="O771" s="63"/>
      <c r="P771" s="63"/>
      <c r="Q771" s="64"/>
      <c r="R771" s="64"/>
    </row>
    <row r="772" spans="15:18" ht="12.5">
      <c r="O772" s="63"/>
      <c r="P772" s="63"/>
      <c r="Q772" s="64"/>
      <c r="R772" s="64"/>
    </row>
    <row r="773" spans="15:18" ht="12.5">
      <c r="O773" s="63"/>
      <c r="P773" s="63"/>
      <c r="Q773" s="64"/>
      <c r="R773" s="64"/>
    </row>
    <row r="774" spans="15:18" ht="12.5">
      <c r="O774" s="63"/>
      <c r="P774" s="63"/>
      <c r="Q774" s="64"/>
      <c r="R774" s="64"/>
    </row>
    <row r="775" spans="15:18" ht="12.5">
      <c r="O775" s="63"/>
      <c r="P775" s="63"/>
      <c r="Q775" s="64"/>
      <c r="R775" s="64"/>
    </row>
    <row r="776" spans="15:18" ht="12.5">
      <c r="O776" s="63"/>
      <c r="P776" s="63"/>
      <c r="Q776" s="64"/>
      <c r="R776" s="64"/>
    </row>
    <row r="777" spans="15:18" ht="12.5">
      <c r="O777" s="63"/>
      <c r="P777" s="63"/>
      <c r="Q777" s="64"/>
      <c r="R777" s="64"/>
    </row>
    <row r="778" spans="15:18" ht="12.5">
      <c r="O778" s="63"/>
      <c r="P778" s="63"/>
      <c r="Q778" s="64"/>
      <c r="R778" s="64"/>
    </row>
    <row r="779" spans="15:18" ht="12.5">
      <c r="O779" s="63"/>
      <c r="P779" s="63"/>
      <c r="Q779" s="64"/>
      <c r="R779" s="64"/>
    </row>
    <row r="780" spans="15:18" ht="12.5">
      <c r="O780" s="63"/>
      <c r="P780" s="63"/>
      <c r="Q780" s="64"/>
      <c r="R780" s="64"/>
    </row>
    <row r="781" spans="15:18" ht="12.5">
      <c r="O781" s="63"/>
      <c r="P781" s="63"/>
      <c r="Q781" s="64"/>
      <c r="R781" s="64"/>
    </row>
    <row r="782" spans="15:18" ht="12.5">
      <c r="O782" s="63"/>
      <c r="P782" s="63"/>
      <c r="Q782" s="64"/>
      <c r="R782" s="64"/>
    </row>
    <row r="783" spans="15:18" ht="12.5">
      <c r="O783" s="63"/>
      <c r="P783" s="63"/>
      <c r="Q783" s="64"/>
      <c r="R783" s="64"/>
    </row>
    <row r="784" spans="15:18" ht="12.5">
      <c r="O784" s="63"/>
      <c r="P784" s="63"/>
      <c r="Q784" s="64"/>
      <c r="R784" s="64"/>
    </row>
    <row r="785" spans="15:18" ht="12.5">
      <c r="O785" s="63"/>
      <c r="P785" s="63"/>
      <c r="Q785" s="64"/>
      <c r="R785" s="64"/>
    </row>
    <row r="786" spans="15:18" ht="12.5">
      <c r="O786" s="63"/>
      <c r="P786" s="63"/>
      <c r="Q786" s="64"/>
      <c r="R786" s="64"/>
    </row>
    <row r="787" spans="15:18" ht="12.5">
      <c r="O787" s="63"/>
      <c r="P787" s="63"/>
      <c r="Q787" s="64"/>
      <c r="R787" s="64"/>
    </row>
    <row r="788" spans="15:18" ht="12.5">
      <c r="O788" s="63"/>
      <c r="P788" s="63"/>
      <c r="Q788" s="64"/>
      <c r="R788" s="64"/>
    </row>
    <row r="789" spans="15:18" ht="12.5">
      <c r="O789" s="63"/>
      <c r="P789" s="63"/>
      <c r="Q789" s="64"/>
      <c r="R789" s="64"/>
    </row>
    <row r="790" spans="15:18" ht="12.5">
      <c r="O790" s="63"/>
      <c r="P790" s="63"/>
      <c r="Q790" s="64"/>
      <c r="R790" s="64"/>
    </row>
    <row r="791" spans="15:18" ht="12.5">
      <c r="O791" s="63"/>
      <c r="P791" s="63"/>
      <c r="Q791" s="64"/>
      <c r="R791" s="64"/>
    </row>
    <row r="792" spans="15:18" ht="12.5">
      <c r="O792" s="63"/>
      <c r="P792" s="63"/>
      <c r="Q792" s="64"/>
      <c r="R792" s="64"/>
    </row>
    <row r="793" spans="15:18" ht="12.5">
      <c r="O793" s="63"/>
      <c r="P793" s="63"/>
      <c r="Q793" s="64"/>
      <c r="R793" s="64"/>
    </row>
    <row r="794" spans="15:18" ht="12.5">
      <c r="O794" s="63"/>
      <c r="P794" s="63"/>
      <c r="Q794" s="64"/>
      <c r="R794" s="64"/>
    </row>
    <row r="795" spans="15:18" ht="12.5">
      <c r="O795" s="63"/>
      <c r="P795" s="63"/>
      <c r="Q795" s="64"/>
      <c r="R795" s="64"/>
    </row>
    <row r="796" spans="15:18" ht="12.5">
      <c r="O796" s="63"/>
      <c r="P796" s="63"/>
      <c r="Q796" s="64"/>
      <c r="R796" s="64"/>
    </row>
    <row r="797" spans="15:18" ht="12.5">
      <c r="O797" s="63"/>
      <c r="P797" s="63"/>
      <c r="Q797" s="64"/>
      <c r="R797" s="64"/>
    </row>
    <row r="798" spans="15:18" ht="12.5">
      <c r="O798" s="63"/>
      <c r="P798" s="63"/>
      <c r="Q798" s="64"/>
      <c r="R798" s="64"/>
    </row>
    <row r="799" spans="15:18" ht="12.5">
      <c r="O799" s="63"/>
      <c r="P799" s="63"/>
      <c r="Q799" s="64"/>
      <c r="R799" s="64"/>
    </row>
    <row r="800" spans="15:18" ht="12.5">
      <c r="O800" s="63"/>
      <c r="P800" s="63"/>
      <c r="Q800" s="64"/>
      <c r="R800" s="64"/>
    </row>
    <row r="801" spans="15:18" ht="12.5">
      <c r="O801" s="63"/>
      <c r="P801" s="63"/>
      <c r="Q801" s="64"/>
      <c r="R801" s="64"/>
    </row>
    <row r="802" spans="15:18" ht="12.5">
      <c r="O802" s="63"/>
      <c r="P802" s="63"/>
      <c r="Q802" s="64"/>
      <c r="R802" s="64"/>
    </row>
    <row r="803" spans="15:18" ht="12.5">
      <c r="O803" s="63"/>
      <c r="P803" s="63"/>
      <c r="Q803" s="64"/>
      <c r="R803" s="64"/>
    </row>
    <row r="804" spans="15:18" ht="12.5">
      <c r="O804" s="63"/>
      <c r="P804" s="63"/>
      <c r="Q804" s="64"/>
      <c r="R804" s="64"/>
    </row>
    <row r="805" spans="15:18" ht="12.5">
      <c r="O805" s="63"/>
      <c r="P805" s="63"/>
      <c r="Q805" s="64"/>
      <c r="R805" s="64"/>
    </row>
    <row r="806" spans="15:18" ht="12.5">
      <c r="O806" s="63"/>
      <c r="P806" s="63"/>
      <c r="Q806" s="64"/>
      <c r="R806" s="64"/>
    </row>
    <row r="807" spans="15:18" ht="12.5">
      <c r="O807" s="63"/>
      <c r="P807" s="63"/>
      <c r="Q807" s="64"/>
      <c r="R807" s="64"/>
    </row>
    <row r="808" spans="15:18" ht="12.5">
      <c r="O808" s="63"/>
      <c r="P808" s="63"/>
      <c r="Q808" s="64"/>
      <c r="R808" s="64"/>
    </row>
    <row r="809" spans="15:18" ht="12.5">
      <c r="O809" s="63"/>
      <c r="P809" s="63"/>
      <c r="Q809" s="64"/>
      <c r="R809" s="64"/>
    </row>
    <row r="810" spans="15:18" ht="12.5">
      <c r="O810" s="63"/>
      <c r="P810" s="63"/>
      <c r="Q810" s="64"/>
      <c r="R810" s="64"/>
    </row>
    <row r="811" spans="15:18" ht="12.5">
      <c r="O811" s="63"/>
      <c r="P811" s="63"/>
      <c r="Q811" s="64"/>
      <c r="R811" s="64"/>
    </row>
    <row r="812" spans="15:18" ht="12.5">
      <c r="O812" s="63"/>
      <c r="P812" s="63"/>
      <c r="Q812" s="64"/>
      <c r="R812" s="64"/>
    </row>
    <row r="813" spans="15:18" ht="12.5">
      <c r="O813" s="63"/>
      <c r="P813" s="63"/>
      <c r="Q813" s="64"/>
      <c r="R813" s="64"/>
    </row>
    <row r="814" spans="15:18" ht="12.5">
      <c r="O814" s="63"/>
      <c r="P814" s="63"/>
      <c r="Q814" s="64"/>
      <c r="R814" s="64"/>
    </row>
    <row r="815" spans="15:18" ht="12.5">
      <c r="O815" s="63"/>
      <c r="P815" s="63"/>
      <c r="Q815" s="64"/>
      <c r="R815" s="64"/>
    </row>
    <row r="816" spans="15:18" ht="12.5">
      <c r="O816" s="63"/>
      <c r="P816" s="63"/>
      <c r="Q816" s="64"/>
      <c r="R816" s="64"/>
    </row>
    <row r="817" spans="15:18" ht="12.5">
      <c r="O817" s="63"/>
      <c r="P817" s="63"/>
      <c r="Q817" s="64"/>
      <c r="R817" s="64"/>
    </row>
    <row r="818" spans="15:18" ht="12.5">
      <c r="O818" s="63"/>
      <c r="P818" s="63"/>
      <c r="Q818" s="64"/>
      <c r="R818" s="64"/>
    </row>
    <row r="819" spans="15:18" ht="12.5">
      <c r="O819" s="63"/>
      <c r="P819" s="63"/>
      <c r="Q819" s="64"/>
      <c r="R819" s="64"/>
    </row>
    <row r="820" spans="15:18" ht="12.5">
      <c r="O820" s="63"/>
      <c r="P820" s="63"/>
      <c r="Q820" s="64"/>
      <c r="R820" s="64"/>
    </row>
    <row r="821" spans="15:18" ht="12.5">
      <c r="O821" s="63"/>
      <c r="P821" s="63"/>
      <c r="Q821" s="64"/>
      <c r="R821" s="64"/>
    </row>
    <row r="822" spans="15:18" ht="12.5">
      <c r="O822" s="63"/>
      <c r="P822" s="63"/>
      <c r="Q822" s="64"/>
      <c r="R822" s="64"/>
    </row>
    <row r="823" spans="15:18" ht="12.5">
      <c r="O823" s="63"/>
      <c r="P823" s="63"/>
      <c r="Q823" s="64"/>
      <c r="R823" s="64"/>
    </row>
    <row r="824" spans="15:18" ht="12.5">
      <c r="O824" s="63"/>
      <c r="P824" s="63"/>
      <c r="Q824" s="64"/>
      <c r="R824" s="64"/>
    </row>
    <row r="825" spans="15:18" ht="12.5">
      <c r="O825" s="63"/>
      <c r="P825" s="63"/>
      <c r="Q825" s="64"/>
      <c r="R825" s="64"/>
    </row>
    <row r="826" spans="15:18" ht="12.5">
      <c r="O826" s="63"/>
      <c r="P826" s="63"/>
      <c r="Q826" s="64"/>
      <c r="R826" s="64"/>
    </row>
    <row r="827" spans="15:18" ht="12.5">
      <c r="O827" s="63"/>
      <c r="P827" s="63"/>
      <c r="Q827" s="64"/>
      <c r="R827" s="64"/>
    </row>
    <row r="828" spans="15:18" ht="12.5">
      <c r="O828" s="63"/>
      <c r="P828" s="63"/>
      <c r="Q828" s="64"/>
      <c r="R828" s="64"/>
    </row>
    <row r="829" spans="15:18" ht="12.5">
      <c r="O829" s="63"/>
      <c r="P829" s="63"/>
      <c r="Q829" s="64"/>
      <c r="R829" s="64"/>
    </row>
    <row r="830" spans="15:18" ht="12.5">
      <c r="O830" s="63"/>
      <c r="P830" s="63"/>
      <c r="Q830" s="64"/>
      <c r="R830" s="64"/>
    </row>
    <row r="831" spans="15:18" ht="12.5">
      <c r="O831" s="63"/>
      <c r="P831" s="63"/>
      <c r="Q831" s="64"/>
      <c r="R831" s="64"/>
    </row>
    <row r="832" spans="15:18" ht="12.5">
      <c r="O832" s="63"/>
      <c r="P832" s="63"/>
      <c r="Q832" s="64"/>
      <c r="R832" s="64"/>
    </row>
    <row r="833" spans="15:18" ht="12.5">
      <c r="O833" s="63"/>
      <c r="P833" s="63"/>
      <c r="Q833" s="64"/>
      <c r="R833" s="64"/>
    </row>
    <row r="834" spans="15:18" ht="12.5">
      <c r="O834" s="63"/>
      <c r="P834" s="63"/>
      <c r="Q834" s="64"/>
      <c r="R834" s="64"/>
    </row>
    <row r="835" spans="15:18" ht="12.5">
      <c r="O835" s="63"/>
      <c r="P835" s="63"/>
      <c r="Q835" s="64"/>
      <c r="R835" s="64"/>
    </row>
    <row r="836" spans="15:18" ht="12.5">
      <c r="O836" s="63"/>
      <c r="P836" s="63"/>
      <c r="Q836" s="64"/>
      <c r="R836" s="64"/>
    </row>
    <row r="837" spans="15:18" ht="12.5">
      <c r="O837" s="63"/>
      <c r="P837" s="63"/>
      <c r="Q837" s="64"/>
      <c r="R837" s="64"/>
    </row>
    <row r="838" spans="15:18" ht="12.5">
      <c r="O838" s="63"/>
      <c r="P838" s="63"/>
      <c r="Q838" s="64"/>
      <c r="R838" s="64"/>
    </row>
    <row r="839" spans="15:18" ht="12.5">
      <c r="O839" s="63"/>
      <c r="P839" s="63"/>
      <c r="Q839" s="64"/>
      <c r="R839" s="64"/>
    </row>
    <row r="840" spans="15:18" ht="12.5">
      <c r="O840" s="63"/>
      <c r="P840" s="63"/>
      <c r="Q840" s="64"/>
      <c r="R840" s="64"/>
    </row>
    <row r="841" spans="15:18" ht="12.5">
      <c r="O841" s="63"/>
      <c r="P841" s="63"/>
      <c r="Q841" s="64"/>
      <c r="R841" s="64"/>
    </row>
    <row r="842" spans="15:18" ht="12.5">
      <c r="O842" s="63"/>
      <c r="P842" s="63"/>
      <c r="Q842" s="64"/>
      <c r="R842" s="64"/>
    </row>
    <row r="843" spans="15:18" ht="12.5">
      <c r="O843" s="63"/>
      <c r="P843" s="63"/>
      <c r="Q843" s="64"/>
      <c r="R843" s="64"/>
    </row>
    <row r="844" spans="15:18" ht="12.5">
      <c r="O844" s="63"/>
      <c r="P844" s="63"/>
      <c r="Q844" s="64"/>
      <c r="R844" s="64"/>
    </row>
    <row r="845" spans="15:18" ht="12.5">
      <c r="O845" s="63"/>
      <c r="P845" s="63"/>
      <c r="Q845" s="64"/>
      <c r="R845" s="64"/>
    </row>
    <row r="846" spans="15:18" ht="12.5">
      <c r="O846" s="63"/>
      <c r="P846" s="63"/>
      <c r="Q846" s="64"/>
      <c r="R846" s="64"/>
    </row>
    <row r="847" spans="15:18" ht="12.5">
      <c r="O847" s="63"/>
      <c r="P847" s="63"/>
      <c r="Q847" s="64"/>
      <c r="R847" s="64"/>
    </row>
    <row r="848" spans="15:18" ht="12.5">
      <c r="O848" s="63"/>
      <c r="P848" s="63"/>
      <c r="Q848" s="64"/>
      <c r="R848" s="64"/>
    </row>
    <row r="849" spans="15:18" ht="12.5">
      <c r="O849" s="63"/>
      <c r="P849" s="63"/>
      <c r="Q849" s="64"/>
      <c r="R849" s="64"/>
    </row>
    <row r="850" spans="15:18" ht="12.5">
      <c r="O850" s="63"/>
      <c r="P850" s="63"/>
      <c r="Q850" s="64"/>
      <c r="R850" s="64"/>
    </row>
    <row r="851" spans="15:18" ht="12.5">
      <c r="O851" s="63"/>
      <c r="P851" s="63"/>
      <c r="Q851" s="64"/>
      <c r="R851" s="64"/>
    </row>
    <row r="852" spans="15:18" ht="12.5">
      <c r="O852" s="63"/>
      <c r="P852" s="63"/>
      <c r="Q852" s="64"/>
      <c r="R852" s="64"/>
    </row>
    <row r="853" spans="15:18" ht="12.5">
      <c r="O853" s="63"/>
      <c r="P853" s="63"/>
      <c r="Q853" s="64"/>
      <c r="R853" s="64"/>
    </row>
    <row r="854" spans="15:18" ht="12.5">
      <c r="O854" s="63"/>
      <c r="P854" s="63"/>
      <c r="Q854" s="64"/>
      <c r="R854" s="64"/>
    </row>
    <row r="855" spans="15:18" ht="12.5">
      <c r="O855" s="63"/>
      <c r="P855" s="63"/>
      <c r="Q855" s="64"/>
      <c r="R855" s="64"/>
    </row>
    <row r="856" spans="15:18" ht="12.5">
      <c r="O856" s="63"/>
      <c r="P856" s="63"/>
      <c r="Q856" s="64"/>
      <c r="R856" s="64"/>
    </row>
    <row r="857" spans="15:18" ht="12.5">
      <c r="O857" s="63"/>
      <c r="P857" s="63"/>
      <c r="Q857" s="64"/>
      <c r="R857" s="64"/>
    </row>
    <row r="858" spans="15:18" ht="12.5">
      <c r="O858" s="63"/>
      <c r="P858" s="63"/>
      <c r="Q858" s="64"/>
      <c r="R858" s="64"/>
    </row>
    <row r="859" spans="15:18" ht="12.5">
      <c r="O859" s="63"/>
      <c r="P859" s="63"/>
      <c r="Q859" s="64"/>
      <c r="R859" s="64"/>
    </row>
    <row r="860" spans="15:18" ht="12.5">
      <c r="O860" s="63"/>
      <c r="P860" s="63"/>
      <c r="Q860" s="64"/>
      <c r="R860" s="64"/>
    </row>
    <row r="861" spans="15:18" ht="12.5">
      <c r="O861" s="63"/>
      <c r="P861" s="63"/>
      <c r="Q861" s="64"/>
      <c r="R861" s="64"/>
    </row>
    <row r="862" spans="15:18" ht="12.5">
      <c r="O862" s="63"/>
      <c r="P862" s="63"/>
      <c r="Q862" s="64"/>
      <c r="R862" s="64"/>
    </row>
    <row r="863" spans="15:18" ht="12.5">
      <c r="O863" s="63"/>
      <c r="P863" s="63"/>
      <c r="Q863" s="64"/>
      <c r="R863" s="64"/>
    </row>
    <row r="864" spans="15:18" ht="12.5">
      <c r="O864" s="63"/>
      <c r="P864" s="63"/>
      <c r="Q864" s="64"/>
      <c r="R864" s="64"/>
    </row>
    <row r="865" spans="15:18" ht="12.5">
      <c r="O865" s="63"/>
      <c r="P865" s="63"/>
      <c r="Q865" s="64"/>
      <c r="R865" s="64"/>
    </row>
    <row r="866" spans="15:18" ht="12.5">
      <c r="O866" s="63"/>
      <c r="P866" s="63"/>
      <c r="Q866" s="64"/>
      <c r="R866" s="64"/>
    </row>
    <row r="867" spans="15:18" ht="12.5">
      <c r="O867" s="63"/>
      <c r="P867" s="63"/>
      <c r="Q867" s="64"/>
      <c r="R867" s="64"/>
    </row>
    <row r="868" spans="15:18" ht="12.5">
      <c r="O868" s="63"/>
      <c r="P868" s="63"/>
      <c r="Q868" s="64"/>
      <c r="R868" s="64"/>
    </row>
    <row r="869" spans="15:18" ht="12.5">
      <c r="O869" s="63"/>
      <c r="P869" s="63"/>
      <c r="Q869" s="64"/>
      <c r="R869" s="64"/>
    </row>
    <row r="870" spans="15:18" ht="12.5">
      <c r="O870" s="63"/>
      <c r="P870" s="63"/>
      <c r="Q870" s="64"/>
      <c r="R870" s="64"/>
    </row>
    <row r="871" spans="15:18" ht="12.5">
      <c r="O871" s="63"/>
      <c r="P871" s="63"/>
      <c r="Q871" s="64"/>
      <c r="R871" s="64"/>
    </row>
    <row r="872" spans="15:18" ht="12.5">
      <c r="O872" s="63"/>
      <c r="P872" s="63"/>
      <c r="Q872" s="64"/>
      <c r="R872" s="64"/>
    </row>
    <row r="873" spans="15:18" ht="12.5">
      <c r="O873" s="63"/>
      <c r="P873" s="63"/>
      <c r="Q873" s="64"/>
      <c r="R873" s="64"/>
    </row>
    <row r="874" spans="15:18" ht="12.5">
      <c r="O874" s="63"/>
      <c r="P874" s="63"/>
      <c r="Q874" s="64"/>
      <c r="R874" s="64"/>
    </row>
    <row r="875" spans="15:18" ht="12.5">
      <c r="O875" s="63"/>
      <c r="P875" s="63"/>
      <c r="Q875" s="64"/>
      <c r="R875" s="64"/>
    </row>
    <row r="876" spans="15:18" ht="12.5">
      <c r="O876" s="63"/>
      <c r="P876" s="63"/>
      <c r="Q876" s="64"/>
      <c r="R876" s="64"/>
    </row>
    <row r="877" spans="15:18" ht="12.5">
      <c r="O877" s="63"/>
      <c r="P877" s="63"/>
      <c r="Q877" s="64"/>
      <c r="R877" s="64"/>
    </row>
    <row r="878" spans="15:18" ht="12.5">
      <c r="O878" s="63"/>
      <c r="P878" s="63"/>
      <c r="Q878" s="64"/>
      <c r="R878" s="64"/>
    </row>
    <row r="879" spans="15:18" ht="12.5">
      <c r="O879" s="63"/>
      <c r="P879" s="63"/>
      <c r="Q879" s="64"/>
      <c r="R879" s="64"/>
    </row>
    <row r="880" spans="15:18" ht="12.5">
      <c r="O880" s="63"/>
      <c r="P880" s="63"/>
      <c r="Q880" s="64"/>
      <c r="R880" s="64"/>
    </row>
    <row r="881" spans="15:18" ht="12.5">
      <c r="O881" s="63"/>
      <c r="P881" s="63"/>
      <c r="Q881" s="64"/>
      <c r="R881" s="64"/>
    </row>
    <row r="882" spans="15:18" ht="12.5">
      <c r="O882" s="63"/>
      <c r="P882" s="63"/>
      <c r="Q882" s="64"/>
      <c r="R882" s="64"/>
    </row>
    <row r="883" spans="15:18" ht="12.5">
      <c r="O883" s="63"/>
      <c r="P883" s="63"/>
      <c r="Q883" s="64"/>
      <c r="R883" s="64"/>
    </row>
    <row r="884" spans="15:18" ht="12.5">
      <c r="O884" s="63"/>
      <c r="P884" s="63"/>
      <c r="Q884" s="64"/>
      <c r="R884" s="64"/>
    </row>
    <row r="885" spans="15:18" ht="12.5">
      <c r="O885" s="63"/>
      <c r="P885" s="63"/>
      <c r="Q885" s="64"/>
      <c r="R885" s="64"/>
    </row>
    <row r="886" spans="15:18" ht="12.5">
      <c r="O886" s="63"/>
      <c r="P886" s="63"/>
      <c r="Q886" s="64"/>
      <c r="R886" s="64"/>
    </row>
    <row r="887" spans="15:18" ht="12.5">
      <c r="O887" s="63"/>
      <c r="P887" s="63"/>
      <c r="Q887" s="64"/>
      <c r="R887" s="64"/>
    </row>
    <row r="888" spans="15:18" ht="12.5">
      <c r="O888" s="63"/>
      <c r="P888" s="63"/>
      <c r="Q888" s="64"/>
      <c r="R888" s="64"/>
    </row>
    <row r="889" spans="15:18" ht="12.5">
      <c r="O889" s="63"/>
      <c r="P889" s="63"/>
      <c r="Q889" s="64"/>
      <c r="R889" s="64"/>
    </row>
    <row r="890" spans="15:18" ht="12.5">
      <c r="O890" s="63"/>
      <c r="P890" s="63"/>
      <c r="Q890" s="64"/>
      <c r="R890" s="64"/>
    </row>
    <row r="891" spans="15:18" ht="12.5">
      <c r="O891" s="63"/>
      <c r="P891" s="63"/>
      <c r="Q891" s="64"/>
      <c r="R891" s="64"/>
    </row>
    <row r="892" spans="15:18" ht="12.5">
      <c r="O892" s="63"/>
      <c r="P892" s="63"/>
      <c r="Q892" s="64"/>
      <c r="R892" s="64"/>
    </row>
    <row r="893" spans="15:18" ht="12.5">
      <c r="O893" s="63"/>
      <c r="P893" s="63"/>
      <c r="Q893" s="64"/>
      <c r="R893" s="64"/>
    </row>
    <row r="894" spans="15:18" ht="12.5">
      <c r="O894" s="63"/>
      <c r="P894" s="63"/>
      <c r="Q894" s="64"/>
      <c r="R894" s="64"/>
    </row>
    <row r="895" spans="15:18" ht="12.5">
      <c r="O895" s="63"/>
      <c r="P895" s="63"/>
      <c r="Q895" s="64"/>
      <c r="R895" s="64"/>
    </row>
    <row r="896" spans="15:18" ht="12.5">
      <c r="O896" s="63"/>
      <c r="P896" s="63"/>
      <c r="Q896" s="64"/>
      <c r="R896" s="64"/>
    </row>
    <row r="897" spans="15:18" ht="12.5">
      <c r="O897" s="63"/>
      <c r="P897" s="63"/>
      <c r="Q897" s="64"/>
      <c r="R897" s="64"/>
    </row>
    <row r="898" spans="15:18" ht="12.5">
      <c r="O898" s="63"/>
      <c r="P898" s="63"/>
      <c r="Q898" s="64"/>
      <c r="R898" s="64"/>
    </row>
    <row r="899" spans="15:18" ht="12.5">
      <c r="O899" s="63"/>
      <c r="P899" s="63"/>
      <c r="Q899" s="64"/>
      <c r="R899" s="64"/>
    </row>
    <row r="900" spans="15:18" ht="12.5">
      <c r="O900" s="63"/>
      <c r="P900" s="63"/>
      <c r="Q900" s="64"/>
      <c r="R900" s="64"/>
    </row>
    <row r="901" spans="15:18" ht="12.5">
      <c r="O901" s="63"/>
      <c r="P901" s="63"/>
      <c r="Q901" s="64"/>
      <c r="R901" s="64"/>
    </row>
    <row r="902" spans="15:18" ht="12.5">
      <c r="O902" s="63"/>
      <c r="P902" s="63"/>
      <c r="Q902" s="64"/>
      <c r="R902" s="64"/>
    </row>
    <row r="903" spans="15:18" ht="12.5">
      <c r="O903" s="63"/>
      <c r="P903" s="63"/>
      <c r="Q903" s="64"/>
      <c r="R903" s="64"/>
    </row>
    <row r="904" spans="15:18" ht="12.5">
      <c r="O904" s="63"/>
      <c r="P904" s="63"/>
      <c r="Q904" s="64"/>
      <c r="R904" s="64"/>
    </row>
    <row r="905" spans="15:18" ht="12.5">
      <c r="O905" s="63"/>
      <c r="P905" s="63"/>
      <c r="Q905" s="64"/>
      <c r="R905" s="64"/>
    </row>
    <row r="906" spans="15:18" ht="12.5">
      <c r="O906" s="63"/>
      <c r="P906" s="63"/>
      <c r="Q906" s="64"/>
      <c r="R906" s="64"/>
    </row>
    <row r="907" spans="15:18" ht="12.5">
      <c r="O907" s="63"/>
      <c r="P907" s="63"/>
      <c r="Q907" s="64"/>
      <c r="R907" s="64"/>
    </row>
    <row r="908" spans="15:18" ht="12.5">
      <c r="O908" s="63"/>
      <c r="P908" s="63"/>
      <c r="Q908" s="64"/>
      <c r="R908" s="64"/>
    </row>
    <row r="909" spans="15:18" ht="12.5">
      <c r="O909" s="63"/>
      <c r="P909" s="63"/>
      <c r="Q909" s="64"/>
      <c r="R909" s="64"/>
    </row>
    <row r="910" spans="15:18" ht="12.5">
      <c r="O910" s="63"/>
      <c r="P910" s="63"/>
      <c r="Q910" s="64"/>
      <c r="R910" s="64"/>
    </row>
    <row r="911" spans="15:18" ht="12.5">
      <c r="O911" s="63"/>
      <c r="P911" s="63"/>
      <c r="Q911" s="64"/>
      <c r="R911" s="64"/>
    </row>
    <row r="912" spans="15:18" ht="12.5">
      <c r="O912" s="63"/>
      <c r="P912" s="63"/>
      <c r="Q912" s="64"/>
      <c r="R912" s="64"/>
    </row>
    <row r="913" spans="15:18" ht="12.5">
      <c r="O913" s="63"/>
      <c r="P913" s="63"/>
      <c r="Q913" s="64"/>
      <c r="R913" s="64"/>
    </row>
    <row r="914" spans="15:18" ht="12.5">
      <c r="O914" s="63"/>
      <c r="P914" s="63"/>
      <c r="Q914" s="64"/>
      <c r="R914" s="64"/>
    </row>
    <row r="915" spans="15:18" ht="12.5">
      <c r="O915" s="63"/>
      <c r="P915" s="63"/>
      <c r="Q915" s="64"/>
      <c r="R915" s="64"/>
    </row>
    <row r="916" spans="15:18" ht="12.5">
      <c r="O916" s="63"/>
      <c r="P916" s="63"/>
      <c r="Q916" s="64"/>
      <c r="R916" s="64"/>
    </row>
    <row r="917" spans="15:18" ht="12.5">
      <c r="O917" s="63"/>
      <c r="P917" s="63"/>
      <c r="Q917" s="64"/>
      <c r="R917" s="64"/>
    </row>
    <row r="918" spans="15:18" ht="12.5">
      <c r="O918" s="63"/>
      <c r="P918" s="63"/>
      <c r="Q918" s="64"/>
      <c r="R918" s="64"/>
    </row>
    <row r="919" spans="15:18" ht="12.5">
      <c r="O919" s="63"/>
      <c r="P919" s="63"/>
      <c r="Q919" s="64"/>
      <c r="R919" s="64"/>
    </row>
    <row r="920" spans="15:18" ht="12.5">
      <c r="O920" s="63"/>
      <c r="P920" s="63"/>
      <c r="Q920" s="64"/>
      <c r="R920" s="64"/>
    </row>
    <row r="921" spans="15:18" ht="12.5">
      <c r="O921" s="63"/>
      <c r="P921" s="63"/>
      <c r="Q921" s="64"/>
      <c r="R921" s="64"/>
    </row>
    <row r="922" spans="15:18" ht="12.5">
      <c r="O922" s="63"/>
      <c r="P922" s="63"/>
      <c r="Q922" s="64"/>
      <c r="R922" s="64"/>
    </row>
    <row r="923" spans="15:18" ht="12.5">
      <c r="O923" s="63"/>
      <c r="P923" s="63"/>
      <c r="Q923" s="64"/>
      <c r="R923" s="64"/>
    </row>
    <row r="924" spans="15:18" ht="12.5">
      <c r="O924" s="63"/>
      <c r="P924" s="63"/>
      <c r="Q924" s="64"/>
      <c r="R924" s="64"/>
    </row>
    <row r="925" spans="15:18" ht="12.5">
      <c r="O925" s="63"/>
      <c r="P925" s="63"/>
      <c r="Q925" s="64"/>
      <c r="R925" s="64"/>
    </row>
    <row r="926" spans="15:18" ht="12.5">
      <c r="O926" s="63"/>
      <c r="P926" s="63"/>
      <c r="Q926" s="64"/>
      <c r="R926" s="64"/>
    </row>
    <row r="927" spans="15:18" ht="12.5">
      <c r="O927" s="63"/>
      <c r="P927" s="63"/>
      <c r="Q927" s="64"/>
      <c r="R927" s="64"/>
    </row>
    <row r="928" spans="15:18" ht="12.5">
      <c r="O928" s="63"/>
      <c r="P928" s="63"/>
      <c r="Q928" s="64"/>
      <c r="R928" s="64"/>
    </row>
    <row r="929" spans="15:18" ht="12.5">
      <c r="O929" s="63"/>
      <c r="P929" s="63"/>
      <c r="Q929" s="64"/>
      <c r="R929" s="64"/>
    </row>
    <row r="930" spans="15:18" ht="12.5">
      <c r="O930" s="63"/>
      <c r="P930" s="63"/>
      <c r="Q930" s="64"/>
      <c r="R930" s="64"/>
    </row>
    <row r="931" spans="15:18" ht="12.5">
      <c r="O931" s="63"/>
      <c r="P931" s="63"/>
      <c r="Q931" s="64"/>
      <c r="R931" s="64"/>
    </row>
    <row r="932" spans="15:18" ht="12.5">
      <c r="O932" s="63"/>
      <c r="P932" s="63"/>
      <c r="Q932" s="64"/>
      <c r="R932" s="64"/>
    </row>
    <row r="933" spans="15:18" ht="12.5">
      <c r="O933" s="63"/>
      <c r="P933" s="63"/>
      <c r="Q933" s="64"/>
      <c r="R933" s="64"/>
    </row>
    <row r="934" spans="15:18" ht="12.5">
      <c r="O934" s="63"/>
      <c r="P934" s="63"/>
      <c r="Q934" s="64"/>
      <c r="R934" s="64"/>
    </row>
    <row r="935" spans="15:18" ht="12.5">
      <c r="O935" s="63"/>
      <c r="P935" s="63"/>
      <c r="Q935" s="64"/>
      <c r="R935" s="64"/>
    </row>
    <row r="936" spans="15:18" ht="12.5">
      <c r="O936" s="63"/>
      <c r="P936" s="63"/>
      <c r="Q936" s="64"/>
      <c r="R936" s="64"/>
    </row>
    <row r="937" spans="15:18" ht="12.5">
      <c r="O937" s="63"/>
      <c r="P937" s="63"/>
      <c r="Q937" s="64"/>
      <c r="R937" s="64"/>
    </row>
    <row r="938" spans="15:18" ht="12.5">
      <c r="O938" s="63"/>
      <c r="P938" s="63"/>
      <c r="Q938" s="64"/>
      <c r="R938" s="64"/>
    </row>
    <row r="939" spans="15:18" ht="12.5">
      <c r="O939" s="63"/>
      <c r="P939" s="63"/>
      <c r="Q939" s="64"/>
      <c r="R939" s="64"/>
    </row>
    <row r="940" spans="15:18" ht="12.5">
      <c r="O940" s="63"/>
      <c r="P940" s="63"/>
      <c r="Q940" s="64"/>
      <c r="R940" s="64"/>
    </row>
    <row r="941" spans="15:18" ht="12.5">
      <c r="O941" s="63"/>
      <c r="P941" s="63"/>
      <c r="Q941" s="64"/>
      <c r="R941" s="64"/>
    </row>
    <row r="942" spans="15:18" ht="12.5">
      <c r="O942" s="63"/>
      <c r="P942" s="63"/>
      <c r="Q942" s="64"/>
      <c r="R942" s="64"/>
    </row>
    <row r="943" spans="15:18" ht="12.5">
      <c r="O943" s="63"/>
      <c r="P943" s="63"/>
      <c r="Q943" s="64"/>
      <c r="R943" s="64"/>
    </row>
    <row r="944" spans="15:18" ht="12.5">
      <c r="O944" s="63"/>
      <c r="P944" s="63"/>
      <c r="Q944" s="64"/>
      <c r="R944" s="64"/>
    </row>
    <row r="945" spans="15:18" ht="12.5">
      <c r="O945" s="63"/>
      <c r="P945" s="63"/>
      <c r="Q945" s="64"/>
      <c r="R945" s="64"/>
    </row>
    <row r="946" spans="15:18" ht="12.5">
      <c r="O946" s="63"/>
      <c r="P946" s="63"/>
      <c r="Q946" s="64"/>
      <c r="R946" s="64"/>
    </row>
    <row r="947" spans="15:18" ht="12.5">
      <c r="O947" s="63"/>
      <c r="P947" s="63"/>
      <c r="Q947" s="64"/>
      <c r="R947" s="64"/>
    </row>
    <row r="948" spans="15:18" ht="12.5">
      <c r="O948" s="63"/>
      <c r="P948" s="63"/>
      <c r="Q948" s="64"/>
      <c r="R948" s="64"/>
    </row>
    <row r="949" spans="15:18" ht="12.5">
      <c r="O949" s="63"/>
      <c r="P949" s="63"/>
      <c r="Q949" s="64"/>
      <c r="R949" s="64"/>
    </row>
    <row r="950" spans="15:18" ht="12.5">
      <c r="O950" s="63"/>
      <c r="P950" s="63"/>
      <c r="Q950" s="64"/>
      <c r="R950" s="64"/>
    </row>
    <row r="951" spans="15:18" ht="12.5">
      <c r="O951" s="63"/>
      <c r="P951" s="63"/>
      <c r="Q951" s="64"/>
      <c r="R951" s="64"/>
    </row>
    <row r="952" spans="15:18" ht="12.5">
      <c r="O952" s="63"/>
      <c r="P952" s="63"/>
      <c r="Q952" s="64"/>
      <c r="R952" s="64"/>
    </row>
    <row r="953" spans="15:18" ht="12.5">
      <c r="O953" s="63"/>
      <c r="P953" s="63"/>
      <c r="Q953" s="64"/>
      <c r="R953" s="64"/>
    </row>
    <row r="954" spans="15:18" ht="12.5">
      <c r="O954" s="63"/>
      <c r="P954" s="63"/>
      <c r="Q954" s="64"/>
      <c r="R954" s="64"/>
    </row>
    <row r="955" spans="15:18" ht="12.5">
      <c r="O955" s="63"/>
      <c r="P955" s="63"/>
      <c r="Q955" s="64"/>
      <c r="R955" s="64"/>
    </row>
    <row r="956" spans="15:18" ht="12.5">
      <c r="O956" s="63"/>
      <c r="P956" s="63"/>
      <c r="Q956" s="64"/>
      <c r="R956" s="64"/>
    </row>
    <row r="957" spans="15:18" ht="12.5">
      <c r="O957" s="63"/>
      <c r="P957" s="63"/>
      <c r="Q957" s="64"/>
      <c r="R957" s="64"/>
    </row>
    <row r="958" spans="15:18" ht="12.5">
      <c r="O958" s="63"/>
      <c r="P958" s="63"/>
      <c r="Q958" s="64"/>
      <c r="R958" s="64"/>
    </row>
    <row r="959" spans="15:18" ht="12.5">
      <c r="O959" s="63"/>
      <c r="P959" s="63"/>
      <c r="Q959" s="64"/>
      <c r="R959" s="64"/>
    </row>
    <row r="960" spans="15:18" ht="12.5">
      <c r="O960" s="63"/>
      <c r="P960" s="63"/>
      <c r="Q960" s="64"/>
      <c r="R960" s="64"/>
    </row>
    <row r="961" spans="15:18" ht="12.5">
      <c r="O961" s="63"/>
      <c r="P961" s="63"/>
      <c r="Q961" s="64"/>
      <c r="R961" s="64"/>
    </row>
    <row r="962" spans="15:18" ht="12.5">
      <c r="O962" s="63"/>
      <c r="P962" s="63"/>
      <c r="Q962" s="64"/>
      <c r="R962" s="64"/>
    </row>
    <row r="963" spans="15:18" ht="12.5">
      <c r="O963" s="63"/>
      <c r="P963" s="63"/>
      <c r="Q963" s="64"/>
      <c r="R963" s="64"/>
    </row>
    <row r="964" spans="15:18" ht="12.5">
      <c r="O964" s="63"/>
      <c r="P964" s="63"/>
      <c r="Q964" s="64"/>
      <c r="R964" s="64"/>
    </row>
    <row r="965" spans="15:18" ht="12.5">
      <c r="O965" s="63"/>
      <c r="P965" s="63"/>
      <c r="Q965" s="64"/>
      <c r="R965" s="64"/>
    </row>
    <row r="966" spans="15:18" ht="12.5">
      <c r="O966" s="63"/>
      <c r="P966" s="63"/>
      <c r="Q966" s="64"/>
      <c r="R966" s="64"/>
    </row>
    <row r="967" spans="15:18" ht="12.5">
      <c r="O967" s="63"/>
      <c r="P967" s="63"/>
      <c r="Q967" s="64"/>
      <c r="R967" s="64"/>
    </row>
    <row r="968" spans="15:18" ht="12.5">
      <c r="O968" s="63"/>
      <c r="P968" s="63"/>
      <c r="Q968" s="64"/>
      <c r="R968" s="64"/>
    </row>
    <row r="969" spans="15:18" ht="12.5">
      <c r="O969" s="63"/>
      <c r="P969" s="63"/>
      <c r="Q969" s="64"/>
      <c r="R969" s="64"/>
    </row>
    <row r="970" spans="15:18" ht="12.5">
      <c r="O970" s="63"/>
      <c r="P970" s="63"/>
      <c r="Q970" s="64"/>
      <c r="R970" s="64"/>
    </row>
    <row r="971" spans="15:18" ht="12.5">
      <c r="O971" s="63"/>
      <c r="P971" s="63"/>
      <c r="Q971" s="64"/>
      <c r="R971" s="64"/>
    </row>
    <row r="972" spans="15:18" ht="12.5">
      <c r="O972" s="63"/>
      <c r="P972" s="63"/>
      <c r="Q972" s="64"/>
      <c r="R972" s="64"/>
    </row>
    <row r="973" spans="15:18" ht="12.5">
      <c r="O973" s="63"/>
      <c r="P973" s="63"/>
      <c r="Q973" s="64"/>
      <c r="R973" s="64"/>
    </row>
    <row r="974" spans="15:18" ht="12.5">
      <c r="O974" s="63"/>
      <c r="P974" s="63"/>
      <c r="Q974" s="64"/>
      <c r="R974" s="64"/>
    </row>
    <row r="975" spans="15:18" ht="12.5">
      <c r="O975" s="63"/>
      <c r="P975" s="63"/>
      <c r="Q975" s="64"/>
      <c r="R975" s="64"/>
    </row>
    <row r="976" spans="15:18" ht="12.5">
      <c r="O976" s="63"/>
      <c r="P976" s="63"/>
      <c r="Q976" s="64"/>
      <c r="R976" s="64"/>
    </row>
    <row r="977" spans="15:18" ht="12.5">
      <c r="O977" s="63"/>
      <c r="P977" s="63"/>
      <c r="Q977" s="64"/>
      <c r="R977" s="64"/>
    </row>
    <row r="978" spans="15:18" ht="12.5">
      <c r="O978" s="63"/>
      <c r="P978" s="63"/>
      <c r="Q978" s="64"/>
      <c r="R978" s="64"/>
    </row>
    <row r="979" spans="15:18" ht="12.5">
      <c r="O979" s="63"/>
      <c r="P979" s="63"/>
      <c r="Q979" s="64"/>
      <c r="R979" s="64"/>
    </row>
    <row r="980" spans="15:18" ht="12.5">
      <c r="O980" s="63"/>
      <c r="P980" s="63"/>
      <c r="Q980" s="64"/>
      <c r="R980" s="64"/>
    </row>
    <row r="981" spans="15:18" ht="12.5">
      <c r="O981" s="63"/>
      <c r="P981" s="63"/>
      <c r="Q981" s="64"/>
      <c r="R981" s="64"/>
    </row>
    <row r="982" spans="15:18" ht="12.5">
      <c r="O982" s="63"/>
      <c r="P982" s="63"/>
      <c r="Q982" s="64"/>
      <c r="R982" s="64"/>
    </row>
    <row r="983" spans="15:18" ht="12.5">
      <c r="O983" s="63"/>
      <c r="P983" s="63"/>
      <c r="Q983" s="64"/>
      <c r="R983" s="64"/>
    </row>
    <row r="984" spans="15:18" ht="12.5">
      <c r="O984" s="63"/>
      <c r="P984" s="63"/>
      <c r="Q984" s="64"/>
      <c r="R984" s="64"/>
    </row>
    <row r="985" spans="15:18" ht="12.5">
      <c r="O985" s="63"/>
      <c r="P985" s="63"/>
      <c r="Q985" s="64"/>
      <c r="R985" s="64"/>
    </row>
    <row r="986" spans="15:18" ht="12.5">
      <c r="O986" s="63"/>
      <c r="P986" s="63"/>
      <c r="Q986" s="64"/>
      <c r="R986" s="64"/>
    </row>
    <row r="987" spans="15:18" ht="12.5">
      <c r="O987" s="63"/>
      <c r="P987" s="63"/>
      <c r="Q987" s="64"/>
      <c r="R987" s="64"/>
    </row>
    <row r="988" spans="15:18" ht="12.5">
      <c r="O988" s="63"/>
      <c r="P988" s="63"/>
      <c r="Q988" s="64"/>
      <c r="R988" s="64"/>
    </row>
    <row r="989" spans="15:18" ht="12.5">
      <c r="O989" s="63"/>
      <c r="P989" s="63"/>
      <c r="Q989" s="64"/>
      <c r="R989" s="64"/>
    </row>
    <row r="990" spans="15:18" ht="12.5">
      <c r="O990" s="63"/>
      <c r="P990" s="63"/>
      <c r="Q990" s="64"/>
      <c r="R990" s="64"/>
    </row>
    <row r="991" spans="15:18" ht="12.5">
      <c r="O991" s="63"/>
      <c r="P991" s="63"/>
      <c r="Q991" s="64"/>
      <c r="R991" s="64"/>
    </row>
    <row r="992" spans="15:18" ht="12.5">
      <c r="O992" s="63"/>
      <c r="P992" s="63"/>
      <c r="Q992" s="64"/>
      <c r="R992" s="64"/>
    </row>
    <row r="993" spans="15:18" ht="12.5">
      <c r="O993" s="63"/>
      <c r="P993" s="63"/>
      <c r="Q993" s="64"/>
      <c r="R993" s="64"/>
    </row>
    <row r="994" spans="15:18" ht="12.5">
      <c r="O994" s="63"/>
      <c r="P994" s="63"/>
      <c r="Q994" s="64"/>
      <c r="R994" s="64"/>
    </row>
    <row r="995" spans="15:18" ht="12.5">
      <c r="O995" s="63"/>
      <c r="P995" s="63"/>
      <c r="Q995" s="64"/>
      <c r="R995" s="64"/>
    </row>
    <row r="996" spans="15:18" ht="12.5">
      <c r="O996" s="63"/>
      <c r="P996" s="63"/>
      <c r="Q996" s="64"/>
      <c r="R996" s="64"/>
    </row>
    <row r="997" spans="15:18" ht="12.5">
      <c r="O997" s="63"/>
      <c r="P997" s="63"/>
      <c r="Q997" s="64"/>
      <c r="R997" s="64"/>
    </row>
    <row r="998" spans="15:18" ht="12.5">
      <c r="O998" s="63"/>
      <c r="P998" s="63"/>
      <c r="Q998" s="64"/>
      <c r="R998" s="64"/>
    </row>
    <row r="999" spans="15:18" ht="12.5">
      <c r="O999" s="63"/>
      <c r="P999" s="63"/>
      <c r="Q999" s="64"/>
      <c r="R999" s="64"/>
    </row>
    <row r="1000" spans="15:18" ht="12.5">
      <c r="O1000" s="63"/>
      <c r="P1000" s="63"/>
      <c r="Q1000" s="64"/>
      <c r="R1000" s="64"/>
    </row>
    <row r="1001" spans="15:18" ht="12.5">
      <c r="O1001" s="63"/>
      <c r="P1001" s="63"/>
      <c r="Q1001" s="64"/>
      <c r="R1001" s="64"/>
    </row>
    <row r="1002" spans="15:18" ht="12.5">
      <c r="O1002" s="63"/>
      <c r="P1002" s="63"/>
      <c r="Q1002" s="64"/>
      <c r="R1002" s="6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62284-8782-40A2-98D4-94A5D66A26F8}">
  <dimension ref="A1:B25"/>
  <sheetViews>
    <sheetView topLeftCell="A8" zoomScale="85" zoomScaleNormal="85" workbookViewId="0">
      <selection activeCell="D5" sqref="D5"/>
    </sheetView>
  </sheetViews>
  <sheetFormatPr defaultRowHeight="12.5"/>
  <cols>
    <col min="1" max="1" width="6.54296875" bestFit="1" customWidth="1"/>
    <col min="2" max="2" width="14.90625" bestFit="1" customWidth="1"/>
  </cols>
  <sheetData>
    <row r="1" spans="1:2">
      <c r="A1" t="s">
        <v>16</v>
      </c>
      <c r="B1" t="s">
        <v>70</v>
      </c>
    </row>
    <row r="2" spans="1:2">
      <c r="A2">
        <v>1</v>
      </c>
      <c r="B2">
        <v>1.1828379255168773</v>
      </c>
    </row>
    <row r="3" spans="1:2">
      <c r="A3">
        <v>1</v>
      </c>
      <c r="B3">
        <v>1.1992342309588611</v>
      </c>
    </row>
    <row r="4" spans="1:2">
      <c r="A4">
        <v>1</v>
      </c>
      <c r="B4">
        <v>1.1784076501824896</v>
      </c>
    </row>
    <row r="5" spans="1:2">
      <c r="A5">
        <v>1</v>
      </c>
      <c r="B5">
        <v>0.81390823831997183</v>
      </c>
    </row>
    <row r="6" spans="1:2">
      <c r="A6">
        <v>1</v>
      </c>
      <c r="B6">
        <v>0.90436678086919842</v>
      </c>
    </row>
    <row r="7" spans="1:2">
      <c r="A7">
        <v>1</v>
      </c>
      <c r="B7">
        <v>0.88630682572784802</v>
      </c>
    </row>
    <row r="8" spans="1:2">
      <c r="A8">
        <v>1</v>
      </c>
      <c r="B8">
        <v>2.2428649353737695</v>
      </c>
    </row>
    <row r="9" spans="1:2">
      <c r="A9">
        <v>1</v>
      </c>
      <c r="B9">
        <v>1.3970747274163149</v>
      </c>
    </row>
    <row r="10" spans="1:2">
      <c r="A10">
        <v>1</v>
      </c>
      <c r="B10">
        <v>1.0682758545625879</v>
      </c>
    </row>
    <row r="11" spans="1:2">
      <c r="A11">
        <v>0.8</v>
      </c>
      <c r="B11">
        <v>0.74359607403199723</v>
      </c>
    </row>
    <row r="12" spans="1:2">
      <c r="A12">
        <v>0.8</v>
      </c>
      <c r="B12">
        <v>0.73052888246694803</v>
      </c>
    </row>
    <row r="13" spans="1:2">
      <c r="A13">
        <v>0.8</v>
      </c>
      <c r="B13">
        <v>0.67212082921800298</v>
      </c>
    </row>
    <row r="14" spans="1:2">
      <c r="A14">
        <v>0.45</v>
      </c>
      <c r="B14">
        <v>0.3988712992095641</v>
      </c>
    </row>
    <row r="15" spans="1:2">
      <c r="A15">
        <v>0.45</v>
      </c>
      <c r="B15">
        <v>0.4192721580383264</v>
      </c>
    </row>
    <row r="16" spans="1:2">
      <c r="A16">
        <v>0.45</v>
      </c>
      <c r="B16">
        <v>0.41900316164521811</v>
      </c>
    </row>
    <row r="17" spans="1:2">
      <c r="A17">
        <v>0.6</v>
      </c>
      <c r="B17">
        <v>0.82611128464240502</v>
      </c>
    </row>
    <row r="18" spans="1:2">
      <c r="A18">
        <v>0.6</v>
      </c>
      <c r="B18">
        <v>0.71182864333087181</v>
      </c>
    </row>
    <row r="19" spans="1:2">
      <c r="A19">
        <v>0.6</v>
      </c>
      <c r="B19">
        <v>0.75481068335513368</v>
      </c>
    </row>
    <row r="20" spans="1:2">
      <c r="A20">
        <v>0.2</v>
      </c>
      <c r="B20">
        <v>0.22687260127250353</v>
      </c>
    </row>
    <row r="21" spans="1:2">
      <c r="A21">
        <v>0.2</v>
      </c>
      <c r="B21">
        <v>0.18832741406610409</v>
      </c>
    </row>
    <row r="22" spans="1:2">
      <c r="A22">
        <v>0.2</v>
      </c>
      <c r="B22">
        <v>0.23086672140963427</v>
      </c>
    </row>
    <row r="23" spans="1:2">
      <c r="A23">
        <v>0.2</v>
      </c>
      <c r="B23">
        <v>0.2437005257162447</v>
      </c>
    </row>
    <row r="24" spans="1:2">
      <c r="A24">
        <v>0.2</v>
      </c>
      <c r="B24">
        <v>0.2542136124054149</v>
      </c>
    </row>
    <row r="25" spans="1:2">
      <c r="A25">
        <v>0.2</v>
      </c>
      <c r="B25">
        <v>0.22684220876265823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AC1002"/>
  <sheetViews>
    <sheetView tabSelected="1" topLeftCell="L1" workbookViewId="0">
      <selection activeCell="Q4" sqref="Q4"/>
    </sheetView>
  </sheetViews>
  <sheetFormatPr defaultColWidth="14.453125" defaultRowHeight="15.75" customHeight="1"/>
  <sheetData>
    <row r="1" spans="1:29" ht="25.5">
      <c r="A1" s="65" t="s">
        <v>0</v>
      </c>
      <c r="B1" s="65"/>
      <c r="C1" s="65"/>
      <c r="D1" s="65" t="s">
        <v>52</v>
      </c>
      <c r="E1" s="65" t="s">
        <v>1</v>
      </c>
      <c r="F1" s="66">
        <v>3.77E-4</v>
      </c>
      <c r="G1" s="67"/>
      <c r="H1" s="68" t="s">
        <v>53</v>
      </c>
      <c r="I1" s="69" t="s">
        <v>1</v>
      </c>
      <c r="J1" s="70">
        <v>3.7100000000000002E-4</v>
      </c>
      <c r="M1" s="71"/>
      <c r="N1" s="67"/>
      <c r="O1" s="67"/>
      <c r="P1" s="72"/>
      <c r="Q1" s="73"/>
      <c r="R1" s="73"/>
      <c r="S1" s="67"/>
      <c r="T1" s="74"/>
      <c r="U1" s="74"/>
      <c r="V1" s="74"/>
      <c r="W1" s="74"/>
      <c r="X1" s="74"/>
      <c r="Y1" s="74"/>
      <c r="Z1" s="74"/>
      <c r="AA1" s="74"/>
      <c r="AB1" s="74"/>
      <c r="AC1" s="74"/>
    </row>
    <row r="2" spans="1:29" ht="13">
      <c r="A2" s="65"/>
      <c r="B2" s="65"/>
      <c r="C2" s="65"/>
      <c r="D2" s="65"/>
      <c r="E2" s="65" t="s">
        <v>2</v>
      </c>
      <c r="F2" s="66">
        <v>1.7110000000000001</v>
      </c>
      <c r="G2" s="67"/>
      <c r="H2" s="67"/>
      <c r="I2" s="69" t="s">
        <v>2</v>
      </c>
      <c r="J2" s="75">
        <v>1.68</v>
      </c>
      <c r="K2" s="71"/>
      <c r="L2" s="67"/>
      <c r="M2" s="71"/>
      <c r="N2" s="67"/>
      <c r="O2" s="67"/>
      <c r="P2" s="72"/>
      <c r="Q2" s="73"/>
      <c r="R2" s="73"/>
      <c r="S2" s="67"/>
      <c r="T2" s="74"/>
      <c r="U2" s="74"/>
      <c r="V2" s="74"/>
      <c r="W2" s="74"/>
      <c r="X2" s="74"/>
      <c r="Y2" s="74"/>
      <c r="Z2" s="74"/>
      <c r="AA2" s="74"/>
      <c r="AB2" s="74"/>
      <c r="AC2" s="74"/>
    </row>
    <row r="3" spans="1:29" ht="26">
      <c r="A3" s="67" t="s">
        <v>54</v>
      </c>
      <c r="B3" s="67" t="s">
        <v>55</v>
      </c>
      <c r="C3" s="67" t="s">
        <v>56</v>
      </c>
      <c r="D3" s="67" t="s">
        <v>57</v>
      </c>
      <c r="E3" s="67" t="s">
        <v>58</v>
      </c>
      <c r="F3" s="67" t="s">
        <v>59</v>
      </c>
      <c r="G3" s="67" t="s">
        <v>60</v>
      </c>
      <c r="H3" s="67" t="s">
        <v>61</v>
      </c>
      <c r="I3" s="71" t="s">
        <v>62</v>
      </c>
      <c r="J3" s="67" t="s">
        <v>63</v>
      </c>
      <c r="K3" s="71" t="s">
        <v>64</v>
      </c>
      <c r="L3" s="67" t="s">
        <v>65</v>
      </c>
      <c r="M3" s="71" t="s">
        <v>66</v>
      </c>
      <c r="N3" s="67" t="s">
        <v>67</v>
      </c>
      <c r="O3" s="67" t="s">
        <v>68</v>
      </c>
      <c r="P3" s="72" t="s">
        <v>69</v>
      </c>
      <c r="Q3" s="73" t="s">
        <v>70</v>
      </c>
      <c r="R3" s="73" t="s">
        <v>71</v>
      </c>
      <c r="S3" s="67" t="s">
        <v>21</v>
      </c>
      <c r="T3" s="74"/>
      <c r="U3" s="74"/>
      <c r="V3" s="74"/>
      <c r="W3" s="74"/>
      <c r="X3" s="74"/>
      <c r="Y3" s="74"/>
      <c r="Z3" s="74"/>
      <c r="AA3" s="74"/>
      <c r="AB3" s="74"/>
      <c r="AC3" s="74"/>
    </row>
    <row r="4" spans="1:29" ht="15.75" customHeight="1">
      <c r="A4" s="70" t="s">
        <v>23</v>
      </c>
      <c r="B4" s="70">
        <v>100</v>
      </c>
      <c r="C4" s="70">
        <v>0</v>
      </c>
      <c r="D4" s="70">
        <v>1</v>
      </c>
      <c r="E4" s="70" t="s">
        <v>72</v>
      </c>
      <c r="F4" s="70">
        <v>1</v>
      </c>
      <c r="G4" s="70">
        <v>1</v>
      </c>
      <c r="H4" s="70">
        <v>1</v>
      </c>
      <c r="I4" s="76">
        <v>288</v>
      </c>
      <c r="J4" s="70">
        <v>839.3</v>
      </c>
      <c r="K4" s="76">
        <v>356322.44</v>
      </c>
      <c r="L4" s="70"/>
      <c r="M4" s="76">
        <v>227507.06</v>
      </c>
      <c r="N4" s="70"/>
      <c r="O4" s="70">
        <v>848.91</v>
      </c>
      <c r="P4" s="76">
        <v>7</v>
      </c>
      <c r="Q4" s="64">
        <f t="shared" ref="Q4:Q29" si="0">$F$1*($F$2/($F$2-1))*(K4-M4)*(P4/I4)</f>
        <v>2.840501547898207</v>
      </c>
      <c r="R4" s="64">
        <f t="shared" ref="R4:R93" si="1">$F$1*$F$2/($F$2-1)*($F$2*M4-K4)*(P4/I4)</f>
        <v>0.72640548586130682</v>
      </c>
    </row>
    <row r="5" spans="1:29" ht="15.75" customHeight="1">
      <c r="A5" s="70" t="s">
        <v>23</v>
      </c>
      <c r="B5" s="70">
        <v>100</v>
      </c>
      <c r="C5" s="70">
        <v>0</v>
      </c>
      <c r="D5" s="70">
        <v>2</v>
      </c>
      <c r="E5" s="70" t="s">
        <v>72</v>
      </c>
      <c r="F5" s="70">
        <v>1</v>
      </c>
      <c r="G5" s="70">
        <v>2</v>
      </c>
      <c r="H5" s="70">
        <v>1</v>
      </c>
      <c r="I5" s="76">
        <v>288</v>
      </c>
      <c r="J5" s="70">
        <v>839.3</v>
      </c>
      <c r="K5" s="76">
        <v>343425.91</v>
      </c>
      <c r="L5" s="70"/>
      <c r="M5" s="76">
        <v>225632.14</v>
      </c>
      <c r="N5" s="70"/>
      <c r="O5" s="70">
        <v>848.91</v>
      </c>
      <c r="P5" s="76">
        <v>7</v>
      </c>
      <c r="Q5" s="64">
        <f t="shared" si="0"/>
        <v>2.5974645730794355</v>
      </c>
      <c r="R5" s="64">
        <f t="shared" si="1"/>
        <v>0.94004704176105169</v>
      </c>
    </row>
    <row r="6" spans="1:29" ht="15.75" customHeight="1">
      <c r="A6" s="70" t="s">
        <v>23</v>
      </c>
      <c r="B6" s="70">
        <v>100</v>
      </c>
      <c r="C6" s="70">
        <v>0</v>
      </c>
      <c r="D6" s="70">
        <v>3</v>
      </c>
      <c r="E6" s="70" t="s">
        <v>72</v>
      </c>
      <c r="F6" s="70">
        <v>1</v>
      </c>
      <c r="G6" s="70">
        <v>3</v>
      </c>
      <c r="H6" s="70">
        <v>1</v>
      </c>
      <c r="I6" s="76">
        <v>288</v>
      </c>
      <c r="J6" s="70">
        <v>839.3</v>
      </c>
      <c r="K6" s="76">
        <v>349518.56</v>
      </c>
      <c r="L6" s="70"/>
      <c r="M6" s="76">
        <v>229469.14</v>
      </c>
      <c r="N6" s="70"/>
      <c r="O6" s="70">
        <v>848.91</v>
      </c>
      <c r="P6" s="76">
        <v>7</v>
      </c>
      <c r="Q6" s="64">
        <f t="shared" si="0"/>
        <v>2.6472037992224369</v>
      </c>
      <c r="R6" s="64">
        <f t="shared" si="1"/>
        <v>0.95046516760763389</v>
      </c>
    </row>
    <row r="7" spans="1:29" ht="15.75" customHeight="1">
      <c r="A7" s="70" t="s">
        <v>73</v>
      </c>
      <c r="B7" s="70">
        <v>100</v>
      </c>
      <c r="C7" s="70">
        <v>0</v>
      </c>
      <c r="D7" s="70">
        <v>1</v>
      </c>
      <c r="E7" s="70" t="s">
        <v>74</v>
      </c>
      <c r="F7" s="70">
        <v>1</v>
      </c>
      <c r="G7" s="70">
        <v>4</v>
      </c>
      <c r="H7" s="70">
        <v>1</v>
      </c>
      <c r="I7" s="76">
        <v>288</v>
      </c>
      <c r="J7" s="70">
        <v>839.3</v>
      </c>
      <c r="K7" s="76">
        <v>693139.81</v>
      </c>
      <c r="L7" s="70"/>
      <c r="M7" s="76">
        <v>432998.75</v>
      </c>
      <c r="N7" s="70"/>
      <c r="O7" s="70">
        <v>848.91</v>
      </c>
      <c r="P7" s="76">
        <v>7</v>
      </c>
      <c r="Q7" s="64">
        <f t="shared" si="0"/>
        <v>5.7363575964444653</v>
      </c>
      <c r="R7" s="64">
        <f t="shared" si="1"/>
        <v>1.0522945314678629</v>
      </c>
    </row>
    <row r="8" spans="1:29" ht="15.75" customHeight="1">
      <c r="A8" s="70" t="s">
        <v>73</v>
      </c>
      <c r="B8" s="70">
        <v>100</v>
      </c>
      <c r="C8" s="70">
        <v>0</v>
      </c>
      <c r="D8" s="70">
        <v>2</v>
      </c>
      <c r="E8" s="70" t="s">
        <v>74</v>
      </c>
      <c r="F8" s="70">
        <v>1</v>
      </c>
      <c r="G8" s="70">
        <v>5</v>
      </c>
      <c r="H8" s="70">
        <v>1</v>
      </c>
      <c r="I8" s="76">
        <v>288</v>
      </c>
      <c r="J8" s="70">
        <v>839.3</v>
      </c>
      <c r="K8" s="76">
        <v>567556.06000000006</v>
      </c>
      <c r="L8" s="70"/>
      <c r="M8" s="76">
        <v>359080.44</v>
      </c>
      <c r="N8" s="70"/>
      <c r="O8" s="70">
        <v>848.91</v>
      </c>
      <c r="P8" s="76">
        <v>7</v>
      </c>
      <c r="Q8" s="64">
        <f t="shared" si="0"/>
        <v>4.5970855445136953</v>
      </c>
      <c r="R8" s="64">
        <f t="shared" si="1"/>
        <v>1.0326586362667214</v>
      </c>
    </row>
    <row r="9" spans="1:29" ht="15.75" customHeight="1">
      <c r="A9" s="70" t="s">
        <v>73</v>
      </c>
      <c r="B9" s="70">
        <v>100</v>
      </c>
      <c r="C9" s="70">
        <v>0</v>
      </c>
      <c r="D9" s="70">
        <v>3</v>
      </c>
      <c r="E9" s="70" t="s">
        <v>74</v>
      </c>
      <c r="F9" s="70">
        <v>1</v>
      </c>
      <c r="G9" s="70">
        <v>6</v>
      </c>
      <c r="H9" s="70">
        <v>1</v>
      </c>
      <c r="I9" s="76">
        <v>288</v>
      </c>
      <c r="J9" s="70">
        <v>839.3</v>
      </c>
      <c r="K9" s="76">
        <v>796574.62</v>
      </c>
      <c r="L9" s="70"/>
      <c r="M9" s="76">
        <v>526515.12</v>
      </c>
      <c r="N9" s="70"/>
      <c r="O9" s="70">
        <v>848.91</v>
      </c>
      <c r="P9" s="76">
        <v>7</v>
      </c>
      <c r="Q9" s="64">
        <f t="shared" si="0"/>
        <v>5.9550686243724602</v>
      </c>
      <c r="R9" s="64">
        <f t="shared" si="1"/>
        <v>2.2997542585250392</v>
      </c>
    </row>
    <row r="10" spans="1:29" ht="15.75" customHeight="1">
      <c r="A10" s="70" t="s">
        <v>75</v>
      </c>
      <c r="B10" s="70">
        <v>100</v>
      </c>
      <c r="C10" s="70">
        <v>0</v>
      </c>
      <c r="D10" s="70">
        <v>1</v>
      </c>
      <c r="E10" s="70" t="s">
        <v>74</v>
      </c>
      <c r="F10" s="70">
        <v>1</v>
      </c>
      <c r="G10" s="70">
        <v>7</v>
      </c>
      <c r="H10" s="70">
        <v>1</v>
      </c>
      <c r="I10" s="76">
        <v>288</v>
      </c>
      <c r="J10" s="70">
        <v>839.3</v>
      </c>
      <c r="K10" s="76">
        <v>272000.25</v>
      </c>
      <c r="L10" s="70"/>
      <c r="M10" s="76">
        <v>175237.95</v>
      </c>
      <c r="N10" s="70"/>
      <c r="O10" s="70">
        <v>848.91</v>
      </c>
      <c r="P10" s="76">
        <v>7</v>
      </c>
      <c r="Q10" s="64">
        <f t="shared" si="0"/>
        <v>2.1337006724522385</v>
      </c>
      <c r="R10" s="64">
        <f t="shared" si="1"/>
        <v>0.61371945787953297</v>
      </c>
    </row>
    <row r="11" spans="1:29" ht="15.75" customHeight="1">
      <c r="A11" s="70" t="s">
        <v>75</v>
      </c>
      <c r="B11" s="70">
        <v>100</v>
      </c>
      <c r="C11" s="70">
        <v>0</v>
      </c>
      <c r="D11" s="70">
        <v>2</v>
      </c>
      <c r="E11" s="70" t="s">
        <v>74</v>
      </c>
      <c r="F11" s="70">
        <v>1</v>
      </c>
      <c r="G11" s="70">
        <v>8</v>
      </c>
      <c r="H11" s="70">
        <v>1</v>
      </c>
      <c r="I11" s="76">
        <v>288</v>
      </c>
      <c r="J11" s="70">
        <v>839.3</v>
      </c>
      <c r="K11" s="76">
        <v>288835.84000000003</v>
      </c>
      <c r="L11" s="70"/>
      <c r="M11" s="76">
        <v>186366</v>
      </c>
      <c r="N11" s="70"/>
      <c r="O11" s="70">
        <v>848.91</v>
      </c>
      <c r="P11" s="76">
        <v>7</v>
      </c>
      <c r="Q11" s="64">
        <f t="shared" si="0"/>
        <v>2.2595573535775126</v>
      </c>
      <c r="R11" s="64">
        <f t="shared" si="1"/>
        <v>0.66233085619332122</v>
      </c>
    </row>
    <row r="12" spans="1:29" ht="15.75" customHeight="1">
      <c r="A12" s="70" t="s">
        <v>75</v>
      </c>
      <c r="B12" s="70">
        <v>100</v>
      </c>
      <c r="C12" s="70">
        <v>0</v>
      </c>
      <c r="D12" s="70">
        <v>3</v>
      </c>
      <c r="E12" s="70" t="s">
        <v>74</v>
      </c>
      <c r="F12" s="70">
        <v>1</v>
      </c>
      <c r="G12" s="70">
        <v>9</v>
      </c>
      <c r="H12" s="70">
        <v>1</v>
      </c>
      <c r="I12" s="76">
        <v>288</v>
      </c>
      <c r="J12" s="70">
        <v>839.3</v>
      </c>
      <c r="K12" s="76">
        <v>223488.27</v>
      </c>
      <c r="L12" s="70"/>
      <c r="M12" s="76">
        <v>191019.77</v>
      </c>
      <c r="N12" s="70"/>
      <c r="O12" s="70">
        <v>848.91</v>
      </c>
      <c r="P12" s="76">
        <v>7</v>
      </c>
      <c r="Q12" s="64">
        <f t="shared" si="0"/>
        <v>0.71596128123779113</v>
      </c>
      <c r="R12" s="64">
        <f t="shared" si="1"/>
        <v>2.2788897849230767</v>
      </c>
    </row>
    <row r="13" spans="1:29" ht="15.75" customHeight="1">
      <c r="A13" s="70" t="s">
        <v>76</v>
      </c>
      <c r="B13" s="70">
        <v>100</v>
      </c>
      <c r="C13" s="70">
        <v>1</v>
      </c>
      <c r="D13" s="70">
        <v>1</v>
      </c>
      <c r="E13" s="70" t="s">
        <v>74</v>
      </c>
      <c r="F13" s="70">
        <v>1</v>
      </c>
      <c r="G13" s="70">
        <v>10</v>
      </c>
      <c r="H13" s="70">
        <v>1</v>
      </c>
      <c r="I13" s="76">
        <v>288</v>
      </c>
      <c r="J13" s="70">
        <v>839.3</v>
      </c>
      <c r="K13" s="76">
        <v>128727.9</v>
      </c>
      <c r="L13" s="70"/>
      <c r="M13" s="76">
        <v>86358.87</v>
      </c>
      <c r="N13" s="70"/>
      <c r="O13" s="70">
        <v>848.91</v>
      </c>
      <c r="P13" s="76">
        <v>7</v>
      </c>
      <c r="Q13" s="64">
        <f t="shared" si="0"/>
        <v>0.93427737664513</v>
      </c>
      <c r="R13" s="64">
        <f t="shared" si="1"/>
        <v>0.4196764779320572</v>
      </c>
    </row>
    <row r="14" spans="1:29" ht="15.75" customHeight="1">
      <c r="A14" s="70" t="s">
        <v>76</v>
      </c>
      <c r="B14" s="70">
        <v>100</v>
      </c>
      <c r="C14" s="70">
        <v>1</v>
      </c>
      <c r="D14" s="70">
        <v>2</v>
      </c>
      <c r="E14" s="70" t="s">
        <v>74</v>
      </c>
      <c r="F14" s="70">
        <v>1</v>
      </c>
      <c r="G14" s="70">
        <v>11</v>
      </c>
      <c r="H14" s="70">
        <v>1</v>
      </c>
      <c r="I14" s="76">
        <v>288</v>
      </c>
      <c r="J14" s="70">
        <v>839.3</v>
      </c>
      <c r="K14" s="76">
        <v>132700.01999999999</v>
      </c>
      <c r="L14" s="70"/>
      <c r="M14" s="76">
        <v>89823.73</v>
      </c>
      <c r="N14" s="70"/>
      <c r="O14" s="70">
        <v>848.91</v>
      </c>
      <c r="P14" s="76">
        <v>7</v>
      </c>
      <c r="Q14" s="64">
        <f t="shared" si="0"/>
        <v>0.94546294171652789</v>
      </c>
      <c r="R14" s="64">
        <f t="shared" si="1"/>
        <v>0.46281376994031248</v>
      </c>
    </row>
    <row r="15" spans="1:29" ht="12.5">
      <c r="A15" s="70" t="s">
        <v>77</v>
      </c>
      <c r="B15" s="70">
        <v>100</v>
      </c>
      <c r="C15" s="70">
        <v>1</v>
      </c>
      <c r="D15" s="70">
        <v>1</v>
      </c>
      <c r="E15" s="70" t="s">
        <v>74</v>
      </c>
      <c r="F15" s="70">
        <v>1</v>
      </c>
      <c r="G15" s="70">
        <v>12</v>
      </c>
      <c r="H15" s="70">
        <v>1</v>
      </c>
      <c r="I15" s="76">
        <v>288</v>
      </c>
      <c r="J15" s="70">
        <v>839.3</v>
      </c>
      <c r="K15" s="76">
        <v>136790.44</v>
      </c>
      <c r="L15" s="70"/>
      <c r="M15" s="76">
        <v>94232.34</v>
      </c>
      <c r="N15" s="70"/>
      <c r="O15" s="70">
        <v>848.91</v>
      </c>
      <c r="P15" s="76">
        <v>7</v>
      </c>
      <c r="Q15" s="64">
        <f t="shared" si="0"/>
        <v>0.93844654982663311</v>
      </c>
      <c r="R15" s="64">
        <f t="shared" si="1"/>
        <v>0.53894934440899223</v>
      </c>
    </row>
    <row r="16" spans="1:29" ht="12.5">
      <c r="A16" s="70" t="s">
        <v>77</v>
      </c>
      <c r="B16" s="70">
        <v>100</v>
      </c>
      <c r="C16" s="70">
        <v>1</v>
      </c>
      <c r="D16" s="70">
        <v>2</v>
      </c>
      <c r="E16" s="70" t="s">
        <v>74</v>
      </c>
      <c r="F16" s="70">
        <v>1</v>
      </c>
      <c r="G16" s="70">
        <v>13</v>
      </c>
      <c r="H16" s="70">
        <v>1</v>
      </c>
      <c r="I16" s="76">
        <v>288</v>
      </c>
      <c r="J16" s="70">
        <v>839.3</v>
      </c>
      <c r="K16" s="76">
        <v>135318.79999999999</v>
      </c>
      <c r="L16" s="70"/>
      <c r="M16" s="76">
        <v>89642.45</v>
      </c>
      <c r="N16" s="70"/>
      <c r="O16" s="70">
        <v>848.91</v>
      </c>
      <c r="P16" s="76">
        <v>7</v>
      </c>
      <c r="Q16" s="64">
        <f t="shared" si="0"/>
        <v>1.0072069257361989</v>
      </c>
      <c r="R16" s="64">
        <f t="shared" si="1"/>
        <v>0.39822763716675297</v>
      </c>
    </row>
    <row r="17" spans="1:19" ht="12.5">
      <c r="A17" s="70" t="s">
        <v>78</v>
      </c>
      <c r="B17" s="70">
        <v>80</v>
      </c>
      <c r="C17" s="70">
        <v>1</v>
      </c>
      <c r="D17" s="70">
        <v>1</v>
      </c>
      <c r="E17" s="70" t="s">
        <v>74</v>
      </c>
      <c r="F17" s="70">
        <v>1</v>
      </c>
      <c r="G17" s="70">
        <v>14</v>
      </c>
      <c r="H17" s="70">
        <v>1</v>
      </c>
      <c r="I17" s="76">
        <v>288</v>
      </c>
      <c r="J17" s="70">
        <v>839.3</v>
      </c>
      <c r="K17" s="76">
        <v>345653.5</v>
      </c>
      <c r="L17" s="70"/>
      <c r="M17" s="76">
        <v>227308.38</v>
      </c>
      <c r="N17" s="70"/>
      <c r="O17" s="70">
        <v>848.91</v>
      </c>
      <c r="P17" s="76">
        <v>7</v>
      </c>
      <c r="Q17" s="64">
        <f t="shared" si="0"/>
        <v>2.6096223645514924</v>
      </c>
      <c r="R17" s="64">
        <f t="shared" si="1"/>
        <v>0.95416971932704953</v>
      </c>
      <c r="S17" s="70" t="s">
        <v>79</v>
      </c>
    </row>
    <row r="18" spans="1:19" ht="12.5">
      <c r="A18" s="70" t="s">
        <v>78</v>
      </c>
      <c r="B18" s="70">
        <v>80</v>
      </c>
      <c r="C18" s="70">
        <v>1</v>
      </c>
      <c r="D18" s="70">
        <v>2</v>
      </c>
      <c r="E18" s="70" t="s">
        <v>74</v>
      </c>
      <c r="F18" s="70">
        <v>1</v>
      </c>
      <c r="G18" s="70">
        <v>15</v>
      </c>
      <c r="H18" s="70">
        <v>1</v>
      </c>
      <c r="I18" s="76">
        <v>288</v>
      </c>
      <c r="J18" s="70">
        <v>839.3</v>
      </c>
      <c r="K18" s="76">
        <v>423646.28</v>
      </c>
      <c r="L18" s="70"/>
      <c r="M18" s="76">
        <v>275284.25</v>
      </c>
      <c r="N18" s="70"/>
      <c r="O18" s="70">
        <v>848.91</v>
      </c>
      <c r="P18" s="76">
        <v>7</v>
      </c>
      <c r="Q18" s="64">
        <f t="shared" si="0"/>
        <v>3.2715237564359185</v>
      </c>
      <c r="R18" s="64">
        <f t="shared" si="1"/>
        <v>1.0444448451899504</v>
      </c>
    </row>
    <row r="19" spans="1:19" ht="12.5">
      <c r="A19" s="70" t="s">
        <v>78</v>
      </c>
      <c r="B19" s="70">
        <v>80</v>
      </c>
      <c r="C19" s="70">
        <v>1</v>
      </c>
      <c r="D19" s="70">
        <v>3</v>
      </c>
      <c r="E19" s="70" t="s">
        <v>74</v>
      </c>
      <c r="F19" s="70">
        <v>1</v>
      </c>
      <c r="G19" s="70">
        <v>16</v>
      </c>
      <c r="H19" s="70">
        <v>1</v>
      </c>
      <c r="I19" s="76">
        <v>288</v>
      </c>
      <c r="J19" s="70">
        <v>839.3</v>
      </c>
      <c r="K19" s="76">
        <v>232253.34</v>
      </c>
      <c r="L19" s="70"/>
      <c r="M19" s="76">
        <v>147392.82999999999</v>
      </c>
      <c r="N19" s="70"/>
      <c r="O19" s="70">
        <v>848.91</v>
      </c>
      <c r="P19" s="76">
        <v>7</v>
      </c>
      <c r="Q19" s="64">
        <f t="shared" si="0"/>
        <v>1.8712548921598591</v>
      </c>
      <c r="R19" s="64">
        <f t="shared" si="1"/>
        <v>0.43960316232302266</v>
      </c>
    </row>
    <row r="20" spans="1:19" ht="12.5">
      <c r="A20" s="70" t="s">
        <v>78</v>
      </c>
      <c r="B20" s="70">
        <v>80</v>
      </c>
      <c r="C20" s="70">
        <v>1</v>
      </c>
      <c r="D20" s="70">
        <v>4</v>
      </c>
      <c r="E20" s="70" t="s">
        <v>74</v>
      </c>
      <c r="F20" s="70">
        <v>1</v>
      </c>
      <c r="G20" s="70">
        <v>17</v>
      </c>
      <c r="H20" s="70">
        <v>1</v>
      </c>
      <c r="I20" s="76">
        <v>288</v>
      </c>
      <c r="J20" s="70">
        <v>839.3</v>
      </c>
      <c r="K20" s="76">
        <v>924.61</v>
      </c>
      <c r="L20" s="70"/>
      <c r="M20" s="76">
        <v>901.09</v>
      </c>
      <c r="N20" s="70"/>
      <c r="O20" s="70">
        <v>848.91</v>
      </c>
      <c r="P20" s="76">
        <v>7</v>
      </c>
      <c r="Q20" s="64">
        <f t="shared" si="0"/>
        <v>5.1863835208626312E-4</v>
      </c>
      <c r="R20" s="64">
        <f t="shared" si="1"/>
        <v>1.3608854038920683E-2</v>
      </c>
      <c r="S20" s="70" t="s">
        <v>80</v>
      </c>
    </row>
    <row r="21" spans="1:19" ht="12.5">
      <c r="A21" s="70" t="s">
        <v>81</v>
      </c>
      <c r="B21" s="70">
        <v>80</v>
      </c>
      <c r="C21" s="70">
        <v>1</v>
      </c>
      <c r="D21" s="70">
        <v>1</v>
      </c>
      <c r="E21" s="70" t="s">
        <v>74</v>
      </c>
      <c r="F21" s="70">
        <v>1</v>
      </c>
      <c r="G21" s="70">
        <v>18</v>
      </c>
      <c r="H21" s="70">
        <v>1</v>
      </c>
      <c r="I21" s="76">
        <v>288</v>
      </c>
      <c r="J21" s="70">
        <v>839.3</v>
      </c>
      <c r="K21" s="76">
        <v>146523.22</v>
      </c>
      <c r="L21" s="70"/>
      <c r="M21" s="76">
        <v>96959.16</v>
      </c>
      <c r="N21" s="70"/>
      <c r="O21" s="70">
        <v>848.91</v>
      </c>
      <c r="P21" s="76">
        <v>7</v>
      </c>
      <c r="Q21" s="64">
        <f t="shared" si="0"/>
        <v>1.0929346258973081</v>
      </c>
      <c r="R21" s="64">
        <f t="shared" si="1"/>
        <v>0.42721296772644235</v>
      </c>
    </row>
    <row r="22" spans="1:19" ht="12.5">
      <c r="A22" s="70" t="s">
        <v>81</v>
      </c>
      <c r="B22" s="70">
        <v>80</v>
      </c>
      <c r="C22" s="70">
        <v>1</v>
      </c>
      <c r="D22" s="70">
        <v>2</v>
      </c>
      <c r="E22" s="70" t="s">
        <v>74</v>
      </c>
      <c r="F22" s="70">
        <v>1</v>
      </c>
      <c r="G22" s="70">
        <v>19</v>
      </c>
      <c r="H22" s="70">
        <v>1</v>
      </c>
      <c r="I22" s="76">
        <v>288</v>
      </c>
      <c r="J22" s="70">
        <v>839.3</v>
      </c>
      <c r="K22" s="76">
        <v>132102.84</v>
      </c>
      <c r="L22" s="70"/>
      <c r="M22" s="76">
        <v>95226.48</v>
      </c>
      <c r="N22" s="70"/>
      <c r="O22" s="70">
        <v>848.91</v>
      </c>
      <c r="P22" s="76">
        <v>7</v>
      </c>
      <c r="Q22" s="64">
        <f t="shared" si="0"/>
        <v>0.81315878322022983</v>
      </c>
      <c r="R22" s="64">
        <f t="shared" si="1"/>
        <v>0.67982346230727009</v>
      </c>
    </row>
    <row r="23" spans="1:19" ht="12.5">
      <c r="A23" s="70" t="s">
        <v>81</v>
      </c>
      <c r="B23" s="70">
        <v>80</v>
      </c>
      <c r="C23" s="70">
        <v>1</v>
      </c>
      <c r="D23" s="70">
        <v>3</v>
      </c>
      <c r="E23" s="70" t="s">
        <v>74</v>
      </c>
      <c r="F23" s="70">
        <v>1</v>
      </c>
      <c r="G23" s="70">
        <v>20</v>
      </c>
      <c r="H23" s="70">
        <v>1</v>
      </c>
      <c r="I23" s="76">
        <v>288</v>
      </c>
      <c r="J23" s="70">
        <v>839.3</v>
      </c>
      <c r="K23" s="76">
        <v>79242.899999999994</v>
      </c>
      <c r="L23" s="70"/>
      <c r="M23" s="76">
        <v>49978.2</v>
      </c>
      <c r="N23" s="70"/>
      <c r="O23" s="70">
        <v>848.91</v>
      </c>
      <c r="P23" s="76">
        <v>7</v>
      </c>
      <c r="Q23" s="64">
        <f t="shared" si="0"/>
        <v>0.64531444652631265</v>
      </c>
      <c r="R23" s="64">
        <f t="shared" si="1"/>
        <v>0.13825505287577058</v>
      </c>
    </row>
    <row r="24" spans="1:19" ht="12.5">
      <c r="A24" s="70" t="s">
        <v>81</v>
      </c>
      <c r="B24" s="70">
        <v>80</v>
      </c>
      <c r="C24" s="70">
        <v>1</v>
      </c>
      <c r="D24" s="70">
        <v>4</v>
      </c>
      <c r="E24" s="70" t="s">
        <v>74</v>
      </c>
      <c r="F24" s="70">
        <v>1</v>
      </c>
      <c r="G24" s="70">
        <v>21</v>
      </c>
      <c r="H24" s="70">
        <v>1</v>
      </c>
      <c r="I24" s="76">
        <v>288</v>
      </c>
      <c r="J24" s="70">
        <v>839.3</v>
      </c>
      <c r="K24" s="76">
        <v>68434.27</v>
      </c>
      <c r="L24" s="70"/>
      <c r="M24" s="76">
        <v>55355.199999999997</v>
      </c>
      <c r="N24" s="70"/>
      <c r="O24" s="70">
        <v>848.91</v>
      </c>
      <c r="P24" s="76">
        <v>7</v>
      </c>
      <c r="Q24" s="64">
        <f t="shared" si="0"/>
        <v>0.28840592311313307</v>
      </c>
      <c r="R24" s="64">
        <f t="shared" si="1"/>
        <v>0.57946539584797807</v>
      </c>
    </row>
    <row r="25" spans="1:19" ht="12.5">
      <c r="A25" s="70" t="s">
        <v>82</v>
      </c>
      <c r="B25" s="70">
        <v>60</v>
      </c>
      <c r="C25" s="70">
        <v>1</v>
      </c>
      <c r="D25" s="70">
        <v>1</v>
      </c>
      <c r="E25" s="70" t="s">
        <v>74</v>
      </c>
      <c r="F25" s="70">
        <v>1</v>
      </c>
      <c r="G25" s="70">
        <v>22</v>
      </c>
      <c r="H25" s="70">
        <v>1</v>
      </c>
      <c r="I25" s="76">
        <v>288</v>
      </c>
      <c r="J25" s="70">
        <v>839.3</v>
      </c>
      <c r="K25" s="76">
        <v>90333.11</v>
      </c>
      <c r="L25" s="70"/>
      <c r="M25" s="76">
        <v>61137.46</v>
      </c>
      <c r="N25" s="70"/>
      <c r="O25" s="70">
        <v>848.91</v>
      </c>
      <c r="P25" s="76">
        <v>7</v>
      </c>
      <c r="Q25" s="64">
        <f t="shared" si="0"/>
        <v>0.6437918284050731</v>
      </c>
      <c r="R25" s="64">
        <f t="shared" si="1"/>
        <v>0.31473506785999655</v>
      </c>
    </row>
    <row r="26" spans="1:19" ht="12.5">
      <c r="A26" s="70" t="s">
        <v>82</v>
      </c>
      <c r="B26" s="70">
        <v>60</v>
      </c>
      <c r="C26" s="70">
        <v>1</v>
      </c>
      <c r="D26" s="70">
        <v>2</v>
      </c>
      <c r="E26" s="70" t="s">
        <v>74</v>
      </c>
      <c r="F26" s="70">
        <v>1</v>
      </c>
      <c r="G26" s="70">
        <v>23</v>
      </c>
      <c r="H26" s="70">
        <v>1</v>
      </c>
      <c r="I26" s="76">
        <v>288</v>
      </c>
      <c r="J26" s="70">
        <v>839.3</v>
      </c>
      <c r="K26" s="76">
        <v>92827.47</v>
      </c>
      <c r="L26" s="70"/>
      <c r="M26" s="76">
        <v>61691.38</v>
      </c>
      <c r="N26" s="70"/>
      <c r="O26" s="70">
        <v>848.91</v>
      </c>
      <c r="P26" s="76">
        <v>7</v>
      </c>
      <c r="Q26" s="64">
        <f t="shared" si="0"/>
        <v>0.6865803744902037</v>
      </c>
      <c r="R26" s="64">
        <f t="shared" si="1"/>
        <v>0.28063100455153261</v>
      </c>
    </row>
    <row r="27" spans="1:19" ht="12.5">
      <c r="A27" s="70" t="s">
        <v>82</v>
      </c>
      <c r="B27" s="70">
        <v>60</v>
      </c>
      <c r="C27" s="70">
        <v>1</v>
      </c>
      <c r="D27" s="70">
        <v>3</v>
      </c>
      <c r="E27" s="70" t="s">
        <v>74</v>
      </c>
      <c r="F27" s="70">
        <v>1</v>
      </c>
      <c r="G27" s="70">
        <v>24</v>
      </c>
      <c r="H27" s="70">
        <v>1</v>
      </c>
      <c r="I27" s="76">
        <v>288</v>
      </c>
      <c r="J27" s="70">
        <v>839.3</v>
      </c>
      <c r="K27" s="76">
        <v>96071.84</v>
      </c>
      <c r="L27" s="70"/>
      <c r="M27" s="76">
        <v>63996.69</v>
      </c>
      <c r="N27" s="70"/>
      <c r="O27" s="70">
        <v>848.91</v>
      </c>
      <c r="P27" s="76">
        <v>7</v>
      </c>
      <c r="Q27" s="64">
        <f t="shared" si="0"/>
        <v>0.70728753992005577</v>
      </c>
      <c r="R27" s="64">
        <f t="shared" si="1"/>
        <v>0.29606700959734017</v>
      </c>
    </row>
    <row r="28" spans="1:19" ht="12.5">
      <c r="A28" s="70" t="s">
        <v>83</v>
      </c>
      <c r="B28" s="70">
        <v>60</v>
      </c>
      <c r="C28" s="70">
        <v>1</v>
      </c>
      <c r="D28" s="70">
        <v>1</v>
      </c>
      <c r="E28" s="70" t="s">
        <v>74</v>
      </c>
      <c r="F28" s="70">
        <v>1</v>
      </c>
      <c r="G28" s="70">
        <v>25</v>
      </c>
      <c r="H28" s="70">
        <v>1</v>
      </c>
      <c r="I28" s="76">
        <v>288</v>
      </c>
      <c r="J28" s="70">
        <v>839.3</v>
      </c>
      <c r="K28" s="76">
        <v>78202.070000000007</v>
      </c>
      <c r="L28" s="70"/>
      <c r="M28" s="76">
        <v>52435.16</v>
      </c>
      <c r="N28" s="70"/>
      <c r="O28" s="70">
        <v>848.91</v>
      </c>
      <c r="P28" s="76">
        <v>7</v>
      </c>
      <c r="Q28" s="64">
        <f t="shared" si="0"/>
        <v>0.56818485292325949</v>
      </c>
      <c r="R28" s="64">
        <f t="shared" si="1"/>
        <v>0.25390541988104626</v>
      </c>
    </row>
    <row r="29" spans="1:19" ht="12.5">
      <c r="A29" s="70" t="s">
        <v>83</v>
      </c>
      <c r="B29" s="70">
        <v>60</v>
      </c>
      <c r="C29" s="70">
        <v>1</v>
      </c>
      <c r="D29" s="70">
        <v>2</v>
      </c>
      <c r="E29" s="70" t="s">
        <v>74</v>
      </c>
      <c r="F29" s="70">
        <v>1</v>
      </c>
      <c r="G29" s="70">
        <v>26</v>
      </c>
      <c r="H29" s="70">
        <v>1</v>
      </c>
      <c r="I29" s="76">
        <v>288</v>
      </c>
      <c r="J29" s="70">
        <v>839.3</v>
      </c>
      <c r="K29" s="76">
        <v>63533.93</v>
      </c>
      <c r="L29" s="70"/>
      <c r="M29" s="76">
        <v>49945.95</v>
      </c>
      <c r="N29" s="70"/>
      <c r="O29" s="70">
        <v>848.91</v>
      </c>
      <c r="P29" s="76">
        <v>7</v>
      </c>
      <c r="Q29" s="64">
        <f t="shared" si="0"/>
        <v>0.29962787225259813</v>
      </c>
      <c r="R29" s="64">
        <f t="shared" si="1"/>
        <v>0.48343600437083933</v>
      </c>
    </row>
    <row r="30" spans="1:19" ht="12.5">
      <c r="A30" s="70" t="s">
        <v>84</v>
      </c>
      <c r="B30" s="70">
        <v>40</v>
      </c>
      <c r="C30" s="70">
        <v>1</v>
      </c>
      <c r="D30" s="70">
        <v>1</v>
      </c>
      <c r="E30" s="70" t="s">
        <v>74</v>
      </c>
      <c r="F30" s="70">
        <v>1</v>
      </c>
      <c r="G30" s="70">
        <v>27</v>
      </c>
      <c r="H30" s="70">
        <v>1</v>
      </c>
      <c r="I30" s="76">
        <v>288</v>
      </c>
      <c r="J30" s="70">
        <v>839.3</v>
      </c>
      <c r="K30" s="76">
        <v>78581.09</v>
      </c>
      <c r="L30" s="70">
        <v>75248.160000000003</v>
      </c>
      <c r="M30" s="76">
        <v>51524.78</v>
      </c>
      <c r="N30" s="70">
        <v>50800.9</v>
      </c>
      <c r="O30" s="70">
        <v>848.91</v>
      </c>
      <c r="P30" s="76">
        <v>7</v>
      </c>
      <c r="Q30" s="64">
        <f>$F$1*($F$2/($F$2-1))*(L30-N30)*(P30/I30)</f>
        <v>0.53908531630205891</v>
      </c>
      <c r="R30" s="64">
        <f t="shared" si="1"/>
        <v>0.21119978140003745</v>
      </c>
      <c r="S30" s="70" t="s">
        <v>85</v>
      </c>
    </row>
    <row r="31" spans="1:19" ht="12.5">
      <c r="A31" s="70" t="s">
        <v>84</v>
      </c>
      <c r="B31" s="70">
        <v>40</v>
      </c>
      <c r="C31" s="70">
        <v>1</v>
      </c>
      <c r="D31" s="70">
        <v>2</v>
      </c>
      <c r="E31" s="70" t="s">
        <v>74</v>
      </c>
      <c r="F31" s="70">
        <v>1</v>
      </c>
      <c r="G31" s="70">
        <v>28</v>
      </c>
      <c r="H31" s="70">
        <v>1</v>
      </c>
      <c r="I31" s="76">
        <v>288</v>
      </c>
      <c r="J31" s="70">
        <v>839.3</v>
      </c>
      <c r="K31" s="76">
        <v>63961.81</v>
      </c>
      <c r="L31" s="70"/>
      <c r="M31" s="76">
        <v>43030.83</v>
      </c>
      <c r="N31" s="70"/>
      <c r="O31" s="70">
        <v>848.91</v>
      </c>
      <c r="P31" s="76">
        <v>7</v>
      </c>
      <c r="Q31" s="64">
        <f t="shared" ref="Q31:Q32" si="2">$F$1*($F$2/($F$2-1))*(K31-M31)*(P31/I31)</f>
        <v>0.46154800062714868</v>
      </c>
      <c r="R31" s="64">
        <f t="shared" si="1"/>
        <v>0.21309906393212211</v>
      </c>
    </row>
    <row r="32" spans="1:19" ht="12.5">
      <c r="A32" s="70" t="s">
        <v>84</v>
      </c>
      <c r="B32" s="70">
        <v>40</v>
      </c>
      <c r="C32" s="70">
        <v>1</v>
      </c>
      <c r="D32" s="70">
        <v>3</v>
      </c>
      <c r="E32" s="70" t="s">
        <v>74</v>
      </c>
      <c r="F32" s="70">
        <v>1</v>
      </c>
      <c r="G32" s="70">
        <v>29</v>
      </c>
      <c r="H32" s="70">
        <v>1</v>
      </c>
      <c r="I32" s="76">
        <v>288</v>
      </c>
      <c r="J32" s="70">
        <v>839.3</v>
      </c>
      <c r="K32" s="76">
        <v>66141.88</v>
      </c>
      <c r="L32" s="70"/>
      <c r="M32" s="76">
        <v>42961.4</v>
      </c>
      <c r="N32" s="70"/>
      <c r="O32" s="70">
        <v>848.91</v>
      </c>
      <c r="P32" s="76">
        <v>7</v>
      </c>
      <c r="Q32" s="64">
        <f t="shared" si="2"/>
        <v>0.51115161342553528</v>
      </c>
      <c r="R32" s="64">
        <f t="shared" si="1"/>
        <v>0.16240691192377035</v>
      </c>
    </row>
    <row r="33" spans="1:19" ht="12.5">
      <c r="A33" s="70" t="s">
        <v>86</v>
      </c>
      <c r="B33" s="70">
        <v>40</v>
      </c>
      <c r="C33" s="70">
        <v>1</v>
      </c>
      <c r="D33" s="70">
        <v>1</v>
      </c>
      <c r="E33" s="70" t="s">
        <v>74</v>
      </c>
      <c r="F33" s="70">
        <v>1</v>
      </c>
      <c r="G33" s="70">
        <v>30</v>
      </c>
      <c r="H33" s="70">
        <v>1</v>
      </c>
      <c r="I33" s="76">
        <v>288</v>
      </c>
      <c r="J33" s="70">
        <v>839.3</v>
      </c>
      <c r="K33" s="76">
        <v>60549.71</v>
      </c>
      <c r="L33" s="70">
        <v>58766.93</v>
      </c>
      <c r="M33" s="76">
        <v>40323.120000000003</v>
      </c>
      <c r="N33" s="70">
        <v>38931.199999999997</v>
      </c>
      <c r="O33" s="70">
        <v>848.91</v>
      </c>
      <c r="P33" s="76">
        <v>7</v>
      </c>
      <c r="Q33" s="64">
        <f t="shared" ref="Q33:Q35" si="3">$F$1*($F$2/($F$2-1))*(L33-N33)*(P33/I33)</f>
        <v>0.43739669726309782</v>
      </c>
      <c r="R33" s="64">
        <f t="shared" si="1"/>
        <v>0.18617944434969014</v>
      </c>
      <c r="S33" s="70" t="s">
        <v>85</v>
      </c>
    </row>
    <row r="34" spans="1:19" ht="12.5">
      <c r="A34" s="70" t="s">
        <v>86</v>
      </c>
      <c r="B34" s="70">
        <v>40</v>
      </c>
      <c r="C34" s="70">
        <v>1</v>
      </c>
      <c r="D34" s="70">
        <v>2</v>
      </c>
      <c r="E34" s="70" t="s">
        <v>74</v>
      </c>
      <c r="F34" s="70">
        <v>1</v>
      </c>
      <c r="G34" s="70">
        <v>31</v>
      </c>
      <c r="H34" s="70">
        <v>1</v>
      </c>
      <c r="I34" s="76">
        <v>288</v>
      </c>
      <c r="J34" s="70">
        <v>839.3</v>
      </c>
      <c r="K34" s="76">
        <v>77904.75</v>
      </c>
      <c r="L34" s="70">
        <v>77000.86</v>
      </c>
      <c r="M34" s="76">
        <v>83484.31</v>
      </c>
      <c r="N34" s="70">
        <v>49517.25</v>
      </c>
      <c r="O34" s="70">
        <v>848.91</v>
      </c>
      <c r="P34" s="76">
        <v>7</v>
      </c>
      <c r="Q34" s="64">
        <f t="shared" si="3"/>
        <v>0.60603971937846735</v>
      </c>
      <c r="R34" s="64">
        <f t="shared" si="1"/>
        <v>1.4319204546252384</v>
      </c>
      <c r="S34" s="70" t="s">
        <v>85</v>
      </c>
    </row>
    <row r="35" spans="1:19" ht="12.5">
      <c r="A35" s="70" t="s">
        <v>86</v>
      </c>
      <c r="B35" s="70">
        <v>40</v>
      </c>
      <c r="C35" s="70">
        <v>1</v>
      </c>
      <c r="D35" s="70">
        <v>3</v>
      </c>
      <c r="E35" s="70" t="s">
        <v>74</v>
      </c>
      <c r="F35" s="70">
        <v>1</v>
      </c>
      <c r="G35" s="70">
        <v>32</v>
      </c>
      <c r="H35" s="70">
        <v>1</v>
      </c>
      <c r="I35" s="76">
        <v>288</v>
      </c>
      <c r="J35" s="70">
        <v>839.3</v>
      </c>
      <c r="K35" s="76">
        <v>68825.23</v>
      </c>
      <c r="L35" s="70">
        <v>68164.62</v>
      </c>
      <c r="M35" s="76">
        <v>47785.45</v>
      </c>
      <c r="N35" s="70">
        <v>44322.77</v>
      </c>
      <c r="O35" s="70">
        <v>848.91</v>
      </c>
      <c r="P35" s="76">
        <v>7</v>
      </c>
      <c r="Q35" s="64">
        <f t="shared" si="3"/>
        <v>0.52573545045441661</v>
      </c>
      <c r="R35" s="64">
        <f t="shared" si="1"/>
        <v>0.28524392598603565</v>
      </c>
      <c r="S35" s="70" t="s">
        <v>85</v>
      </c>
    </row>
    <row r="36" spans="1:19" ht="12.5">
      <c r="A36" s="70" t="s">
        <v>87</v>
      </c>
      <c r="B36" s="70">
        <v>20</v>
      </c>
      <c r="C36" s="70">
        <v>1</v>
      </c>
      <c r="D36" s="70">
        <v>1</v>
      </c>
      <c r="E36" s="70" t="s">
        <v>74</v>
      </c>
      <c r="F36" s="70">
        <v>1</v>
      </c>
      <c r="G36" s="70">
        <v>33</v>
      </c>
      <c r="H36" s="70">
        <v>1</v>
      </c>
      <c r="I36" s="76">
        <v>288</v>
      </c>
      <c r="J36" s="70">
        <v>839.3</v>
      </c>
      <c r="K36" s="76">
        <v>37077.379999999997</v>
      </c>
      <c r="L36" s="70"/>
      <c r="M36" s="76">
        <v>24994.81</v>
      </c>
      <c r="N36" s="70"/>
      <c r="O36" s="70">
        <v>848.91</v>
      </c>
      <c r="P36" s="76">
        <v>7</v>
      </c>
      <c r="Q36" s="64">
        <f t="shared" ref="Q36:Q93" si="4">$F$1*($F$2/($F$2-1))*(K36-M36)*(P36/I36)</f>
        <v>0.26643215109553242</v>
      </c>
      <c r="R36" s="64">
        <f t="shared" si="1"/>
        <v>0.12544212127422452</v>
      </c>
    </row>
    <row r="37" spans="1:19" ht="12.5">
      <c r="A37" s="70" t="s">
        <v>87</v>
      </c>
      <c r="B37" s="70">
        <v>20</v>
      </c>
      <c r="C37" s="70">
        <v>1</v>
      </c>
      <c r="D37" s="70">
        <v>2</v>
      </c>
      <c r="E37" s="70" t="s">
        <v>74</v>
      </c>
      <c r="F37" s="70">
        <v>1</v>
      </c>
      <c r="G37" s="70">
        <v>34</v>
      </c>
      <c r="H37" s="70">
        <v>1</v>
      </c>
      <c r="I37" s="76">
        <v>288</v>
      </c>
      <c r="J37" s="70">
        <v>839.3</v>
      </c>
      <c r="K37" s="76">
        <v>36362.019999999997</v>
      </c>
      <c r="L37" s="70"/>
      <c r="M37" s="76">
        <v>23600.44</v>
      </c>
      <c r="N37" s="70"/>
      <c r="O37" s="70">
        <v>848.91</v>
      </c>
      <c r="P37" s="76">
        <v>7</v>
      </c>
      <c r="Q37" s="64">
        <f t="shared" si="4"/>
        <v>0.2814049668884786</v>
      </c>
      <c r="R37" s="64">
        <f t="shared" si="1"/>
        <v>8.8608057919715835E-2</v>
      </c>
    </row>
    <row r="38" spans="1:19" ht="12.5">
      <c r="A38" s="70" t="s">
        <v>87</v>
      </c>
      <c r="B38" s="70">
        <v>20</v>
      </c>
      <c r="C38" s="70">
        <v>1</v>
      </c>
      <c r="D38" s="70">
        <v>3</v>
      </c>
      <c r="E38" s="70" t="s">
        <v>74</v>
      </c>
      <c r="F38" s="70">
        <v>1</v>
      </c>
      <c r="G38" s="70">
        <v>35</v>
      </c>
      <c r="H38" s="70">
        <v>1</v>
      </c>
      <c r="I38" s="76">
        <v>288</v>
      </c>
      <c r="J38" s="70">
        <v>839.3</v>
      </c>
      <c r="K38" s="76">
        <v>36385.51</v>
      </c>
      <c r="L38" s="70"/>
      <c r="M38" s="76">
        <v>26708.38</v>
      </c>
      <c r="N38" s="70"/>
      <c r="O38" s="70">
        <v>848.91</v>
      </c>
      <c r="P38" s="76">
        <v>7</v>
      </c>
      <c r="Q38" s="64">
        <f t="shared" si="4"/>
        <v>0.21338991310053332</v>
      </c>
      <c r="R38" s="64">
        <f t="shared" si="1"/>
        <v>0.20535009647245284</v>
      </c>
    </row>
    <row r="39" spans="1:19" ht="12.5">
      <c r="A39" s="70" t="s">
        <v>88</v>
      </c>
      <c r="B39" s="70">
        <v>20</v>
      </c>
      <c r="C39" s="70">
        <v>1</v>
      </c>
      <c r="D39" s="70">
        <v>1</v>
      </c>
      <c r="E39" s="70" t="s">
        <v>74</v>
      </c>
      <c r="F39" s="70">
        <v>1</v>
      </c>
      <c r="G39" s="70">
        <v>36</v>
      </c>
      <c r="H39" s="70">
        <v>1</v>
      </c>
      <c r="I39" s="76">
        <v>288</v>
      </c>
      <c r="J39" s="70">
        <v>839.3</v>
      </c>
      <c r="K39" s="76">
        <v>131055.95</v>
      </c>
      <c r="M39" s="76">
        <v>85410.48</v>
      </c>
      <c r="O39" s="70">
        <v>848.91</v>
      </c>
      <c r="P39" s="76">
        <v>7</v>
      </c>
      <c r="Q39" s="64">
        <f t="shared" si="4"/>
        <v>1.0065259923895824</v>
      </c>
      <c r="R39" s="64">
        <f t="shared" si="1"/>
        <v>0.33255878972125136</v>
      </c>
    </row>
    <row r="40" spans="1:19" ht="12.5">
      <c r="A40" s="70" t="s">
        <v>88</v>
      </c>
      <c r="B40" s="70">
        <v>20</v>
      </c>
      <c r="C40" s="70">
        <v>1</v>
      </c>
      <c r="D40" s="70">
        <v>2</v>
      </c>
      <c r="E40" s="70" t="s">
        <v>74</v>
      </c>
      <c r="F40" s="70">
        <v>1</v>
      </c>
      <c r="G40" s="70">
        <v>37</v>
      </c>
      <c r="H40" s="70">
        <v>1</v>
      </c>
      <c r="I40" s="76">
        <v>288</v>
      </c>
      <c r="J40" s="70">
        <v>839.3</v>
      </c>
      <c r="K40" s="76">
        <v>33120.269999999997</v>
      </c>
      <c r="M40" s="76">
        <v>21860.07</v>
      </c>
      <c r="O40" s="70">
        <v>848.91</v>
      </c>
      <c r="P40" s="76">
        <v>7</v>
      </c>
      <c r="Q40" s="64">
        <f t="shared" si="4"/>
        <v>0.24829811106129857</v>
      </c>
      <c r="R40" s="64">
        <f t="shared" si="1"/>
        <v>9.4429000095055685E-2</v>
      </c>
    </row>
    <row r="41" spans="1:19" ht="12.5">
      <c r="A41" s="70" t="s">
        <v>88</v>
      </c>
      <c r="B41" s="70">
        <v>20</v>
      </c>
      <c r="C41" s="70">
        <v>1</v>
      </c>
      <c r="D41" s="70">
        <v>3</v>
      </c>
      <c r="E41" s="70" t="s">
        <v>74</v>
      </c>
      <c r="F41" s="70">
        <v>1</v>
      </c>
      <c r="G41" s="70">
        <v>38</v>
      </c>
      <c r="H41" s="70">
        <v>1</v>
      </c>
      <c r="I41" s="76">
        <v>288</v>
      </c>
      <c r="J41" s="70">
        <v>839.3</v>
      </c>
      <c r="K41" s="76">
        <v>25082.97</v>
      </c>
      <c r="M41" s="76">
        <v>20712.490000000002</v>
      </c>
      <c r="O41" s="70">
        <v>848.91</v>
      </c>
      <c r="P41" s="76">
        <v>7</v>
      </c>
      <c r="Q41" s="64">
        <f t="shared" si="4"/>
        <v>9.6373237458587266E-2</v>
      </c>
      <c r="R41" s="64">
        <f t="shared" si="1"/>
        <v>0.2283618554553363</v>
      </c>
    </row>
    <row r="42" spans="1:19" ht="12.5">
      <c r="A42" s="70" t="s">
        <v>88</v>
      </c>
      <c r="B42" s="70">
        <v>20</v>
      </c>
      <c r="C42" s="70">
        <v>1</v>
      </c>
      <c r="D42" s="70">
        <v>4</v>
      </c>
      <c r="E42" s="70" t="s">
        <v>74</v>
      </c>
      <c r="F42" s="70">
        <v>1</v>
      </c>
      <c r="G42" s="70">
        <v>39</v>
      </c>
      <c r="H42" s="70">
        <v>1</v>
      </c>
      <c r="I42" s="76">
        <v>288</v>
      </c>
      <c r="J42" s="70">
        <v>839.3</v>
      </c>
      <c r="K42" s="76">
        <v>35937.58</v>
      </c>
      <c r="M42" s="76">
        <v>23761.96</v>
      </c>
      <c r="O42" s="70">
        <v>848.91</v>
      </c>
      <c r="P42" s="76">
        <v>7</v>
      </c>
      <c r="Q42" s="64">
        <f t="shared" si="4"/>
        <v>0.26848399202502349</v>
      </c>
      <c r="R42" s="64">
        <f t="shared" si="1"/>
        <v>0.10406137979733772</v>
      </c>
    </row>
    <row r="43" spans="1:19" ht="12.5">
      <c r="A43" s="70" t="s">
        <v>89</v>
      </c>
      <c r="B43" s="70">
        <v>20</v>
      </c>
      <c r="C43" s="70">
        <v>0</v>
      </c>
      <c r="D43" s="70">
        <v>1</v>
      </c>
      <c r="E43" s="70" t="s">
        <v>74</v>
      </c>
      <c r="F43" s="70">
        <v>1</v>
      </c>
      <c r="G43" s="70">
        <v>40</v>
      </c>
      <c r="H43" s="70">
        <v>1</v>
      </c>
      <c r="I43" s="76">
        <v>288</v>
      </c>
      <c r="J43" s="70">
        <v>839.3</v>
      </c>
      <c r="K43" s="76">
        <v>40977.949999999997</v>
      </c>
      <c r="M43" s="76">
        <v>23134.26</v>
      </c>
      <c r="O43" s="70">
        <v>848.91</v>
      </c>
      <c r="P43" s="76">
        <v>7</v>
      </c>
      <c r="Q43" s="64">
        <f t="shared" si="4"/>
        <v>0.39347032214022698</v>
      </c>
      <c r="R43" s="64">
        <f t="shared" si="1"/>
        <v>-3.076617258626857E-2</v>
      </c>
    </row>
    <row r="44" spans="1:19" ht="12.5">
      <c r="A44" s="70" t="s">
        <v>89</v>
      </c>
      <c r="B44" s="70">
        <v>20</v>
      </c>
      <c r="C44" s="70">
        <v>0</v>
      </c>
      <c r="D44" s="70">
        <v>2</v>
      </c>
      <c r="E44" s="70" t="s">
        <v>74</v>
      </c>
      <c r="F44" s="70">
        <v>1</v>
      </c>
      <c r="G44" s="70">
        <v>41</v>
      </c>
      <c r="H44" s="70">
        <v>1</v>
      </c>
      <c r="I44" s="76">
        <v>288</v>
      </c>
      <c r="J44" s="70">
        <v>839.3</v>
      </c>
      <c r="K44" s="76">
        <v>46758.15</v>
      </c>
      <c r="M44" s="76">
        <v>30620.79</v>
      </c>
      <c r="O44" s="70">
        <v>848.91</v>
      </c>
      <c r="P44" s="76">
        <v>7</v>
      </c>
      <c r="Q44" s="64">
        <f t="shared" si="4"/>
        <v>0.35584412404008442</v>
      </c>
      <c r="R44" s="64">
        <f t="shared" si="1"/>
        <v>0.12423553252210315</v>
      </c>
    </row>
    <row r="45" spans="1:19" ht="12.5">
      <c r="A45" s="70" t="s">
        <v>89</v>
      </c>
      <c r="B45" s="70">
        <v>20</v>
      </c>
      <c r="C45" s="70">
        <v>0</v>
      </c>
      <c r="D45" s="70">
        <v>3</v>
      </c>
      <c r="E45" s="70" t="s">
        <v>74</v>
      </c>
      <c r="F45" s="70">
        <v>1</v>
      </c>
      <c r="G45" s="70">
        <v>42</v>
      </c>
      <c r="H45" s="70">
        <v>1</v>
      </c>
      <c r="I45" s="76">
        <v>288</v>
      </c>
      <c r="J45" s="70">
        <v>839.3</v>
      </c>
      <c r="K45" s="76">
        <v>41360.14</v>
      </c>
      <c r="M45" s="76">
        <v>27990.799999999999</v>
      </c>
      <c r="O45" s="70">
        <v>848.91</v>
      </c>
      <c r="P45" s="76">
        <v>7</v>
      </c>
      <c r="Q45" s="64">
        <f t="shared" si="4"/>
        <v>0.29480665246942883</v>
      </c>
      <c r="R45" s="64">
        <f t="shared" si="1"/>
        <v>0.14403942729862682</v>
      </c>
    </row>
    <row r="46" spans="1:19" ht="12.5">
      <c r="A46" s="70" t="s">
        <v>90</v>
      </c>
      <c r="B46" s="70">
        <v>20</v>
      </c>
      <c r="C46" s="70">
        <v>0</v>
      </c>
      <c r="D46" s="70">
        <v>1</v>
      </c>
      <c r="E46" s="70" t="s">
        <v>74</v>
      </c>
      <c r="F46" s="70">
        <v>1</v>
      </c>
      <c r="G46" s="70">
        <v>43</v>
      </c>
      <c r="H46" s="70">
        <v>1</v>
      </c>
      <c r="I46" s="76">
        <v>288</v>
      </c>
      <c r="J46" s="70">
        <v>839.3</v>
      </c>
      <c r="K46" s="76">
        <v>36582.07</v>
      </c>
      <c r="M46" s="76">
        <v>23870.36</v>
      </c>
      <c r="O46" s="70">
        <v>848.91</v>
      </c>
      <c r="P46" s="76">
        <v>7</v>
      </c>
      <c r="Q46" s="64">
        <f t="shared" si="4"/>
        <v>0.28030528599483318</v>
      </c>
      <c r="R46" s="64">
        <f t="shared" si="1"/>
        <v>9.3939605492805778E-2</v>
      </c>
      <c r="S46" s="70" t="s">
        <v>91</v>
      </c>
    </row>
    <row r="47" spans="1:19" ht="12.5">
      <c r="A47" s="70" t="s">
        <v>90</v>
      </c>
      <c r="B47" s="70">
        <v>20</v>
      </c>
      <c r="C47" s="70">
        <v>0</v>
      </c>
      <c r="D47" s="70">
        <v>2</v>
      </c>
      <c r="E47" s="70" t="s">
        <v>74</v>
      </c>
      <c r="F47" s="70">
        <v>1</v>
      </c>
      <c r="G47" s="70">
        <v>44</v>
      </c>
      <c r="H47" s="70">
        <v>1</v>
      </c>
      <c r="I47" s="76">
        <v>288</v>
      </c>
      <c r="J47" s="70">
        <v>839.3</v>
      </c>
      <c r="K47" s="76">
        <v>56101.760000000002</v>
      </c>
      <c r="M47" s="76">
        <v>37016.01</v>
      </c>
      <c r="O47" s="70">
        <v>848.91</v>
      </c>
      <c r="P47" s="76">
        <v>7</v>
      </c>
      <c r="Q47" s="64">
        <f t="shared" si="4"/>
        <v>0.4208589255242518</v>
      </c>
      <c r="R47" s="64">
        <f t="shared" si="1"/>
        <v>0.15948643356356071</v>
      </c>
    </row>
    <row r="48" spans="1:19" ht="12.5">
      <c r="A48" s="70" t="s">
        <v>90</v>
      </c>
      <c r="B48" s="70">
        <v>20</v>
      </c>
      <c r="C48" s="70">
        <v>0</v>
      </c>
      <c r="D48" s="70">
        <v>3</v>
      </c>
      <c r="E48" s="70" t="s">
        <v>74</v>
      </c>
      <c r="F48" s="70">
        <v>1</v>
      </c>
      <c r="G48" s="70">
        <v>45</v>
      </c>
      <c r="H48" s="70">
        <v>1</v>
      </c>
      <c r="I48" s="76">
        <v>288</v>
      </c>
      <c r="J48" s="70">
        <v>839.3</v>
      </c>
      <c r="K48" s="76">
        <v>42780.12</v>
      </c>
      <c r="M48" s="76">
        <v>28069.77</v>
      </c>
      <c r="O48" s="70">
        <v>848.91</v>
      </c>
      <c r="P48" s="76">
        <v>7</v>
      </c>
      <c r="Q48" s="64">
        <f t="shared" si="4"/>
        <v>0.32437719738997306</v>
      </c>
      <c r="R48" s="64">
        <f t="shared" si="1"/>
        <v>0.11570699186117279</v>
      </c>
    </row>
    <row r="49" spans="1:18" ht="12.5">
      <c r="A49" s="70" t="s">
        <v>92</v>
      </c>
      <c r="B49" s="70">
        <v>100</v>
      </c>
      <c r="C49" s="70">
        <v>0</v>
      </c>
      <c r="D49" s="70">
        <v>1</v>
      </c>
      <c r="E49" s="70" t="s">
        <v>93</v>
      </c>
      <c r="F49" s="70">
        <v>1</v>
      </c>
      <c r="G49" s="70">
        <v>46</v>
      </c>
      <c r="H49" s="70">
        <v>1</v>
      </c>
      <c r="I49" s="76">
        <v>288</v>
      </c>
      <c r="J49" s="70">
        <v>964.04</v>
      </c>
      <c r="K49" s="76">
        <v>140489.94</v>
      </c>
      <c r="M49" s="76">
        <v>88330.23</v>
      </c>
      <c r="P49" s="76">
        <v>7</v>
      </c>
      <c r="Q49" s="64">
        <f t="shared" si="4"/>
        <v>1.1501711751572026</v>
      </c>
      <c r="R49" s="64">
        <f t="shared" si="1"/>
        <v>0.23469010642498528</v>
      </c>
    </row>
    <row r="50" spans="1:18" ht="12.5">
      <c r="A50" s="70" t="s">
        <v>92</v>
      </c>
      <c r="B50" s="70">
        <v>100</v>
      </c>
      <c r="C50" s="70">
        <v>0</v>
      </c>
      <c r="D50" s="70">
        <v>2</v>
      </c>
      <c r="E50" s="70" t="s">
        <v>93</v>
      </c>
      <c r="F50" s="70">
        <v>1</v>
      </c>
      <c r="G50" s="70">
        <v>47</v>
      </c>
      <c r="H50" s="70">
        <v>1</v>
      </c>
      <c r="I50" s="76">
        <v>288</v>
      </c>
      <c r="J50" s="70">
        <v>964.04</v>
      </c>
      <c r="K50" s="76">
        <v>161600.19</v>
      </c>
      <c r="M50" s="76">
        <v>100040.91</v>
      </c>
      <c r="P50" s="76">
        <v>7</v>
      </c>
      <c r="Q50" s="64">
        <f t="shared" si="4"/>
        <v>1.3574406264803094</v>
      </c>
      <c r="R50" s="64">
        <f t="shared" si="1"/>
        <v>0.21102333917729513</v>
      </c>
    </row>
    <row r="51" spans="1:18" ht="12.5">
      <c r="A51" s="70" t="s">
        <v>92</v>
      </c>
      <c r="B51" s="70">
        <v>100</v>
      </c>
      <c r="C51" s="70">
        <v>0</v>
      </c>
      <c r="D51" s="70">
        <v>3</v>
      </c>
      <c r="E51" s="70" t="s">
        <v>93</v>
      </c>
      <c r="F51" s="70">
        <v>1</v>
      </c>
      <c r="G51" s="70">
        <v>48</v>
      </c>
      <c r="H51" s="70">
        <v>1</v>
      </c>
      <c r="I51" s="76">
        <v>288</v>
      </c>
      <c r="J51" s="70">
        <v>964.04</v>
      </c>
      <c r="K51" s="76">
        <v>121197.48</v>
      </c>
      <c r="M51" s="76">
        <v>76173.73</v>
      </c>
      <c r="P51" s="76">
        <v>7</v>
      </c>
      <c r="Q51" s="64">
        <f t="shared" si="4"/>
        <v>0.99281647554183272</v>
      </c>
      <c r="R51" s="64">
        <f t="shared" si="1"/>
        <v>0.20145245538584106</v>
      </c>
    </row>
    <row r="52" spans="1:18" ht="12.5">
      <c r="A52" s="70" t="s">
        <v>94</v>
      </c>
      <c r="B52" s="70">
        <v>100</v>
      </c>
      <c r="C52" s="70">
        <v>1</v>
      </c>
      <c r="D52" s="70">
        <v>1</v>
      </c>
      <c r="E52" s="70" t="s">
        <v>93</v>
      </c>
      <c r="F52" s="70">
        <v>1</v>
      </c>
      <c r="G52" s="70">
        <v>49</v>
      </c>
      <c r="H52" s="70">
        <v>1</v>
      </c>
      <c r="I52" s="76">
        <v>288</v>
      </c>
      <c r="J52" s="70">
        <v>964.04</v>
      </c>
      <c r="K52" s="76">
        <v>130992.25</v>
      </c>
      <c r="M52" s="76">
        <v>81716.800000000003</v>
      </c>
      <c r="P52" s="76">
        <v>7</v>
      </c>
      <c r="Q52" s="64">
        <f t="shared" si="4"/>
        <v>1.0865705011185829</v>
      </c>
      <c r="R52" s="64">
        <f t="shared" si="1"/>
        <v>0.19460393230919473</v>
      </c>
    </row>
    <row r="53" spans="1:18" ht="12.5">
      <c r="A53" s="70" t="s">
        <v>94</v>
      </c>
      <c r="B53" s="70">
        <v>100</v>
      </c>
      <c r="C53" s="70">
        <v>1</v>
      </c>
      <c r="D53" s="70">
        <v>2</v>
      </c>
      <c r="E53" s="70" t="s">
        <v>93</v>
      </c>
      <c r="F53" s="70">
        <v>1</v>
      </c>
      <c r="G53" s="70">
        <v>50</v>
      </c>
      <c r="H53" s="70">
        <v>1</v>
      </c>
      <c r="I53" s="76">
        <v>288</v>
      </c>
      <c r="J53" s="70">
        <v>964.04</v>
      </c>
      <c r="K53" s="76">
        <v>127584.66</v>
      </c>
      <c r="M53" s="76">
        <v>77301.63</v>
      </c>
      <c r="P53" s="76">
        <v>7</v>
      </c>
      <c r="Q53" s="64">
        <f t="shared" si="4"/>
        <v>1.1087885976659928</v>
      </c>
      <c r="R53" s="64">
        <f t="shared" si="1"/>
        <v>0.10316380402244528</v>
      </c>
    </row>
    <row r="54" spans="1:18" ht="12.5">
      <c r="A54" s="70" t="s">
        <v>94</v>
      </c>
      <c r="B54" s="70">
        <v>100</v>
      </c>
      <c r="C54" s="70">
        <v>1</v>
      </c>
      <c r="D54" s="70">
        <v>3</v>
      </c>
      <c r="E54" s="70" t="s">
        <v>93</v>
      </c>
      <c r="F54" s="70">
        <v>1</v>
      </c>
      <c r="G54" s="70">
        <v>51</v>
      </c>
      <c r="H54" s="70">
        <v>1</v>
      </c>
      <c r="I54" s="76">
        <v>288</v>
      </c>
      <c r="J54" s="70">
        <v>964.04</v>
      </c>
      <c r="K54" s="76">
        <v>111242.51</v>
      </c>
      <c r="M54" s="76">
        <v>69387.06</v>
      </c>
      <c r="P54" s="76">
        <v>7</v>
      </c>
      <c r="Q54" s="64">
        <f t="shared" si="4"/>
        <v>0.9229524495675594</v>
      </c>
      <c r="R54" s="64">
        <f t="shared" si="1"/>
        <v>0.16491353738639897</v>
      </c>
    </row>
    <row r="55" spans="1:18" ht="12.5">
      <c r="A55" s="70" t="s">
        <v>95</v>
      </c>
      <c r="B55" s="70">
        <v>80</v>
      </c>
      <c r="C55" s="70">
        <v>1</v>
      </c>
      <c r="D55" s="70">
        <v>1</v>
      </c>
      <c r="E55" s="70" t="s">
        <v>93</v>
      </c>
      <c r="F55" s="70">
        <v>1</v>
      </c>
      <c r="G55" s="70">
        <v>52</v>
      </c>
      <c r="H55" s="70">
        <v>1</v>
      </c>
      <c r="I55" s="76">
        <v>288</v>
      </c>
      <c r="J55" s="70">
        <v>964.04</v>
      </c>
      <c r="K55" s="76">
        <v>99806.71</v>
      </c>
      <c r="M55" s="76">
        <v>62685.31</v>
      </c>
      <c r="P55" s="76">
        <v>7</v>
      </c>
      <c r="Q55" s="64">
        <f t="shared" si="4"/>
        <v>0.81856214809247552</v>
      </c>
      <c r="R55" s="64">
        <f t="shared" si="1"/>
        <v>0.16423228981373963</v>
      </c>
    </row>
    <row r="56" spans="1:18" ht="12.5">
      <c r="A56" s="70" t="s">
        <v>95</v>
      </c>
      <c r="B56" s="70">
        <v>80</v>
      </c>
      <c r="C56" s="70">
        <v>1</v>
      </c>
      <c r="D56" s="70">
        <v>2</v>
      </c>
      <c r="E56" s="70" t="s">
        <v>93</v>
      </c>
      <c r="F56" s="70">
        <v>1</v>
      </c>
      <c r="G56" s="70">
        <v>53</v>
      </c>
      <c r="H56" s="70">
        <v>1</v>
      </c>
      <c r="I56" s="76">
        <v>288</v>
      </c>
      <c r="J56" s="70">
        <v>964.04</v>
      </c>
      <c r="K56" s="76">
        <v>114616.95</v>
      </c>
      <c r="M56" s="76">
        <v>72116.210000000006</v>
      </c>
      <c r="P56" s="76">
        <v>7</v>
      </c>
      <c r="Q56" s="64">
        <f t="shared" si="4"/>
        <v>0.93718170731491224</v>
      </c>
      <c r="R56" s="64">
        <f t="shared" si="1"/>
        <v>0.19347250929303916</v>
      </c>
    </row>
    <row r="57" spans="1:18" ht="12.5">
      <c r="A57" s="70" t="s">
        <v>95</v>
      </c>
      <c r="B57" s="70">
        <v>80</v>
      </c>
      <c r="C57" s="70">
        <v>1</v>
      </c>
      <c r="D57" s="70">
        <v>3</v>
      </c>
      <c r="E57" s="70" t="s">
        <v>93</v>
      </c>
      <c r="F57" s="70">
        <v>1</v>
      </c>
      <c r="G57" s="70">
        <v>54</v>
      </c>
      <c r="H57" s="70">
        <v>1</v>
      </c>
      <c r="I57" s="76">
        <v>288</v>
      </c>
      <c r="J57" s="70">
        <v>964.04</v>
      </c>
      <c r="K57" s="76">
        <v>142675.89000000001</v>
      </c>
      <c r="M57" s="76">
        <v>86192.12</v>
      </c>
      <c r="P57" s="76">
        <v>7</v>
      </c>
      <c r="Q57" s="64">
        <f t="shared" si="4"/>
        <v>1.2455208075008306</v>
      </c>
      <c r="R57" s="64">
        <f t="shared" si="1"/>
        <v>0.10581870294180828</v>
      </c>
    </row>
    <row r="58" spans="1:18" ht="12.5">
      <c r="A58" s="70" t="s">
        <v>83</v>
      </c>
      <c r="B58" s="70">
        <v>60</v>
      </c>
      <c r="C58" s="70">
        <v>1</v>
      </c>
      <c r="D58" s="70">
        <v>1</v>
      </c>
      <c r="E58" s="70" t="s">
        <v>93</v>
      </c>
      <c r="F58" s="70">
        <v>1</v>
      </c>
      <c r="G58" s="70">
        <v>55</v>
      </c>
      <c r="H58" s="70">
        <v>1</v>
      </c>
      <c r="I58" s="76">
        <v>288</v>
      </c>
      <c r="J58" s="70">
        <v>964.04</v>
      </c>
      <c r="K58" s="76">
        <v>150425</v>
      </c>
      <c r="M58" s="76">
        <v>93758.38</v>
      </c>
      <c r="P58" s="76">
        <v>7</v>
      </c>
      <c r="Q58" s="64">
        <f t="shared" si="4"/>
        <v>1.2495528237711946</v>
      </c>
      <c r="R58" s="64">
        <f t="shared" si="1"/>
        <v>0.22041221861429186</v>
      </c>
    </row>
    <row r="59" spans="1:18" ht="12.5">
      <c r="A59" s="70" t="s">
        <v>83</v>
      </c>
      <c r="B59" s="70">
        <v>60</v>
      </c>
      <c r="C59" s="70">
        <v>1</v>
      </c>
      <c r="D59" s="70">
        <v>2</v>
      </c>
      <c r="E59" s="70" t="s">
        <v>93</v>
      </c>
      <c r="F59" s="70">
        <v>1</v>
      </c>
      <c r="G59" s="70">
        <v>56</v>
      </c>
      <c r="H59" s="70">
        <v>1</v>
      </c>
      <c r="I59" s="76">
        <v>288</v>
      </c>
      <c r="J59" s="70">
        <v>964.04</v>
      </c>
      <c r="K59" s="76">
        <v>101757.68</v>
      </c>
      <c r="M59" s="76">
        <v>61436.31</v>
      </c>
      <c r="P59" s="76">
        <v>7</v>
      </c>
      <c r="Q59" s="64">
        <f t="shared" si="4"/>
        <v>0.88912452766413685</v>
      </c>
      <c r="R59" s="64">
        <f t="shared" si="1"/>
        <v>7.4087806349717469E-2</v>
      </c>
    </row>
    <row r="60" spans="1:18" ht="12.5">
      <c r="A60" s="70" t="s">
        <v>83</v>
      </c>
      <c r="B60" s="70">
        <v>60</v>
      </c>
      <c r="C60" s="70">
        <v>1</v>
      </c>
      <c r="D60" s="70">
        <v>3</v>
      </c>
      <c r="E60" s="70" t="s">
        <v>93</v>
      </c>
      <c r="F60" s="70">
        <v>1</v>
      </c>
      <c r="G60" s="70">
        <v>57</v>
      </c>
      <c r="H60" s="70">
        <v>1</v>
      </c>
      <c r="I60" s="76">
        <v>288</v>
      </c>
      <c r="J60" s="70">
        <v>964.04</v>
      </c>
      <c r="K60" s="76">
        <v>121404.43</v>
      </c>
      <c r="M60" s="76">
        <v>75911.320000000007</v>
      </c>
      <c r="P60" s="76">
        <v>7</v>
      </c>
      <c r="Q60" s="64">
        <f t="shared" si="4"/>
        <v>1.0031663095952001</v>
      </c>
      <c r="R60" s="64">
        <f t="shared" si="1"/>
        <v>0.18698849812799442</v>
      </c>
    </row>
    <row r="61" spans="1:18" ht="12.5">
      <c r="A61" s="70" t="s">
        <v>96</v>
      </c>
      <c r="B61" s="70">
        <v>45</v>
      </c>
      <c r="C61" s="70">
        <v>1</v>
      </c>
      <c r="D61" s="70">
        <v>1</v>
      </c>
      <c r="E61" s="70" t="s">
        <v>93</v>
      </c>
      <c r="F61" s="70">
        <v>1</v>
      </c>
      <c r="G61" s="70">
        <v>58</v>
      </c>
      <c r="H61" s="70">
        <v>1</v>
      </c>
      <c r="I61" s="76">
        <v>288</v>
      </c>
      <c r="J61" s="70">
        <v>964.04</v>
      </c>
      <c r="K61" s="76">
        <v>120545</v>
      </c>
      <c r="M61" s="76">
        <v>73781.990000000005</v>
      </c>
      <c r="P61" s="76">
        <v>7</v>
      </c>
      <c r="Q61" s="64">
        <f t="shared" si="4"/>
        <v>1.0311688114367965</v>
      </c>
      <c r="R61" s="64">
        <f t="shared" si="1"/>
        <v>0.12560187996844677</v>
      </c>
    </row>
    <row r="62" spans="1:18" ht="12.5">
      <c r="A62" s="70" t="s">
        <v>96</v>
      </c>
      <c r="B62" s="70">
        <v>45</v>
      </c>
      <c r="C62" s="70">
        <v>1</v>
      </c>
      <c r="D62" s="70">
        <v>2</v>
      </c>
      <c r="E62" s="70" t="s">
        <v>93</v>
      </c>
      <c r="F62" s="70">
        <v>1</v>
      </c>
      <c r="G62" s="70">
        <v>59</v>
      </c>
      <c r="H62" s="70">
        <v>1</v>
      </c>
      <c r="I62" s="76">
        <v>288</v>
      </c>
      <c r="J62" s="70">
        <v>964.04</v>
      </c>
      <c r="K62" s="76">
        <v>103944.88</v>
      </c>
      <c r="M62" s="76">
        <v>62862.91</v>
      </c>
      <c r="P62" s="76">
        <v>7</v>
      </c>
      <c r="Q62" s="64">
        <f t="shared" si="4"/>
        <v>0.90589648049563409</v>
      </c>
      <c r="R62" s="64">
        <f t="shared" si="1"/>
        <v>7.968241029391479E-2</v>
      </c>
    </row>
    <row r="63" spans="1:18" ht="12.5">
      <c r="A63" s="70" t="s">
        <v>96</v>
      </c>
      <c r="B63" s="70">
        <v>45</v>
      </c>
      <c r="C63" s="70">
        <v>1</v>
      </c>
      <c r="D63" s="70">
        <v>3</v>
      </c>
      <c r="E63" s="70" t="s">
        <v>93</v>
      </c>
      <c r="F63" s="70">
        <v>1</v>
      </c>
      <c r="G63" s="70">
        <v>60</v>
      </c>
      <c r="H63" s="70">
        <v>1</v>
      </c>
      <c r="I63" s="76">
        <v>288</v>
      </c>
      <c r="J63" s="70">
        <v>964.04</v>
      </c>
      <c r="K63" s="76">
        <v>88840.53</v>
      </c>
      <c r="M63" s="76">
        <v>54776.75</v>
      </c>
      <c r="P63" s="76">
        <v>7</v>
      </c>
      <c r="Q63" s="64">
        <f t="shared" si="4"/>
        <v>0.75113872130225423</v>
      </c>
      <c r="R63" s="64">
        <f t="shared" si="1"/>
        <v>0.10766352800590542</v>
      </c>
    </row>
    <row r="64" spans="1:18" ht="12.5">
      <c r="A64" s="70" t="s">
        <v>97</v>
      </c>
      <c r="B64" s="70">
        <v>20</v>
      </c>
      <c r="C64" s="70">
        <v>1</v>
      </c>
      <c r="D64" s="70">
        <v>1</v>
      </c>
      <c r="E64" s="70" t="s">
        <v>93</v>
      </c>
      <c r="F64" s="70">
        <v>1</v>
      </c>
      <c r="G64" s="70">
        <v>61</v>
      </c>
      <c r="H64" s="70">
        <v>1</v>
      </c>
      <c r="I64" s="76">
        <v>288</v>
      </c>
      <c r="J64" s="70">
        <v>964.04</v>
      </c>
      <c r="K64" s="76">
        <v>35123.07</v>
      </c>
      <c r="M64" s="76">
        <v>21827.01</v>
      </c>
      <c r="P64" s="76">
        <v>7</v>
      </c>
      <c r="Q64" s="64">
        <f t="shared" si="4"/>
        <v>0.29319075882823492</v>
      </c>
      <c r="R64" s="64">
        <f t="shared" si="1"/>
        <v>4.9018030186660885E-2</v>
      </c>
    </row>
    <row r="65" spans="1:29" ht="12.5">
      <c r="A65" s="70" t="s">
        <v>97</v>
      </c>
      <c r="B65" s="70">
        <v>20</v>
      </c>
      <c r="C65" s="70">
        <v>1</v>
      </c>
      <c r="D65" s="70">
        <v>2</v>
      </c>
      <c r="E65" s="70" t="s">
        <v>93</v>
      </c>
      <c r="F65" s="70">
        <v>1</v>
      </c>
      <c r="G65" s="70">
        <v>62</v>
      </c>
      <c r="H65" s="70">
        <v>1</v>
      </c>
      <c r="I65" s="76">
        <v>288</v>
      </c>
      <c r="J65" s="70">
        <v>964.04</v>
      </c>
      <c r="K65" s="76">
        <v>36037.440000000002</v>
      </c>
      <c r="M65" s="76">
        <v>22733.03</v>
      </c>
      <c r="P65" s="76">
        <v>7</v>
      </c>
      <c r="Q65" s="64">
        <f t="shared" si="4"/>
        <v>0.2933748842636057</v>
      </c>
      <c r="R65" s="64">
        <f t="shared" si="1"/>
        <v>6.303869079497075E-2</v>
      </c>
      <c r="S65" s="70" t="s">
        <v>98</v>
      </c>
    </row>
    <row r="66" spans="1:29" ht="12.5">
      <c r="A66" s="70" t="s">
        <v>97</v>
      </c>
      <c r="B66" s="70">
        <v>20</v>
      </c>
      <c r="C66" s="70">
        <v>1</v>
      </c>
      <c r="D66" s="70">
        <v>3</v>
      </c>
      <c r="E66" s="70" t="s">
        <v>93</v>
      </c>
      <c r="F66" s="70">
        <v>1</v>
      </c>
      <c r="G66" s="70">
        <v>63</v>
      </c>
      <c r="H66" s="70">
        <v>1</v>
      </c>
      <c r="I66" s="76">
        <v>288</v>
      </c>
      <c r="J66" s="70">
        <v>964.04</v>
      </c>
      <c r="K66" s="76">
        <v>38794.68</v>
      </c>
      <c r="M66" s="76">
        <v>24994.63</v>
      </c>
      <c r="P66" s="76">
        <v>7</v>
      </c>
      <c r="Q66" s="64">
        <f t="shared" si="4"/>
        <v>0.30430421729200852</v>
      </c>
      <c r="R66" s="64">
        <f t="shared" si="1"/>
        <v>8.756723299712349E-2</v>
      </c>
      <c r="S66" s="70" t="s">
        <v>99</v>
      </c>
    </row>
    <row r="67" spans="1:29" ht="12.5">
      <c r="A67" s="70" t="s">
        <v>100</v>
      </c>
      <c r="B67" s="70">
        <v>20</v>
      </c>
      <c r="C67" s="70">
        <v>0</v>
      </c>
      <c r="D67" s="70">
        <v>1</v>
      </c>
      <c r="E67" s="70" t="s">
        <v>93</v>
      </c>
      <c r="F67" s="70">
        <v>1</v>
      </c>
      <c r="G67" s="70">
        <v>64</v>
      </c>
      <c r="H67" s="70">
        <v>1</v>
      </c>
      <c r="I67" s="76">
        <v>288</v>
      </c>
      <c r="J67" s="70">
        <v>964.04</v>
      </c>
      <c r="K67" s="76">
        <v>48507.64</v>
      </c>
      <c r="M67" s="76">
        <v>29425.57</v>
      </c>
      <c r="P67" s="76">
        <v>7</v>
      </c>
      <c r="Q67" s="64">
        <f t="shared" si="4"/>
        <v>0.42077777802698663</v>
      </c>
      <c r="R67" s="64">
        <f t="shared" si="1"/>
        <v>4.0562949620686947E-2</v>
      </c>
      <c r="S67" s="70" t="s">
        <v>101</v>
      </c>
    </row>
    <row r="68" spans="1:29" ht="12.5">
      <c r="A68" s="70" t="s">
        <v>100</v>
      </c>
      <c r="B68" s="70">
        <v>20</v>
      </c>
      <c r="C68" s="70">
        <v>0</v>
      </c>
      <c r="D68" s="70">
        <v>2</v>
      </c>
      <c r="E68" s="70" t="s">
        <v>93</v>
      </c>
      <c r="F68" s="70">
        <v>1</v>
      </c>
      <c r="G68" s="70">
        <v>65</v>
      </c>
      <c r="H68" s="70">
        <v>1</v>
      </c>
      <c r="I68" s="76">
        <v>288</v>
      </c>
      <c r="J68" s="70">
        <v>964.04</v>
      </c>
      <c r="K68" s="76">
        <v>67269.77</v>
      </c>
      <c r="M68" s="76">
        <v>42687.1</v>
      </c>
      <c r="P68" s="76">
        <v>7</v>
      </c>
      <c r="Q68" s="64">
        <f t="shared" si="4"/>
        <v>0.54207123548811353</v>
      </c>
      <c r="R68" s="64">
        <f t="shared" si="1"/>
        <v>0.12718675255320602</v>
      </c>
      <c r="S68" s="70" t="s">
        <v>102</v>
      </c>
    </row>
    <row r="69" spans="1:29" ht="12.5">
      <c r="A69" s="70" t="s">
        <v>100</v>
      </c>
      <c r="B69" s="70">
        <v>20</v>
      </c>
      <c r="C69" s="70">
        <v>0</v>
      </c>
      <c r="D69" s="70">
        <v>3</v>
      </c>
      <c r="E69" s="70" t="s">
        <v>93</v>
      </c>
      <c r="F69" s="70">
        <v>1</v>
      </c>
      <c r="G69" s="70">
        <v>66</v>
      </c>
      <c r="H69" s="70">
        <v>1</v>
      </c>
      <c r="I69" s="76">
        <v>288</v>
      </c>
      <c r="J69" s="70">
        <v>964.04</v>
      </c>
      <c r="K69" s="76">
        <v>75102.710000000006</v>
      </c>
      <c r="M69" s="76">
        <v>45756.6</v>
      </c>
      <c r="P69" s="76">
        <v>7</v>
      </c>
      <c r="Q69" s="64">
        <f t="shared" si="4"/>
        <v>0.64710961439380199</v>
      </c>
      <c r="R69" s="64">
        <f t="shared" si="1"/>
        <v>7.0272687416614771E-2</v>
      </c>
      <c r="S69" s="70" t="s">
        <v>103</v>
      </c>
    </row>
    <row r="70" spans="1:29" ht="12.5">
      <c r="A70" s="70" t="s">
        <v>104</v>
      </c>
      <c r="B70" s="70">
        <v>100</v>
      </c>
      <c r="C70" s="70">
        <v>0</v>
      </c>
      <c r="D70" s="70">
        <v>1</v>
      </c>
      <c r="E70" s="70" t="s">
        <v>93</v>
      </c>
      <c r="F70" s="70">
        <v>1</v>
      </c>
      <c r="G70" s="70">
        <v>67</v>
      </c>
      <c r="H70" s="70">
        <v>1</v>
      </c>
      <c r="I70" s="76">
        <v>288</v>
      </c>
      <c r="J70" s="70">
        <v>964.04</v>
      </c>
      <c r="K70" s="76">
        <v>115971.9</v>
      </c>
      <c r="M70" s="76">
        <v>70492.97</v>
      </c>
      <c r="P70" s="76">
        <v>7</v>
      </c>
      <c r="Q70" s="64">
        <f t="shared" si="4"/>
        <v>1.0028536271193251</v>
      </c>
      <c r="R70" s="64">
        <f t="shared" si="1"/>
        <v>0.10235106641237653</v>
      </c>
      <c r="S70" s="70" t="s">
        <v>105</v>
      </c>
    </row>
    <row r="71" spans="1:29" ht="12.5">
      <c r="A71" s="70" t="s">
        <v>104</v>
      </c>
      <c r="B71" s="70">
        <v>100</v>
      </c>
      <c r="C71" s="70">
        <v>0</v>
      </c>
      <c r="D71" s="70">
        <v>2</v>
      </c>
      <c r="E71" s="70" t="s">
        <v>93</v>
      </c>
      <c r="F71" s="70">
        <v>1</v>
      </c>
      <c r="G71" s="70">
        <v>68</v>
      </c>
      <c r="H71" s="70">
        <v>1</v>
      </c>
      <c r="I71" s="76">
        <v>288</v>
      </c>
      <c r="J71" s="70">
        <v>964.04</v>
      </c>
      <c r="K71" s="76">
        <v>141965.26999999999</v>
      </c>
      <c r="M71" s="76">
        <v>90454.41</v>
      </c>
      <c r="P71" s="76">
        <v>7</v>
      </c>
      <c r="Q71" s="64">
        <f t="shared" si="4"/>
        <v>1.135863416026625</v>
      </c>
      <c r="R71" s="64">
        <f t="shared" si="1"/>
        <v>0.28230123901118764</v>
      </c>
      <c r="S71" s="70" t="s">
        <v>106</v>
      </c>
    </row>
    <row r="72" spans="1:29" ht="12.5">
      <c r="A72" s="70" t="s">
        <v>104</v>
      </c>
      <c r="B72" s="70">
        <v>100</v>
      </c>
      <c r="C72" s="70">
        <v>0</v>
      </c>
      <c r="D72" s="70">
        <v>3</v>
      </c>
      <c r="E72" s="70" t="s">
        <v>93</v>
      </c>
      <c r="F72" s="70">
        <v>1</v>
      </c>
      <c r="G72" s="70">
        <v>69</v>
      </c>
      <c r="H72" s="70">
        <v>1</v>
      </c>
      <c r="I72" s="76">
        <v>288</v>
      </c>
      <c r="J72" s="70">
        <v>964.04</v>
      </c>
      <c r="K72" s="76">
        <v>98753.34</v>
      </c>
      <c r="M72" s="76">
        <v>63007.08</v>
      </c>
      <c r="O72" s="70">
        <v>800.04</v>
      </c>
      <c r="P72" s="76">
        <v>7</v>
      </c>
      <c r="Q72" s="64">
        <f t="shared" si="4"/>
        <v>0.78823900423669702</v>
      </c>
      <c r="R72" s="64">
        <f t="shared" si="1"/>
        <v>0.19960021635121972</v>
      </c>
      <c r="S72" s="70" t="s">
        <v>107</v>
      </c>
    </row>
    <row r="73" spans="1:29" ht="12.5">
      <c r="A73" s="70" t="s">
        <v>108</v>
      </c>
      <c r="B73" s="70">
        <v>100</v>
      </c>
      <c r="C73" s="70">
        <v>1</v>
      </c>
      <c r="D73" s="70">
        <v>1</v>
      </c>
      <c r="E73" s="70" t="s">
        <v>93</v>
      </c>
      <c r="F73" s="70">
        <v>1</v>
      </c>
      <c r="G73" s="70">
        <v>70</v>
      </c>
      <c r="H73" s="70">
        <v>1</v>
      </c>
      <c r="I73" s="76">
        <v>288</v>
      </c>
      <c r="J73" s="70">
        <v>800.04</v>
      </c>
      <c r="K73" s="76">
        <v>90212.45</v>
      </c>
      <c r="M73" s="76">
        <v>55847</v>
      </c>
      <c r="P73" s="76">
        <v>7</v>
      </c>
      <c r="Q73" s="64">
        <f t="shared" si="4"/>
        <v>0.75779083149246951</v>
      </c>
      <c r="R73" s="64">
        <f t="shared" si="1"/>
        <v>0.11779103886516952</v>
      </c>
      <c r="S73" s="70" t="s">
        <v>109</v>
      </c>
    </row>
    <row r="74" spans="1:29" ht="12.5">
      <c r="A74" s="70" t="s">
        <v>108</v>
      </c>
      <c r="B74" s="70">
        <v>100</v>
      </c>
      <c r="C74" s="70">
        <v>1</v>
      </c>
      <c r="D74" s="70">
        <v>2</v>
      </c>
      <c r="E74" s="70" t="s">
        <v>93</v>
      </c>
      <c r="F74" s="70">
        <v>1</v>
      </c>
      <c r="G74" s="70">
        <v>71</v>
      </c>
      <c r="H74" s="70">
        <v>1</v>
      </c>
      <c r="I74" s="76">
        <v>288</v>
      </c>
      <c r="J74" s="70">
        <v>800.04</v>
      </c>
      <c r="K74" s="76">
        <v>120910.84</v>
      </c>
      <c r="M74" s="76">
        <v>74251.05</v>
      </c>
      <c r="P74" s="76">
        <v>7</v>
      </c>
      <c r="Q74" s="64">
        <f t="shared" si="4"/>
        <v>1.0288927123423093</v>
      </c>
      <c r="R74" s="64">
        <f t="shared" si="1"/>
        <v>0.13523200760717019</v>
      </c>
      <c r="S74" s="70" t="s">
        <v>110</v>
      </c>
    </row>
    <row r="75" spans="1:29" ht="12.5">
      <c r="A75" s="70" t="s">
        <v>108</v>
      </c>
      <c r="B75" s="70">
        <v>100</v>
      </c>
      <c r="C75" s="70">
        <v>1</v>
      </c>
      <c r="D75" s="70">
        <v>3</v>
      </c>
      <c r="E75" s="70" t="s">
        <v>93</v>
      </c>
      <c r="F75" s="70">
        <v>1</v>
      </c>
      <c r="G75" s="70">
        <v>72</v>
      </c>
      <c r="H75" s="70">
        <v>1</v>
      </c>
      <c r="I75" s="76">
        <v>288</v>
      </c>
      <c r="J75" s="70">
        <v>800.04</v>
      </c>
      <c r="K75" s="76">
        <v>84142.2</v>
      </c>
      <c r="M75" s="76">
        <v>52118.64</v>
      </c>
      <c r="P75" s="76">
        <v>7</v>
      </c>
      <c r="Q75" s="64">
        <f t="shared" si="4"/>
        <v>0.70614993139181892</v>
      </c>
      <c r="R75" s="64">
        <f t="shared" si="1"/>
        <v>0.11097786941568104</v>
      </c>
      <c r="S75" s="70" t="s">
        <v>111</v>
      </c>
    </row>
    <row r="76" spans="1:29" ht="12.5">
      <c r="A76" s="70" t="s">
        <v>112</v>
      </c>
      <c r="B76" s="70">
        <v>80</v>
      </c>
      <c r="C76" s="70">
        <v>1</v>
      </c>
      <c r="D76" s="70">
        <v>1</v>
      </c>
      <c r="E76" s="70" t="s">
        <v>93</v>
      </c>
      <c r="F76" s="70">
        <v>1</v>
      </c>
      <c r="G76" s="70">
        <v>73</v>
      </c>
      <c r="H76" s="70">
        <v>1</v>
      </c>
      <c r="I76" s="76">
        <v>288</v>
      </c>
      <c r="J76" s="70">
        <v>800.04</v>
      </c>
      <c r="K76" s="76">
        <v>155250.45000000001</v>
      </c>
      <c r="M76" s="76">
        <v>94117.41</v>
      </c>
      <c r="P76" s="76">
        <v>7</v>
      </c>
      <c r="Q76" s="64">
        <f t="shared" si="4"/>
        <v>1.3480416294057667</v>
      </c>
      <c r="R76" s="64">
        <f t="shared" si="1"/>
        <v>0.12755236635079614</v>
      </c>
      <c r="S76" s="70" t="s">
        <v>113</v>
      </c>
    </row>
    <row r="77" spans="1:29" ht="12.5">
      <c r="A77" s="70" t="s">
        <v>112</v>
      </c>
      <c r="B77" s="70">
        <v>80</v>
      </c>
      <c r="C77" s="70">
        <v>1</v>
      </c>
      <c r="D77" s="70">
        <v>2</v>
      </c>
      <c r="E77" s="70" t="s">
        <v>93</v>
      </c>
      <c r="F77" s="70">
        <v>1</v>
      </c>
      <c r="G77" s="70">
        <v>74</v>
      </c>
      <c r="H77" s="70">
        <v>1</v>
      </c>
      <c r="I77" s="76">
        <v>288</v>
      </c>
      <c r="J77" s="70">
        <v>800.04</v>
      </c>
      <c r="K77" s="76">
        <v>185327.22</v>
      </c>
      <c r="M77" s="76">
        <v>114067.34</v>
      </c>
      <c r="P77" s="76">
        <v>7</v>
      </c>
      <c r="Q77" s="64">
        <f t="shared" si="4"/>
        <v>1.5713480753854117</v>
      </c>
      <c r="R77" s="64">
        <f t="shared" si="1"/>
        <v>0.217025425499519</v>
      </c>
      <c r="S77" s="70" t="s">
        <v>114</v>
      </c>
      <c r="T77" s="77"/>
      <c r="U77" s="77"/>
      <c r="V77" s="77"/>
      <c r="W77" s="77"/>
      <c r="X77" s="77"/>
      <c r="Y77" s="77"/>
      <c r="Z77" s="77"/>
      <c r="AA77" s="77"/>
      <c r="AB77" s="77"/>
      <c r="AC77" s="77"/>
    </row>
    <row r="78" spans="1:29" ht="12.5">
      <c r="A78" s="70" t="s">
        <v>112</v>
      </c>
      <c r="B78" s="70">
        <v>80</v>
      </c>
      <c r="C78" s="70">
        <v>1</v>
      </c>
      <c r="D78" s="70">
        <v>3</v>
      </c>
      <c r="E78" s="70" t="s">
        <v>93</v>
      </c>
      <c r="F78" s="70">
        <v>1</v>
      </c>
      <c r="G78" s="70">
        <v>75</v>
      </c>
      <c r="H78" s="70">
        <v>1</v>
      </c>
      <c r="I78" s="76">
        <v>288</v>
      </c>
      <c r="J78" s="70">
        <v>800.04</v>
      </c>
      <c r="K78" s="76">
        <v>147778.09</v>
      </c>
      <c r="M78" s="76">
        <v>43294.03</v>
      </c>
      <c r="P78" s="76">
        <v>7</v>
      </c>
      <c r="Q78" s="64">
        <f t="shared" si="4"/>
        <v>2.3039728187790085</v>
      </c>
      <c r="R78" s="64">
        <f t="shared" si="1"/>
        <v>-1.6251992452169597</v>
      </c>
      <c r="S78" s="70" t="s">
        <v>115</v>
      </c>
    </row>
    <row r="79" spans="1:29" ht="12.5">
      <c r="A79" s="70" t="s">
        <v>116</v>
      </c>
      <c r="B79" s="70">
        <v>60</v>
      </c>
      <c r="C79" s="70">
        <v>1</v>
      </c>
      <c r="D79" s="70">
        <v>1</v>
      </c>
      <c r="E79" s="70" t="s">
        <v>93</v>
      </c>
      <c r="F79" s="70">
        <v>1</v>
      </c>
      <c r="G79" s="70">
        <v>76</v>
      </c>
      <c r="H79" s="70">
        <v>1</v>
      </c>
      <c r="I79" s="76">
        <v>288</v>
      </c>
      <c r="J79" s="70">
        <v>800.04</v>
      </c>
      <c r="K79" s="76">
        <v>103056.55</v>
      </c>
      <c r="L79" s="70">
        <v>102523.05</v>
      </c>
      <c r="M79" s="76">
        <v>62432.25</v>
      </c>
      <c r="P79" s="76">
        <v>7</v>
      </c>
      <c r="Q79" s="64">
        <f t="shared" si="4"/>
        <v>0.89580442205178545</v>
      </c>
      <c r="R79" s="64">
        <f t="shared" si="1"/>
        <v>8.302248406019376E-2</v>
      </c>
      <c r="S79" s="70" t="s">
        <v>117</v>
      </c>
      <c r="T79" s="77"/>
      <c r="U79" s="77"/>
      <c r="V79" s="77"/>
      <c r="W79" s="77"/>
      <c r="X79" s="77"/>
      <c r="Y79" s="77"/>
      <c r="Z79" s="77"/>
      <c r="AA79" s="77"/>
      <c r="AB79" s="77"/>
      <c r="AC79" s="77"/>
    </row>
    <row r="80" spans="1:29" ht="12.5">
      <c r="A80" s="70" t="s">
        <v>116</v>
      </c>
      <c r="B80" s="70">
        <v>60</v>
      </c>
      <c r="C80" s="70">
        <v>1</v>
      </c>
      <c r="D80" s="70">
        <v>2</v>
      </c>
      <c r="E80" s="70" t="s">
        <v>93</v>
      </c>
      <c r="F80" s="70">
        <v>1</v>
      </c>
      <c r="G80" s="70">
        <v>77</v>
      </c>
      <c r="H80" s="70">
        <v>1</v>
      </c>
      <c r="I80" s="76">
        <v>288</v>
      </c>
      <c r="J80" s="70">
        <v>800.04</v>
      </c>
      <c r="K80" s="76">
        <v>223796.5</v>
      </c>
      <c r="L80" s="70">
        <v>218484.78</v>
      </c>
      <c r="M80" s="76">
        <v>139210.41</v>
      </c>
      <c r="P80" s="76">
        <v>7</v>
      </c>
      <c r="Q80" s="64">
        <f t="shared" si="4"/>
        <v>1.865203670366512</v>
      </c>
      <c r="R80" s="64">
        <f t="shared" si="1"/>
        <v>0.3173685566296337</v>
      </c>
      <c r="S80" s="70" t="s">
        <v>118</v>
      </c>
    </row>
    <row r="81" spans="1:29" ht="12.5">
      <c r="A81" s="70" t="s">
        <v>116</v>
      </c>
      <c r="B81" s="70">
        <v>60</v>
      </c>
      <c r="C81" s="70">
        <v>1</v>
      </c>
      <c r="D81" s="70">
        <v>3</v>
      </c>
      <c r="E81" s="70" t="s">
        <v>93</v>
      </c>
      <c r="F81" s="70">
        <v>1</v>
      </c>
      <c r="G81" s="70">
        <v>78</v>
      </c>
      <c r="H81" s="70">
        <v>1</v>
      </c>
      <c r="I81" s="76">
        <v>288</v>
      </c>
      <c r="J81" s="70">
        <v>800.04</v>
      </c>
      <c r="K81" s="76">
        <v>117793.24</v>
      </c>
      <c r="M81" s="76">
        <v>71694.23</v>
      </c>
      <c r="P81" s="76">
        <v>7</v>
      </c>
      <c r="Q81" s="64">
        <f t="shared" si="4"/>
        <v>1.0165269804085113</v>
      </c>
      <c r="R81" s="64">
        <f t="shared" si="1"/>
        <v>0.10751133852089839</v>
      </c>
      <c r="S81" s="70" t="s">
        <v>119</v>
      </c>
      <c r="T81" s="77"/>
      <c r="U81" s="77"/>
      <c r="V81" s="77"/>
      <c r="W81" s="77"/>
      <c r="X81" s="77"/>
      <c r="Y81" s="77"/>
      <c r="Z81" s="77"/>
      <c r="AA81" s="77"/>
      <c r="AB81" s="77"/>
      <c r="AC81" s="77"/>
    </row>
    <row r="82" spans="1:29" ht="12.5">
      <c r="A82" s="70" t="s">
        <v>120</v>
      </c>
      <c r="B82" s="70">
        <v>45</v>
      </c>
      <c r="C82" s="70">
        <v>1</v>
      </c>
      <c r="D82" s="70">
        <v>1</v>
      </c>
      <c r="E82" s="70" t="s">
        <v>93</v>
      </c>
      <c r="F82" s="70">
        <v>1</v>
      </c>
      <c r="G82" s="70">
        <v>79</v>
      </c>
      <c r="H82" s="70">
        <v>1</v>
      </c>
      <c r="I82" s="76">
        <v>288</v>
      </c>
      <c r="J82" s="70">
        <v>800.04</v>
      </c>
      <c r="K82" s="76">
        <v>84401.53</v>
      </c>
      <c r="M82" s="76">
        <v>53064.25</v>
      </c>
      <c r="P82" s="76">
        <v>7</v>
      </c>
      <c r="Q82" s="64">
        <f t="shared" si="4"/>
        <v>0.69101680518987341</v>
      </c>
      <c r="R82" s="64">
        <f t="shared" si="1"/>
        <v>0.14093648261655028</v>
      </c>
      <c r="S82" s="70" t="s">
        <v>121</v>
      </c>
    </row>
    <row r="83" spans="1:29" ht="12.5">
      <c r="A83" s="70" t="s">
        <v>120</v>
      </c>
      <c r="B83" s="70">
        <v>45</v>
      </c>
      <c r="C83" s="70">
        <v>1</v>
      </c>
      <c r="D83" s="70">
        <v>2</v>
      </c>
      <c r="E83" s="70" t="s">
        <v>93</v>
      </c>
      <c r="F83" s="70">
        <v>1</v>
      </c>
      <c r="G83" s="70">
        <v>80</v>
      </c>
      <c r="H83" s="70">
        <v>1</v>
      </c>
      <c r="I83" s="76">
        <v>288</v>
      </c>
      <c r="J83" s="70">
        <v>800.04</v>
      </c>
      <c r="K83" s="76">
        <v>74662.63</v>
      </c>
      <c r="M83" s="76">
        <v>46857.37</v>
      </c>
      <c r="P83" s="76">
        <v>7</v>
      </c>
      <c r="Q83" s="64">
        <f t="shared" si="4"/>
        <v>0.61313240755655185</v>
      </c>
      <c r="R83" s="64">
        <f t="shared" si="1"/>
        <v>0.1215080147515384</v>
      </c>
      <c r="S83" s="70" t="s">
        <v>122</v>
      </c>
    </row>
    <row r="84" spans="1:29" ht="12.5">
      <c r="A84" s="70" t="s">
        <v>120</v>
      </c>
      <c r="B84" s="70">
        <v>45</v>
      </c>
      <c r="C84" s="70">
        <v>1</v>
      </c>
      <c r="D84" s="70">
        <v>3</v>
      </c>
      <c r="E84" s="70" t="s">
        <v>93</v>
      </c>
      <c r="F84" s="70">
        <v>1</v>
      </c>
      <c r="G84" s="70">
        <v>81</v>
      </c>
      <c r="H84" s="70">
        <v>1</v>
      </c>
      <c r="I84" s="76">
        <v>288</v>
      </c>
      <c r="J84" s="70">
        <v>800.04</v>
      </c>
      <c r="K84" s="76">
        <v>111055.71</v>
      </c>
      <c r="M84" s="76">
        <v>68232.59</v>
      </c>
      <c r="P84" s="76">
        <v>7</v>
      </c>
      <c r="Q84" s="64">
        <f t="shared" si="4"/>
        <v>0.94429049268674803</v>
      </c>
      <c r="R84" s="64">
        <f t="shared" si="1"/>
        <v>0.12547545304974503</v>
      </c>
      <c r="S84" s="70" t="s">
        <v>123</v>
      </c>
    </row>
    <row r="85" spans="1:29" ht="12.5">
      <c r="A85" s="70" t="s">
        <v>124</v>
      </c>
      <c r="B85" s="70">
        <v>20</v>
      </c>
      <c r="C85" s="70">
        <v>1</v>
      </c>
      <c r="D85" s="70">
        <v>1</v>
      </c>
      <c r="E85" s="70" t="s">
        <v>93</v>
      </c>
      <c r="F85" s="70">
        <v>1</v>
      </c>
      <c r="G85" s="70">
        <v>82</v>
      </c>
      <c r="H85" s="70">
        <v>1</v>
      </c>
      <c r="I85" s="76">
        <v>288</v>
      </c>
      <c r="J85" s="70">
        <v>800.04</v>
      </c>
      <c r="K85" s="76">
        <v>29164.91</v>
      </c>
      <c r="M85" s="76">
        <v>18306.310000000001</v>
      </c>
      <c r="P85" s="76">
        <v>7</v>
      </c>
      <c r="Q85" s="64">
        <f t="shared" si="4"/>
        <v>0.23944244940322704</v>
      </c>
      <c r="R85" s="64">
        <f t="shared" si="1"/>
        <v>4.7568010409238255E-2</v>
      </c>
      <c r="S85" s="70" t="s">
        <v>125</v>
      </c>
    </row>
    <row r="86" spans="1:29" ht="12.5">
      <c r="A86" s="70" t="s">
        <v>124</v>
      </c>
      <c r="B86" s="70">
        <v>20</v>
      </c>
      <c r="C86" s="70">
        <v>1</v>
      </c>
      <c r="D86" s="70">
        <v>2</v>
      </c>
      <c r="E86" s="70" t="s">
        <v>93</v>
      </c>
      <c r="F86" s="70">
        <v>1</v>
      </c>
      <c r="G86" s="70">
        <v>83</v>
      </c>
      <c r="H86" s="70">
        <v>1</v>
      </c>
      <c r="I86" s="76">
        <v>288</v>
      </c>
      <c r="J86" s="70">
        <v>800.04</v>
      </c>
      <c r="K86" s="76">
        <v>29766.14</v>
      </c>
      <c r="M86" s="76">
        <v>19063.77</v>
      </c>
      <c r="P86" s="76">
        <v>7</v>
      </c>
      <c r="Q86" s="64">
        <f t="shared" si="4"/>
        <v>0.23599742943101459</v>
      </c>
      <c r="R86" s="64">
        <f t="shared" si="1"/>
        <v>6.2888659215964635E-2</v>
      </c>
      <c r="S86" s="70" t="s">
        <v>126</v>
      </c>
    </row>
    <row r="87" spans="1:29" ht="12.5">
      <c r="A87" s="70" t="s">
        <v>124</v>
      </c>
      <c r="B87" s="70">
        <v>20</v>
      </c>
      <c r="C87" s="70">
        <v>1</v>
      </c>
      <c r="D87" s="70">
        <v>3</v>
      </c>
      <c r="E87" s="70" t="s">
        <v>93</v>
      </c>
      <c r="F87" s="70">
        <v>1</v>
      </c>
      <c r="G87" s="70">
        <v>84</v>
      </c>
      <c r="H87" s="70">
        <v>1</v>
      </c>
      <c r="I87" s="76">
        <v>288</v>
      </c>
      <c r="J87" s="70">
        <v>800.04</v>
      </c>
      <c r="K87" s="76">
        <v>34442.550000000003</v>
      </c>
      <c r="M87" s="76">
        <v>21956.95</v>
      </c>
      <c r="P87" s="76">
        <v>7</v>
      </c>
      <c r="Q87" s="64">
        <f t="shared" si="4"/>
        <v>0.27531934561259575</v>
      </c>
      <c r="R87" s="64">
        <f t="shared" si="1"/>
        <v>6.8926672049036158E-2</v>
      </c>
      <c r="S87" s="70" t="s">
        <v>127</v>
      </c>
    </row>
    <row r="88" spans="1:29" ht="12.5">
      <c r="A88" s="70" t="s">
        <v>128</v>
      </c>
      <c r="B88" s="70">
        <v>20</v>
      </c>
      <c r="C88" s="70">
        <v>0</v>
      </c>
      <c r="D88" s="70">
        <v>1</v>
      </c>
      <c r="E88" s="70" t="s">
        <v>93</v>
      </c>
      <c r="F88" s="70">
        <v>1</v>
      </c>
      <c r="G88" s="70">
        <v>85</v>
      </c>
      <c r="H88" s="70">
        <v>1</v>
      </c>
      <c r="I88" s="76">
        <v>288</v>
      </c>
      <c r="J88" s="70">
        <v>800.04</v>
      </c>
      <c r="K88" s="76">
        <v>53807.71</v>
      </c>
      <c r="M88" s="76">
        <v>32575.58</v>
      </c>
      <c r="P88" s="76">
        <v>7</v>
      </c>
      <c r="Q88" s="64">
        <f t="shared" si="4"/>
        <v>0.46818864432318519</v>
      </c>
      <c r="R88" s="64">
        <f t="shared" si="1"/>
        <v>4.2538651044245479E-2</v>
      </c>
      <c r="S88" s="70" t="s">
        <v>129</v>
      </c>
    </row>
    <row r="89" spans="1:29" ht="12.5">
      <c r="A89" s="70" t="s">
        <v>128</v>
      </c>
      <c r="B89" s="70">
        <v>20</v>
      </c>
      <c r="C89" s="70">
        <v>0</v>
      </c>
      <c r="D89" s="70">
        <v>2</v>
      </c>
      <c r="E89" s="70" t="s">
        <v>93</v>
      </c>
      <c r="F89" s="70">
        <v>1</v>
      </c>
      <c r="G89" s="70">
        <v>86</v>
      </c>
      <c r="H89" s="70">
        <v>1</v>
      </c>
      <c r="I89" s="76">
        <v>288</v>
      </c>
      <c r="J89" s="70">
        <v>800.04</v>
      </c>
      <c r="K89" s="76">
        <v>43057.57</v>
      </c>
      <c r="M89" s="76">
        <v>26031.48</v>
      </c>
      <c r="P89" s="76">
        <v>7</v>
      </c>
      <c r="Q89" s="64">
        <f t="shared" si="4"/>
        <v>0.37544146513913307</v>
      </c>
      <c r="R89" s="64">
        <f t="shared" si="1"/>
        <v>3.2685953461283633E-2</v>
      </c>
      <c r="S89" s="70" t="s">
        <v>130</v>
      </c>
    </row>
    <row r="90" spans="1:29" ht="12.5">
      <c r="A90" s="70" t="s">
        <v>128</v>
      </c>
      <c r="B90" s="70">
        <v>20</v>
      </c>
      <c r="C90" s="70">
        <v>0</v>
      </c>
      <c r="D90" s="70">
        <v>3</v>
      </c>
      <c r="E90" s="70" t="s">
        <v>93</v>
      </c>
      <c r="F90" s="70">
        <v>1</v>
      </c>
      <c r="G90" s="70">
        <v>87</v>
      </c>
      <c r="H90" s="70">
        <v>1</v>
      </c>
      <c r="I90" s="76">
        <v>288</v>
      </c>
      <c r="J90" s="70">
        <v>800.04</v>
      </c>
      <c r="K90" s="76">
        <v>59037.25</v>
      </c>
      <c r="M90" s="76">
        <v>36826.5</v>
      </c>
      <c r="P90" s="76">
        <v>7</v>
      </c>
      <c r="Q90" s="64">
        <f t="shared" si="4"/>
        <v>0.48976814534863844</v>
      </c>
      <c r="R90" s="64">
        <f t="shared" si="1"/>
        <v>8.7606033187819995E-2</v>
      </c>
      <c r="S90" s="70" t="s">
        <v>131</v>
      </c>
    </row>
    <row r="91" spans="1:29" ht="12.5">
      <c r="A91" s="70" t="s">
        <v>23</v>
      </c>
      <c r="B91" s="70">
        <v>100</v>
      </c>
      <c r="C91" s="70">
        <v>0</v>
      </c>
      <c r="D91" s="70">
        <v>1</v>
      </c>
      <c r="E91" s="70" t="s">
        <v>72</v>
      </c>
      <c r="F91" s="70">
        <v>2</v>
      </c>
      <c r="G91" s="70">
        <v>88</v>
      </c>
      <c r="H91" s="70">
        <v>1</v>
      </c>
      <c r="I91" s="76">
        <v>288</v>
      </c>
      <c r="J91" s="70">
        <v>800.04</v>
      </c>
      <c r="K91" s="76">
        <v>296824.40999999997</v>
      </c>
      <c r="M91" s="76">
        <v>186415.16</v>
      </c>
      <c r="P91" s="76">
        <v>7</v>
      </c>
      <c r="Q91" s="64">
        <f t="shared" si="4"/>
        <v>2.4346288892466101</v>
      </c>
      <c r="R91" s="64">
        <f t="shared" si="1"/>
        <v>0.48803006209936228</v>
      </c>
      <c r="S91" s="70" t="s">
        <v>132</v>
      </c>
    </row>
    <row r="92" spans="1:29" ht="12.5">
      <c r="A92" s="70" t="s">
        <v>23</v>
      </c>
      <c r="B92" s="70">
        <v>100</v>
      </c>
      <c r="C92" s="70">
        <v>0</v>
      </c>
      <c r="D92" s="70">
        <v>2</v>
      </c>
      <c r="E92" s="70" t="s">
        <v>72</v>
      </c>
      <c r="F92" s="70">
        <v>2</v>
      </c>
      <c r="G92" s="70">
        <v>89</v>
      </c>
      <c r="H92" s="70">
        <v>1</v>
      </c>
      <c r="I92" s="76">
        <v>288</v>
      </c>
      <c r="J92" s="70">
        <v>800.04</v>
      </c>
      <c r="K92" s="76">
        <v>229365.73</v>
      </c>
      <c r="M92" s="76">
        <v>139612.31</v>
      </c>
      <c r="O92" s="70">
        <v>812.55</v>
      </c>
      <c r="P92" s="76">
        <v>7</v>
      </c>
      <c r="Q92" s="64">
        <f t="shared" si="4"/>
        <v>1.9791482076065599</v>
      </c>
      <c r="R92" s="64">
        <f t="shared" si="1"/>
        <v>0.20972509829618363</v>
      </c>
      <c r="S92" s="70" t="s">
        <v>133</v>
      </c>
    </row>
    <row r="93" spans="1:29" ht="12.5">
      <c r="A93" s="70" t="s">
        <v>23</v>
      </c>
      <c r="B93" s="70">
        <v>100</v>
      </c>
      <c r="C93" s="70">
        <v>0</v>
      </c>
      <c r="D93" s="70">
        <v>3</v>
      </c>
      <c r="E93" s="70" t="s">
        <v>72</v>
      </c>
      <c r="F93" s="70">
        <v>2</v>
      </c>
      <c r="G93" s="70">
        <v>90</v>
      </c>
      <c r="H93" s="70">
        <v>1</v>
      </c>
      <c r="I93" s="76">
        <v>288</v>
      </c>
      <c r="J93" s="70">
        <v>800.04</v>
      </c>
      <c r="K93" s="76">
        <v>224238.56</v>
      </c>
      <c r="M93" s="76">
        <v>138209.09</v>
      </c>
      <c r="O93" s="70">
        <v>785.3</v>
      </c>
      <c r="P93" s="76">
        <v>7</v>
      </c>
      <c r="Q93" s="64">
        <f t="shared" si="4"/>
        <v>1.8970315710737515</v>
      </c>
      <c r="R93" s="64">
        <f t="shared" si="1"/>
        <v>0.26984173497003322</v>
      </c>
      <c r="S93" s="70" t="s">
        <v>134</v>
      </c>
    </row>
    <row r="94" spans="1:29" ht="12.5">
      <c r="A94" s="70" t="s">
        <v>73</v>
      </c>
      <c r="B94" s="70">
        <v>20</v>
      </c>
      <c r="C94" s="70">
        <v>1</v>
      </c>
      <c r="D94" s="70">
        <v>1</v>
      </c>
      <c r="E94" s="70" t="s">
        <v>74</v>
      </c>
      <c r="F94" s="70">
        <v>2</v>
      </c>
      <c r="G94" s="70">
        <v>91</v>
      </c>
      <c r="H94" s="70">
        <v>1</v>
      </c>
      <c r="I94" s="76">
        <v>288</v>
      </c>
      <c r="J94" s="70">
        <v>934.33</v>
      </c>
      <c r="K94" s="76">
        <v>77189.100000000006</v>
      </c>
      <c r="M94" s="76">
        <v>49613.42</v>
      </c>
      <c r="P94" s="76">
        <v>7</v>
      </c>
      <c r="Q94" s="64">
        <f t="shared" ref="Q94:Q132" si="5">$J$1*($J$2/($J$2-1))*(K94-M94)*(P94/I94)</f>
        <v>0.61433613568627476</v>
      </c>
      <c r="R94" s="64">
        <f t="shared" ref="R94:R132" si="6">$J$1*$J$2/($J$2-1)*($J$2*M94-K94)*(P94/I94)</f>
        <v>0.13726583279705867</v>
      </c>
      <c r="S94" s="70" t="s">
        <v>135</v>
      </c>
    </row>
    <row r="95" spans="1:29" ht="12.5">
      <c r="A95" s="70" t="s">
        <v>73</v>
      </c>
      <c r="B95" s="70">
        <v>20</v>
      </c>
      <c r="C95" s="70">
        <v>1</v>
      </c>
      <c r="D95" s="70">
        <v>2</v>
      </c>
      <c r="E95" s="70" t="s">
        <v>74</v>
      </c>
      <c r="F95" s="70">
        <v>2</v>
      </c>
      <c r="G95" s="70">
        <v>92</v>
      </c>
      <c r="H95" s="70">
        <v>1</v>
      </c>
      <c r="I95" s="76">
        <v>288</v>
      </c>
      <c r="J95" s="70">
        <v>934.33</v>
      </c>
      <c r="K95" s="76">
        <v>84216.34</v>
      </c>
      <c r="M95" s="76">
        <v>60799.66</v>
      </c>
      <c r="P95" s="76">
        <v>7</v>
      </c>
      <c r="Q95" s="64">
        <f t="shared" si="5"/>
        <v>0.52168115897058809</v>
      </c>
      <c r="R95" s="64">
        <f t="shared" si="6"/>
        <v>0.39938302364607881</v>
      </c>
      <c r="S95" s="70" t="s">
        <v>136</v>
      </c>
    </row>
    <row r="96" spans="1:29" ht="12.5">
      <c r="A96" s="70" t="s">
        <v>73</v>
      </c>
      <c r="B96" s="70">
        <v>20</v>
      </c>
      <c r="C96" s="70">
        <v>1</v>
      </c>
      <c r="D96" s="70">
        <v>3</v>
      </c>
      <c r="E96" s="70" t="s">
        <v>74</v>
      </c>
      <c r="F96" s="70">
        <v>2</v>
      </c>
      <c r="G96" s="70">
        <v>93</v>
      </c>
      <c r="H96" s="70">
        <v>1</v>
      </c>
      <c r="I96" s="76">
        <v>288</v>
      </c>
      <c r="J96" s="70">
        <v>934.33</v>
      </c>
      <c r="K96" s="76">
        <v>72071.240000000005</v>
      </c>
      <c r="M96" s="76">
        <v>45238.77</v>
      </c>
      <c r="P96" s="76">
        <v>7</v>
      </c>
      <c r="Q96" s="64">
        <f t="shared" si="5"/>
        <v>0.59777876486519632</v>
      </c>
      <c r="R96" s="64">
        <f t="shared" si="6"/>
        <v>8.7550901659803532E-2</v>
      </c>
      <c r="S96" s="70" t="s">
        <v>137</v>
      </c>
    </row>
    <row r="97" spans="1:19" ht="12.5">
      <c r="A97" s="70" t="s">
        <v>76</v>
      </c>
      <c r="B97" s="70">
        <v>40</v>
      </c>
      <c r="C97" s="70">
        <v>1</v>
      </c>
      <c r="D97" s="70">
        <v>1</v>
      </c>
      <c r="E97" s="70" t="s">
        <v>74</v>
      </c>
      <c r="F97" s="70">
        <v>2</v>
      </c>
      <c r="G97" s="70">
        <v>94</v>
      </c>
      <c r="H97" s="70">
        <v>1</v>
      </c>
      <c r="I97" s="76">
        <v>288</v>
      </c>
      <c r="J97" s="70">
        <v>934.33</v>
      </c>
      <c r="K97" s="76">
        <v>137597.71</v>
      </c>
      <c r="M97" s="76">
        <v>87852.68</v>
      </c>
      <c r="P97" s="76">
        <v>7</v>
      </c>
      <c r="Q97" s="64">
        <f t="shared" si="5"/>
        <v>1.1082290445710785</v>
      </c>
      <c r="R97" s="64">
        <f t="shared" si="6"/>
        <v>0.22266584686225444</v>
      </c>
      <c r="S97" s="70" t="s">
        <v>138</v>
      </c>
    </row>
    <row r="98" spans="1:19" ht="12.5">
      <c r="A98" s="70" t="s">
        <v>76</v>
      </c>
      <c r="B98" s="70">
        <v>40</v>
      </c>
      <c r="C98" s="70">
        <v>1</v>
      </c>
      <c r="D98" s="70">
        <v>2</v>
      </c>
      <c r="E98" s="70" t="s">
        <v>74</v>
      </c>
      <c r="F98" s="70">
        <v>2</v>
      </c>
      <c r="G98" s="70">
        <v>95</v>
      </c>
      <c r="H98" s="70">
        <v>1</v>
      </c>
      <c r="I98" s="76">
        <v>288</v>
      </c>
      <c r="J98" s="70">
        <v>934.33</v>
      </c>
      <c r="K98" s="76">
        <v>111682.01</v>
      </c>
      <c r="M98" s="76">
        <v>95743.15</v>
      </c>
      <c r="P98" s="76">
        <v>7</v>
      </c>
      <c r="Q98" s="64">
        <f t="shared" si="5"/>
        <v>0.35508889208333339</v>
      </c>
      <c r="R98" s="64">
        <f t="shared" si="6"/>
        <v>1.0953400444583337</v>
      </c>
      <c r="S98" s="70" t="s">
        <v>139</v>
      </c>
    </row>
    <row r="99" spans="1:19" ht="12.5">
      <c r="A99" s="70" t="s">
        <v>76</v>
      </c>
      <c r="B99" s="70">
        <v>40</v>
      </c>
      <c r="C99" s="70">
        <v>1</v>
      </c>
      <c r="D99" s="70">
        <v>3</v>
      </c>
      <c r="E99" s="70" t="s">
        <v>74</v>
      </c>
      <c r="F99" s="70">
        <v>2</v>
      </c>
      <c r="G99" s="70">
        <v>96</v>
      </c>
      <c r="H99" s="70">
        <v>1</v>
      </c>
      <c r="I99" s="76">
        <v>288</v>
      </c>
      <c r="J99" s="70">
        <v>934.33</v>
      </c>
      <c r="K99" s="76">
        <v>98520.59</v>
      </c>
      <c r="M99" s="76">
        <v>66371.78</v>
      </c>
      <c r="P99" s="76">
        <v>7</v>
      </c>
      <c r="Q99" s="64">
        <f t="shared" si="5"/>
        <v>0.71621717768382354</v>
      </c>
      <c r="R99" s="64">
        <f t="shared" si="6"/>
        <v>0.28925997949950999</v>
      </c>
      <c r="S99" s="70" t="s">
        <v>140</v>
      </c>
    </row>
    <row r="100" spans="1:19" ht="12.5">
      <c r="A100" s="70" t="s">
        <v>78</v>
      </c>
      <c r="B100" s="70">
        <v>60</v>
      </c>
      <c r="C100" s="70">
        <v>1</v>
      </c>
      <c r="D100" s="70">
        <v>1</v>
      </c>
      <c r="E100" s="70" t="s">
        <v>74</v>
      </c>
      <c r="F100" s="70">
        <v>2</v>
      </c>
      <c r="G100" s="70">
        <v>97</v>
      </c>
      <c r="H100" s="70">
        <v>1</v>
      </c>
      <c r="I100" s="76">
        <v>288</v>
      </c>
      <c r="J100" s="70">
        <v>934.33</v>
      </c>
      <c r="K100" s="76">
        <v>213361.89</v>
      </c>
      <c r="M100" s="76">
        <v>132822.15</v>
      </c>
      <c r="P100" s="76">
        <v>7</v>
      </c>
      <c r="Q100" s="64">
        <f t="shared" si="5"/>
        <v>1.7942793302205891</v>
      </c>
      <c r="R100" s="64">
        <f t="shared" si="6"/>
        <v>0.21786555715441086</v>
      </c>
      <c r="S100" s="70" t="s">
        <v>141</v>
      </c>
    </row>
    <row r="101" spans="1:19" ht="12.5">
      <c r="A101" s="70" t="s">
        <v>78</v>
      </c>
      <c r="B101" s="70">
        <v>60</v>
      </c>
      <c r="C101" s="70">
        <v>1</v>
      </c>
      <c r="D101" s="70">
        <v>2</v>
      </c>
      <c r="E101" s="70" t="s">
        <v>74</v>
      </c>
      <c r="F101" s="70">
        <v>2</v>
      </c>
      <c r="G101" s="70">
        <v>98</v>
      </c>
      <c r="H101" s="70">
        <v>1</v>
      </c>
      <c r="I101" s="76">
        <v>288</v>
      </c>
      <c r="J101" s="70">
        <v>934.33</v>
      </c>
      <c r="K101" s="76">
        <v>239439.76</v>
      </c>
      <c r="M101" s="76">
        <v>150009.29</v>
      </c>
      <c r="P101" s="76">
        <v>7</v>
      </c>
      <c r="Q101" s="64">
        <f t="shared" si="5"/>
        <v>1.9923486692769612</v>
      </c>
      <c r="R101" s="64">
        <f t="shared" si="6"/>
        <v>0.28016706648137235</v>
      </c>
      <c r="S101" s="70" t="s">
        <v>142</v>
      </c>
    </row>
    <row r="102" spans="1:19" ht="12.5">
      <c r="A102" s="70" t="s">
        <v>78</v>
      </c>
      <c r="B102" s="70">
        <v>60</v>
      </c>
      <c r="C102" s="70">
        <v>1</v>
      </c>
      <c r="D102" s="70">
        <v>3</v>
      </c>
      <c r="E102" s="70" t="s">
        <v>74</v>
      </c>
      <c r="F102" s="70">
        <v>2</v>
      </c>
      <c r="G102" s="70">
        <v>99</v>
      </c>
      <c r="H102" s="70">
        <v>1</v>
      </c>
      <c r="I102" s="76">
        <v>288</v>
      </c>
      <c r="J102" s="70">
        <v>934.33</v>
      </c>
      <c r="K102" s="76">
        <v>205350</v>
      </c>
      <c r="M102" s="76">
        <v>129103.03999999999</v>
      </c>
      <c r="P102" s="76">
        <v>7</v>
      </c>
      <c r="Q102" s="64">
        <f t="shared" si="5"/>
        <v>1.6986439777450983</v>
      </c>
      <c r="R102" s="64">
        <f t="shared" si="6"/>
        <v>0.25715949238823466</v>
      </c>
      <c r="S102" s="70" t="s">
        <v>143</v>
      </c>
    </row>
    <row r="103" spans="1:19" ht="12.5">
      <c r="A103" s="70" t="s">
        <v>84</v>
      </c>
      <c r="B103" s="70">
        <v>80</v>
      </c>
      <c r="C103" s="70">
        <v>1</v>
      </c>
      <c r="D103" s="70">
        <v>1</v>
      </c>
      <c r="E103" s="70" t="s">
        <v>74</v>
      </c>
      <c r="F103" s="70">
        <v>2</v>
      </c>
      <c r="G103" s="70">
        <v>100</v>
      </c>
      <c r="H103" s="70">
        <v>1</v>
      </c>
      <c r="I103" s="76">
        <v>288</v>
      </c>
      <c r="J103" s="70">
        <v>934.33</v>
      </c>
      <c r="K103" s="76">
        <v>277645.56</v>
      </c>
      <c r="M103" s="76">
        <v>177426.78</v>
      </c>
      <c r="P103" s="76">
        <v>7</v>
      </c>
      <c r="Q103" s="64">
        <f t="shared" si="5"/>
        <v>2.2326926490441177</v>
      </c>
      <c r="R103" s="64">
        <f t="shared" si="6"/>
        <v>0.45517521230588276</v>
      </c>
      <c r="S103" s="70" t="s">
        <v>144</v>
      </c>
    </row>
    <row r="104" spans="1:19" ht="12.5">
      <c r="A104" s="70" t="s">
        <v>84</v>
      </c>
      <c r="B104" s="70">
        <v>80</v>
      </c>
      <c r="C104" s="70">
        <v>1</v>
      </c>
      <c r="D104" s="70">
        <v>2</v>
      </c>
      <c r="E104" s="70" t="s">
        <v>74</v>
      </c>
      <c r="F104" s="70">
        <v>2</v>
      </c>
      <c r="G104" s="70">
        <v>101</v>
      </c>
      <c r="H104" s="70">
        <v>1</v>
      </c>
      <c r="I104" s="76">
        <v>288</v>
      </c>
      <c r="J104" s="70">
        <v>934.33</v>
      </c>
      <c r="K104" s="76">
        <v>275267.03000000003</v>
      </c>
      <c r="M104" s="76">
        <v>171915.23</v>
      </c>
      <c r="P104" s="76">
        <v>7</v>
      </c>
      <c r="Q104" s="64">
        <f t="shared" si="5"/>
        <v>2.3024906522058832</v>
      </c>
      <c r="R104" s="64">
        <f t="shared" si="6"/>
        <v>0.30188181960245103</v>
      </c>
      <c r="S104" s="70" t="s">
        <v>145</v>
      </c>
    </row>
    <row r="105" spans="1:19" ht="12.5">
      <c r="A105" s="70" t="s">
        <v>84</v>
      </c>
      <c r="B105" s="70">
        <v>80</v>
      </c>
      <c r="C105" s="70">
        <v>1</v>
      </c>
      <c r="D105" s="70">
        <v>3</v>
      </c>
      <c r="E105" s="70" t="s">
        <v>74</v>
      </c>
      <c r="F105" s="70">
        <v>2</v>
      </c>
      <c r="G105" s="70">
        <v>102</v>
      </c>
      <c r="H105" s="70">
        <v>1</v>
      </c>
      <c r="I105" s="76">
        <v>288</v>
      </c>
      <c r="J105" s="70">
        <v>934.33</v>
      </c>
      <c r="K105" s="76">
        <v>328070.43</v>
      </c>
      <c r="M105" s="76">
        <v>208240.78</v>
      </c>
      <c r="P105" s="76">
        <v>7</v>
      </c>
      <c r="Q105" s="64">
        <f t="shared" si="5"/>
        <v>2.6695872639093139</v>
      </c>
      <c r="R105" s="64">
        <f t="shared" si="6"/>
        <v>0.48508701910735258</v>
      </c>
      <c r="S105" s="70" t="s">
        <v>146</v>
      </c>
    </row>
    <row r="106" spans="1:19" ht="12.5">
      <c r="A106" s="70" t="s">
        <v>87</v>
      </c>
      <c r="B106" s="70">
        <v>100</v>
      </c>
      <c r="C106" s="70">
        <v>1</v>
      </c>
      <c r="D106" s="70">
        <v>1</v>
      </c>
      <c r="E106" s="70" t="s">
        <v>74</v>
      </c>
      <c r="F106" s="70">
        <v>2</v>
      </c>
      <c r="G106" s="70">
        <v>103</v>
      </c>
      <c r="H106" s="70">
        <v>1</v>
      </c>
      <c r="I106" s="76">
        <v>288</v>
      </c>
      <c r="J106" s="70">
        <v>934.33</v>
      </c>
      <c r="K106" s="76">
        <v>332757.71000000002</v>
      </c>
      <c r="M106" s="76">
        <v>244438.06</v>
      </c>
      <c r="P106" s="76">
        <v>7</v>
      </c>
      <c r="Q106" s="64">
        <f t="shared" si="5"/>
        <v>1.9676016143995105</v>
      </c>
      <c r="R106" s="64">
        <f t="shared" si="6"/>
        <v>1.7354312962171565</v>
      </c>
      <c r="S106" s="70" t="s">
        <v>147</v>
      </c>
    </row>
    <row r="107" spans="1:19" ht="12.5">
      <c r="A107" s="70" t="s">
        <v>87</v>
      </c>
      <c r="B107" s="70">
        <v>100</v>
      </c>
      <c r="C107" s="70">
        <v>1</v>
      </c>
      <c r="D107" s="70">
        <v>2</v>
      </c>
      <c r="E107" s="70" t="s">
        <v>74</v>
      </c>
      <c r="F107" s="70">
        <v>2</v>
      </c>
      <c r="G107" s="70">
        <v>104</v>
      </c>
      <c r="H107" s="70">
        <v>1</v>
      </c>
      <c r="I107" s="76">
        <v>288</v>
      </c>
      <c r="J107" s="70">
        <v>934.33</v>
      </c>
      <c r="K107" s="76">
        <v>335466.25</v>
      </c>
      <c r="M107" s="76">
        <v>248146.26</v>
      </c>
      <c r="P107" s="76">
        <v>7</v>
      </c>
      <c r="Q107" s="64">
        <f t="shared" si="5"/>
        <v>1.9453310027083333</v>
      </c>
      <c r="R107" s="64">
        <f t="shared" si="6"/>
        <v>1.8138780477416672</v>
      </c>
      <c r="S107" s="70" t="s">
        <v>148</v>
      </c>
    </row>
    <row r="108" spans="1:19" ht="12.5">
      <c r="A108" s="70" t="s">
        <v>87</v>
      </c>
      <c r="B108" s="70">
        <v>100</v>
      </c>
      <c r="C108" s="70">
        <v>1</v>
      </c>
      <c r="D108" s="70">
        <v>3</v>
      </c>
      <c r="E108" s="70" t="s">
        <v>74</v>
      </c>
      <c r="F108" s="70">
        <v>2</v>
      </c>
      <c r="G108" s="70">
        <v>105</v>
      </c>
      <c r="H108" s="70">
        <v>1</v>
      </c>
      <c r="I108" s="76">
        <v>288</v>
      </c>
      <c r="J108" s="70">
        <v>934.33</v>
      </c>
      <c r="K108" s="76">
        <v>357178.43</v>
      </c>
      <c r="M108" s="76">
        <v>227249.15</v>
      </c>
      <c r="P108" s="76">
        <v>7</v>
      </c>
      <c r="Q108" s="64">
        <f t="shared" si="5"/>
        <v>2.8945887023529413</v>
      </c>
      <c r="R108" s="64">
        <f t="shared" si="6"/>
        <v>0.54804654585539214</v>
      </c>
      <c r="S108" s="70" t="s">
        <v>149</v>
      </c>
    </row>
    <row r="109" spans="1:19" ht="12.5">
      <c r="A109" s="70" t="s">
        <v>89</v>
      </c>
      <c r="B109" s="70">
        <v>100</v>
      </c>
      <c r="C109" s="70">
        <v>0</v>
      </c>
      <c r="D109" s="70">
        <v>1</v>
      </c>
      <c r="E109" s="70" t="s">
        <v>74</v>
      </c>
      <c r="F109" s="70">
        <v>2</v>
      </c>
      <c r="G109" s="70">
        <v>106</v>
      </c>
      <c r="H109" s="70">
        <v>1</v>
      </c>
      <c r="I109" s="76">
        <v>288</v>
      </c>
      <c r="J109" s="70">
        <v>934.33</v>
      </c>
      <c r="K109" s="76">
        <v>338253.87</v>
      </c>
      <c r="M109" s="76">
        <v>214920.04</v>
      </c>
      <c r="P109" s="76">
        <v>7</v>
      </c>
      <c r="Q109" s="64">
        <f t="shared" si="5"/>
        <v>2.7476540386887254</v>
      </c>
      <c r="R109" s="64">
        <f t="shared" si="6"/>
        <v>0.50820546727794202</v>
      </c>
      <c r="S109" s="70" t="s">
        <v>150</v>
      </c>
    </row>
    <row r="110" spans="1:19" ht="12.5">
      <c r="A110" s="70" t="s">
        <v>89</v>
      </c>
      <c r="B110" s="70">
        <v>100</v>
      </c>
      <c r="C110" s="70">
        <v>0</v>
      </c>
      <c r="D110" s="70">
        <v>2</v>
      </c>
      <c r="E110" s="70" t="s">
        <v>74</v>
      </c>
      <c r="F110" s="70">
        <v>2</v>
      </c>
      <c r="G110" s="70">
        <v>107</v>
      </c>
      <c r="H110" s="70">
        <v>1</v>
      </c>
      <c r="I110" s="76">
        <v>288</v>
      </c>
      <c r="J110" s="70">
        <v>934.33</v>
      </c>
      <c r="K110" s="76">
        <v>303494.15000000002</v>
      </c>
      <c r="M110" s="76">
        <v>193276.93</v>
      </c>
      <c r="P110" s="76">
        <v>7</v>
      </c>
      <c r="Q110" s="64">
        <f t="shared" si="5"/>
        <v>2.4554397578186284</v>
      </c>
      <c r="R110" s="64">
        <f t="shared" si="6"/>
        <v>0.47254466757303853</v>
      </c>
      <c r="S110" s="70" t="s">
        <v>151</v>
      </c>
    </row>
    <row r="111" spans="1:19" ht="12.5">
      <c r="A111" s="70" t="s">
        <v>89</v>
      </c>
      <c r="B111" s="70">
        <v>100</v>
      </c>
      <c r="C111" s="70">
        <v>0</v>
      </c>
      <c r="D111" s="70">
        <v>3</v>
      </c>
      <c r="E111" s="70" t="s">
        <v>74</v>
      </c>
      <c r="F111" s="70">
        <v>2</v>
      </c>
      <c r="G111" s="70">
        <v>108</v>
      </c>
      <c r="H111" s="70">
        <v>1</v>
      </c>
      <c r="I111" s="76">
        <v>288</v>
      </c>
      <c r="J111" s="70">
        <v>934.33</v>
      </c>
      <c r="K111" s="76">
        <v>446538.03</v>
      </c>
      <c r="M111" s="76">
        <v>293755.25</v>
      </c>
      <c r="P111" s="76">
        <v>7</v>
      </c>
      <c r="Q111" s="64">
        <f t="shared" si="5"/>
        <v>3.4037232323774518</v>
      </c>
      <c r="R111" s="64">
        <f t="shared" si="6"/>
        <v>1.0464240090808821</v>
      </c>
      <c r="S111" s="70" t="s">
        <v>152</v>
      </c>
    </row>
    <row r="112" spans="1:19" ht="14">
      <c r="A112" s="70" t="s">
        <v>75</v>
      </c>
      <c r="B112" s="70">
        <v>20</v>
      </c>
      <c r="C112" s="70">
        <v>1</v>
      </c>
      <c r="D112" s="70">
        <v>1</v>
      </c>
      <c r="E112" s="70" t="s">
        <v>74</v>
      </c>
      <c r="F112" s="70">
        <v>2</v>
      </c>
      <c r="G112" s="70">
        <v>112</v>
      </c>
      <c r="H112" s="70">
        <v>1</v>
      </c>
      <c r="I112" s="76">
        <v>288</v>
      </c>
      <c r="J112" s="70">
        <v>934.33</v>
      </c>
      <c r="K112" s="76">
        <v>78697.87</v>
      </c>
      <c r="M112" s="76">
        <v>50118.98</v>
      </c>
      <c r="P112" s="76">
        <v>7</v>
      </c>
      <c r="Q112" s="64">
        <f t="shared" si="5"/>
        <v>0.63668583493872533</v>
      </c>
      <c r="R112" s="64">
        <f t="shared" si="6"/>
        <v>0.12257494624460805</v>
      </c>
      <c r="S112" s="78" t="s">
        <v>151</v>
      </c>
    </row>
    <row r="113" spans="1:19" ht="14">
      <c r="A113" s="70" t="s">
        <v>75</v>
      </c>
      <c r="B113" s="70">
        <v>20</v>
      </c>
      <c r="C113" s="70">
        <v>1</v>
      </c>
      <c r="D113" s="70">
        <v>2</v>
      </c>
      <c r="E113" s="70" t="s">
        <v>74</v>
      </c>
      <c r="F113" s="70">
        <v>2</v>
      </c>
      <c r="G113" s="70">
        <v>113</v>
      </c>
      <c r="H113" s="70">
        <v>1</v>
      </c>
      <c r="I113" s="76">
        <v>288</v>
      </c>
      <c r="J113" s="70">
        <v>934.33</v>
      </c>
      <c r="K113" s="76">
        <v>69641.789999999994</v>
      </c>
      <c r="M113" s="76">
        <v>44154.03</v>
      </c>
      <c r="P113" s="76">
        <v>7</v>
      </c>
      <c r="Q113" s="64">
        <f t="shared" si="5"/>
        <v>0.56782106499999996</v>
      </c>
      <c r="R113" s="64">
        <f t="shared" si="6"/>
        <v>0.10107569447500003</v>
      </c>
      <c r="S113" s="78" t="s">
        <v>151</v>
      </c>
    </row>
    <row r="114" spans="1:19" ht="14">
      <c r="A114" s="70" t="s">
        <v>75</v>
      </c>
      <c r="B114" s="70">
        <v>20</v>
      </c>
      <c r="C114" s="70">
        <v>1</v>
      </c>
      <c r="D114" s="70">
        <v>3</v>
      </c>
      <c r="E114" s="70" t="s">
        <v>74</v>
      </c>
      <c r="F114" s="70">
        <v>2</v>
      </c>
      <c r="G114" s="70">
        <v>114</v>
      </c>
      <c r="H114" s="70">
        <v>1</v>
      </c>
      <c r="I114" s="76">
        <v>288</v>
      </c>
      <c r="J114" s="70">
        <v>934.33</v>
      </c>
      <c r="K114" s="76">
        <v>70309.84</v>
      </c>
      <c r="M114" s="76">
        <v>45663.32</v>
      </c>
      <c r="P114" s="76">
        <v>7</v>
      </c>
      <c r="Q114" s="64">
        <f t="shared" si="5"/>
        <v>0.54907976357843136</v>
      </c>
      <c r="R114" s="64">
        <f t="shared" si="6"/>
        <v>0.14268148165490191</v>
      </c>
      <c r="S114" s="78" t="s">
        <v>153</v>
      </c>
    </row>
    <row r="115" spans="1:19" ht="14">
      <c r="A115" s="70" t="s">
        <v>77</v>
      </c>
      <c r="B115" s="70">
        <v>40</v>
      </c>
      <c r="C115" s="70">
        <v>1</v>
      </c>
      <c r="D115" s="70">
        <v>1</v>
      </c>
      <c r="E115" s="70" t="s">
        <v>74</v>
      </c>
      <c r="F115" s="70">
        <v>2</v>
      </c>
      <c r="G115" s="70">
        <v>115</v>
      </c>
      <c r="H115" s="70">
        <v>1</v>
      </c>
      <c r="I115" s="76">
        <v>288</v>
      </c>
      <c r="J115" s="70">
        <v>934.33</v>
      </c>
      <c r="K115" s="76">
        <v>179566.28</v>
      </c>
      <c r="M115" s="76">
        <v>113900.89</v>
      </c>
      <c r="P115" s="76">
        <v>7</v>
      </c>
      <c r="Q115" s="64">
        <f t="shared" si="5"/>
        <v>1.4629057902083336</v>
      </c>
      <c r="R115" s="64">
        <f t="shared" si="6"/>
        <v>0.2625977758833335</v>
      </c>
      <c r="S115" s="78" t="s">
        <v>154</v>
      </c>
    </row>
    <row r="116" spans="1:19" ht="14">
      <c r="A116" s="70" t="s">
        <v>77</v>
      </c>
      <c r="B116" s="70">
        <v>40</v>
      </c>
      <c r="C116" s="70">
        <v>1</v>
      </c>
      <c r="D116" s="70">
        <v>2</v>
      </c>
      <c r="E116" s="70" t="s">
        <v>74</v>
      </c>
      <c r="F116" s="70">
        <v>2</v>
      </c>
      <c r="G116" s="70">
        <v>116</v>
      </c>
      <c r="H116" s="70">
        <v>1</v>
      </c>
      <c r="I116" s="76">
        <v>288</v>
      </c>
      <c r="J116" s="70">
        <v>934.33</v>
      </c>
      <c r="K116" s="76">
        <v>171362.07</v>
      </c>
      <c r="M116" s="76">
        <v>108815.26</v>
      </c>
      <c r="P116" s="76">
        <v>7</v>
      </c>
      <c r="Q116" s="64">
        <f t="shared" si="5"/>
        <v>1.3934294840563728</v>
      </c>
      <c r="R116" s="64">
        <f t="shared" si="6"/>
        <v>0.2550310255602935</v>
      </c>
      <c r="S116" s="78" t="s">
        <v>155</v>
      </c>
    </row>
    <row r="117" spans="1:19" ht="14">
      <c r="A117" s="70" t="s">
        <v>77</v>
      </c>
      <c r="B117" s="70">
        <v>40</v>
      </c>
      <c r="C117" s="70">
        <v>1</v>
      </c>
      <c r="D117" s="70">
        <v>3</v>
      </c>
      <c r="E117" s="70" t="s">
        <v>74</v>
      </c>
      <c r="F117" s="70">
        <v>2</v>
      </c>
      <c r="G117" s="70">
        <v>117</v>
      </c>
      <c r="H117" s="70">
        <v>1</v>
      </c>
      <c r="I117" s="76">
        <v>288</v>
      </c>
      <c r="J117" s="70">
        <v>934.33</v>
      </c>
      <c r="K117" s="76">
        <v>180521.2</v>
      </c>
      <c r="M117" s="76">
        <v>115821.34</v>
      </c>
      <c r="P117" s="76">
        <v>7</v>
      </c>
      <c r="Q117" s="64">
        <f t="shared" si="5"/>
        <v>1.4413955330147064</v>
      </c>
      <c r="R117" s="64">
        <f t="shared" si="6"/>
        <v>0.31320125020196005</v>
      </c>
      <c r="S117" s="78" t="s">
        <v>156</v>
      </c>
    </row>
    <row r="118" spans="1:19" ht="14">
      <c r="A118" s="70" t="s">
        <v>81</v>
      </c>
      <c r="B118" s="70">
        <v>60</v>
      </c>
      <c r="C118" s="70">
        <v>1</v>
      </c>
      <c r="D118" s="70">
        <v>1</v>
      </c>
      <c r="E118" s="70" t="s">
        <v>74</v>
      </c>
      <c r="F118" s="70">
        <v>2</v>
      </c>
      <c r="G118" s="70">
        <v>118</v>
      </c>
      <c r="H118" s="70">
        <v>1</v>
      </c>
      <c r="I118" s="76">
        <v>288</v>
      </c>
      <c r="J118" s="70">
        <v>934.33</v>
      </c>
      <c r="K118" s="76">
        <v>212295.54</v>
      </c>
      <c r="M118" s="76">
        <v>136466.82</v>
      </c>
      <c r="P118" s="76">
        <v>7</v>
      </c>
      <c r="Q118" s="64">
        <f t="shared" si="5"/>
        <v>1.6893263491176471</v>
      </c>
      <c r="R118" s="64">
        <f t="shared" si="6"/>
        <v>0.37803225153235309</v>
      </c>
      <c r="S118" s="78" t="s">
        <v>157</v>
      </c>
    </row>
    <row r="119" spans="1:19" ht="14">
      <c r="A119" s="70" t="s">
        <v>81</v>
      </c>
      <c r="B119" s="70">
        <v>60</v>
      </c>
      <c r="C119" s="70">
        <v>1</v>
      </c>
      <c r="D119" s="70">
        <v>2</v>
      </c>
      <c r="E119" s="70" t="s">
        <v>74</v>
      </c>
      <c r="F119" s="70">
        <v>2</v>
      </c>
      <c r="G119" s="70">
        <v>119</v>
      </c>
      <c r="H119" s="70">
        <v>1</v>
      </c>
      <c r="I119" s="76">
        <v>288</v>
      </c>
      <c r="J119" s="70">
        <v>934.33</v>
      </c>
      <c r="K119" s="76">
        <v>201611.42</v>
      </c>
      <c r="M119" s="76">
        <v>130322.87</v>
      </c>
      <c r="P119" s="76">
        <v>7</v>
      </c>
      <c r="Q119" s="64">
        <f t="shared" si="5"/>
        <v>1.5881795961397065</v>
      </c>
      <c r="R119" s="64">
        <f t="shared" si="6"/>
        <v>0.38610328196862664</v>
      </c>
      <c r="S119" s="78" t="s">
        <v>158</v>
      </c>
    </row>
    <row r="120" spans="1:19" ht="14">
      <c r="A120" s="70" t="s">
        <v>81</v>
      </c>
      <c r="B120" s="70">
        <v>60</v>
      </c>
      <c r="C120" s="70">
        <v>1</v>
      </c>
      <c r="D120" s="70">
        <v>3</v>
      </c>
      <c r="E120" s="70" t="s">
        <v>74</v>
      </c>
      <c r="F120" s="70">
        <v>2</v>
      </c>
      <c r="G120" s="70">
        <v>120</v>
      </c>
      <c r="H120" s="70">
        <v>1</v>
      </c>
      <c r="I120" s="76">
        <v>288</v>
      </c>
      <c r="J120" s="70">
        <v>934.33</v>
      </c>
      <c r="K120" s="76">
        <v>214420.85</v>
      </c>
      <c r="M120" s="76">
        <v>135199.67999999999</v>
      </c>
      <c r="P120" s="76">
        <v>7</v>
      </c>
      <c r="Q120" s="64">
        <f t="shared" si="5"/>
        <v>1.7649039821446082</v>
      </c>
      <c r="R120" s="64">
        <f t="shared" si="6"/>
        <v>0.28325850345539183</v>
      </c>
      <c r="S120" s="78" t="s">
        <v>159</v>
      </c>
    </row>
    <row r="121" spans="1:19" ht="14">
      <c r="A121" s="70" t="s">
        <v>86</v>
      </c>
      <c r="B121" s="70">
        <v>80</v>
      </c>
      <c r="C121" s="70">
        <v>1</v>
      </c>
      <c r="D121" s="70">
        <v>1</v>
      </c>
      <c r="E121" s="70" t="s">
        <v>74</v>
      </c>
      <c r="F121" s="70">
        <v>2</v>
      </c>
      <c r="G121" s="70">
        <v>121</v>
      </c>
      <c r="H121" s="70">
        <v>1</v>
      </c>
      <c r="I121" s="76">
        <v>288</v>
      </c>
      <c r="J121" s="70">
        <v>934.33</v>
      </c>
      <c r="K121" s="76">
        <v>283023.03000000003</v>
      </c>
      <c r="M121" s="76">
        <v>181904.32</v>
      </c>
      <c r="P121" s="76">
        <v>7</v>
      </c>
      <c r="Q121" s="64">
        <f t="shared" si="5"/>
        <v>2.2527414572181379</v>
      </c>
      <c r="R121" s="64">
        <f t="shared" si="6"/>
        <v>0.50295740384852916</v>
      </c>
      <c r="S121" s="78" t="s">
        <v>160</v>
      </c>
    </row>
    <row r="122" spans="1:19" ht="14">
      <c r="A122" s="70" t="s">
        <v>86</v>
      </c>
      <c r="B122" s="70">
        <v>80</v>
      </c>
      <c r="C122" s="70">
        <v>1</v>
      </c>
      <c r="D122" s="70">
        <v>2</v>
      </c>
      <c r="E122" s="70" t="s">
        <v>74</v>
      </c>
      <c r="F122" s="70">
        <v>2</v>
      </c>
      <c r="G122" s="70">
        <v>122</v>
      </c>
      <c r="H122" s="70">
        <v>1</v>
      </c>
      <c r="I122" s="76">
        <v>288</v>
      </c>
      <c r="J122" s="70">
        <v>934.33</v>
      </c>
      <c r="K122" s="76">
        <v>284270.5</v>
      </c>
      <c r="M122" s="76">
        <v>181308.84</v>
      </c>
      <c r="P122" s="76">
        <v>7</v>
      </c>
      <c r="Q122" s="64">
        <f t="shared" si="5"/>
        <v>2.2937990406127455</v>
      </c>
      <c r="R122" s="64">
        <f t="shared" si="6"/>
        <v>0.45287879468725445</v>
      </c>
      <c r="S122" s="78" t="s">
        <v>161</v>
      </c>
    </row>
    <row r="123" spans="1:19" ht="14">
      <c r="A123" s="70" t="s">
        <v>86</v>
      </c>
      <c r="B123" s="70">
        <v>80</v>
      </c>
      <c r="C123" s="70">
        <v>1</v>
      </c>
      <c r="D123" s="70">
        <v>3</v>
      </c>
      <c r="E123" s="70" t="s">
        <v>74</v>
      </c>
      <c r="F123" s="70">
        <v>2</v>
      </c>
      <c r="G123" s="70">
        <v>123</v>
      </c>
      <c r="H123" s="70">
        <v>1</v>
      </c>
      <c r="I123" s="76">
        <v>288</v>
      </c>
      <c r="J123" s="70">
        <v>934.33</v>
      </c>
      <c r="K123" s="76">
        <v>285379.81</v>
      </c>
      <c r="M123" s="76">
        <v>190202.59</v>
      </c>
      <c r="P123" s="76">
        <v>7</v>
      </c>
      <c r="Q123" s="64">
        <f t="shared" si="5"/>
        <v>2.1203758362500005</v>
      </c>
      <c r="R123" s="64">
        <f t="shared" si="6"/>
        <v>0.7610349000916663</v>
      </c>
      <c r="S123" s="78" t="s">
        <v>162</v>
      </c>
    </row>
    <row r="124" spans="1:19" ht="14">
      <c r="A124" s="70" t="s">
        <v>88</v>
      </c>
      <c r="B124" s="70">
        <v>100</v>
      </c>
      <c r="C124" s="70">
        <v>1</v>
      </c>
      <c r="D124" s="70">
        <v>1</v>
      </c>
      <c r="E124" s="70" t="s">
        <v>74</v>
      </c>
      <c r="F124" s="70">
        <v>2</v>
      </c>
      <c r="G124" s="70">
        <v>124</v>
      </c>
      <c r="H124" s="70">
        <v>1</v>
      </c>
      <c r="I124" s="76">
        <v>288</v>
      </c>
      <c r="J124" s="70">
        <v>934.33</v>
      </c>
      <c r="K124" s="76">
        <v>348560.28</v>
      </c>
      <c r="M124" s="76">
        <v>244957.82</v>
      </c>
      <c r="P124" s="76">
        <v>7</v>
      </c>
      <c r="Q124" s="64">
        <f t="shared" si="5"/>
        <v>2.3080749023774518</v>
      </c>
      <c r="R124" s="64">
        <f t="shared" si="6"/>
        <v>1.4028319391058823</v>
      </c>
      <c r="S124" s="78" t="s">
        <v>163</v>
      </c>
    </row>
    <row r="125" spans="1:19" ht="14">
      <c r="A125" s="70" t="s">
        <v>88</v>
      </c>
      <c r="B125" s="70">
        <v>100</v>
      </c>
      <c r="C125" s="70">
        <v>1</v>
      </c>
      <c r="D125" s="70">
        <v>2</v>
      </c>
      <c r="E125" s="70" t="s">
        <v>74</v>
      </c>
      <c r="F125" s="70">
        <v>2</v>
      </c>
      <c r="G125" s="70">
        <v>125</v>
      </c>
      <c r="H125" s="70">
        <v>1</v>
      </c>
      <c r="I125" s="76">
        <v>288</v>
      </c>
      <c r="J125" s="70">
        <v>934.33</v>
      </c>
      <c r="K125" s="76">
        <v>362923.71</v>
      </c>
      <c r="M125" s="76">
        <v>234319.96</v>
      </c>
      <c r="P125" s="76">
        <v>7</v>
      </c>
      <c r="Q125" s="64">
        <f t="shared" si="5"/>
        <v>2.8650582981004908</v>
      </c>
      <c r="R125" s="64">
        <f t="shared" si="6"/>
        <v>0.68469382926617584</v>
      </c>
      <c r="S125" s="78" t="s">
        <v>164</v>
      </c>
    </row>
    <row r="126" spans="1:19" ht="14">
      <c r="A126" s="70" t="s">
        <v>88</v>
      </c>
      <c r="B126" s="70">
        <v>100</v>
      </c>
      <c r="C126" s="70">
        <v>1</v>
      </c>
      <c r="D126" s="70">
        <v>3</v>
      </c>
      <c r="E126" s="70" t="s">
        <v>74</v>
      </c>
      <c r="F126" s="70">
        <v>2</v>
      </c>
      <c r="G126" s="70">
        <v>126</v>
      </c>
      <c r="H126" s="70">
        <v>1</v>
      </c>
      <c r="I126" s="76">
        <v>288</v>
      </c>
      <c r="J126" s="70">
        <v>934.33</v>
      </c>
      <c r="K126" s="76">
        <v>413253.5</v>
      </c>
      <c r="M126" s="76">
        <v>264688.12</v>
      </c>
      <c r="P126" s="76">
        <v>7</v>
      </c>
      <c r="Q126" s="64">
        <f t="shared" si="5"/>
        <v>3.3097672095833337</v>
      </c>
      <c r="R126" s="64">
        <f t="shared" si="6"/>
        <v>0.70003723498333337</v>
      </c>
      <c r="S126" s="78" t="s">
        <v>165</v>
      </c>
    </row>
    <row r="127" spans="1:19" ht="14">
      <c r="A127" s="70" t="s">
        <v>90</v>
      </c>
      <c r="B127" s="70">
        <v>100</v>
      </c>
      <c r="C127" s="70">
        <v>0</v>
      </c>
      <c r="D127" s="70">
        <v>1</v>
      </c>
      <c r="E127" s="70" t="s">
        <v>74</v>
      </c>
      <c r="F127" s="70">
        <v>2</v>
      </c>
      <c r="G127" s="70">
        <v>127</v>
      </c>
      <c r="H127" s="70">
        <v>1</v>
      </c>
      <c r="I127" s="76">
        <v>288</v>
      </c>
      <c r="J127" s="70">
        <v>934.33</v>
      </c>
      <c r="K127" s="76">
        <v>314445.78000000003</v>
      </c>
      <c r="M127" s="76">
        <v>201123.25</v>
      </c>
      <c r="P127" s="76">
        <v>7</v>
      </c>
      <c r="Q127" s="64">
        <f t="shared" si="5"/>
        <v>2.5246204324387262</v>
      </c>
      <c r="R127" s="64">
        <f t="shared" si="6"/>
        <v>0.52222920235294057</v>
      </c>
      <c r="S127" s="78" t="s">
        <v>166</v>
      </c>
    </row>
    <row r="128" spans="1:19" ht="14">
      <c r="A128" s="70" t="s">
        <v>90</v>
      </c>
      <c r="B128" s="70">
        <v>100</v>
      </c>
      <c r="C128" s="70">
        <v>0</v>
      </c>
      <c r="D128" s="70">
        <v>2</v>
      </c>
      <c r="E128" s="70" t="s">
        <v>74</v>
      </c>
      <c r="F128" s="70">
        <v>2</v>
      </c>
      <c r="G128" s="70">
        <v>128</v>
      </c>
      <c r="H128" s="70">
        <v>1</v>
      </c>
      <c r="I128" s="76">
        <v>288</v>
      </c>
      <c r="J128" s="70">
        <v>934.33</v>
      </c>
      <c r="K128" s="76">
        <v>319769.46000000002</v>
      </c>
      <c r="M128" s="76">
        <v>201787.5</v>
      </c>
      <c r="P128" s="76">
        <v>7</v>
      </c>
      <c r="Q128" s="64">
        <f t="shared" si="5"/>
        <v>2.6284240819117652</v>
      </c>
      <c r="R128" s="64">
        <f t="shared" si="6"/>
        <v>0.42848838683823492</v>
      </c>
      <c r="S128" s="78" t="s">
        <v>167</v>
      </c>
    </row>
    <row r="129" spans="1:19" ht="14">
      <c r="A129" s="70" t="s">
        <v>90</v>
      </c>
      <c r="B129" s="70">
        <v>100</v>
      </c>
      <c r="C129" s="70">
        <v>0</v>
      </c>
      <c r="D129" s="70">
        <v>3</v>
      </c>
      <c r="E129" s="70" t="s">
        <v>74</v>
      </c>
      <c r="F129" s="70">
        <v>2</v>
      </c>
      <c r="G129" s="70">
        <v>129</v>
      </c>
      <c r="H129" s="70">
        <v>1</v>
      </c>
      <c r="I129" s="76">
        <v>288</v>
      </c>
      <c r="J129" s="70">
        <v>934.33</v>
      </c>
      <c r="K129" s="76">
        <v>383054.37</v>
      </c>
      <c r="M129" s="76">
        <v>242358.89</v>
      </c>
      <c r="P129" s="76">
        <v>7</v>
      </c>
      <c r="Q129" s="64">
        <f t="shared" si="5"/>
        <v>3.1344401114215685</v>
      </c>
      <c r="R129" s="64">
        <f t="shared" si="6"/>
        <v>0.53709510633676516</v>
      </c>
      <c r="S129" s="78" t="s">
        <v>168</v>
      </c>
    </row>
    <row r="130" spans="1:19" ht="14">
      <c r="A130" s="70" t="s">
        <v>169</v>
      </c>
      <c r="B130" s="70">
        <v>20</v>
      </c>
      <c r="C130" s="70">
        <v>0</v>
      </c>
      <c r="D130" s="70">
        <v>1</v>
      </c>
      <c r="E130" s="70" t="s">
        <v>74</v>
      </c>
      <c r="F130" s="70">
        <v>2</v>
      </c>
      <c r="G130" s="70">
        <v>130</v>
      </c>
      <c r="H130" s="70">
        <v>1</v>
      </c>
      <c r="I130" s="76">
        <v>288</v>
      </c>
      <c r="J130" s="70">
        <v>934.33</v>
      </c>
      <c r="K130" s="76">
        <v>62118.78</v>
      </c>
      <c r="M130" s="76">
        <v>40189.17</v>
      </c>
      <c r="P130" s="76">
        <v>7</v>
      </c>
      <c r="Q130" s="64">
        <f t="shared" si="5"/>
        <v>0.48855193650735296</v>
      </c>
      <c r="R130" s="64">
        <f t="shared" si="6"/>
        <v>0.12028049801764694</v>
      </c>
      <c r="S130" s="78" t="s">
        <v>170</v>
      </c>
    </row>
    <row r="131" spans="1:19" ht="14">
      <c r="A131" s="70" t="s">
        <v>169</v>
      </c>
      <c r="B131" s="70">
        <v>20</v>
      </c>
      <c r="C131" s="70">
        <v>0</v>
      </c>
      <c r="D131" s="70">
        <v>2</v>
      </c>
      <c r="E131" s="70" t="s">
        <v>74</v>
      </c>
      <c r="F131" s="70">
        <v>2</v>
      </c>
      <c r="G131" s="70">
        <v>131</v>
      </c>
      <c r="H131" s="70">
        <v>1</v>
      </c>
      <c r="I131" s="76">
        <v>288</v>
      </c>
      <c r="J131" s="70">
        <v>934.33</v>
      </c>
      <c r="K131" s="76">
        <v>78061.3</v>
      </c>
      <c r="M131" s="76">
        <v>49939.89</v>
      </c>
      <c r="P131" s="76">
        <v>7</v>
      </c>
      <c r="Q131" s="64">
        <f t="shared" si="5"/>
        <v>0.62649401028186291</v>
      </c>
      <c r="R131" s="64">
        <f t="shared" si="6"/>
        <v>0.13005370664313709</v>
      </c>
      <c r="S131" s="78" t="s">
        <v>171</v>
      </c>
    </row>
    <row r="132" spans="1:19" ht="14">
      <c r="A132" s="70" t="s">
        <v>169</v>
      </c>
      <c r="B132" s="70">
        <v>20</v>
      </c>
      <c r="C132" s="70">
        <v>0</v>
      </c>
      <c r="D132" s="70">
        <v>3</v>
      </c>
      <c r="E132" s="70" t="s">
        <v>74</v>
      </c>
      <c r="F132" s="70">
        <v>2</v>
      </c>
      <c r="G132" s="70">
        <v>132</v>
      </c>
      <c r="H132" s="70">
        <v>1</v>
      </c>
      <c r="I132" s="76">
        <v>288</v>
      </c>
      <c r="J132" s="70">
        <v>934.33</v>
      </c>
      <c r="K132" s="76">
        <v>101733.5</v>
      </c>
      <c r="M132" s="76">
        <v>65084.160000000003</v>
      </c>
      <c r="O132" s="70">
        <v>905.76</v>
      </c>
      <c r="P132" s="76">
        <v>7</v>
      </c>
      <c r="Q132" s="64">
        <f t="shared" si="5"/>
        <v>0.81648082335784311</v>
      </c>
      <c r="R132" s="64">
        <f t="shared" si="6"/>
        <v>0.16948996384215689</v>
      </c>
      <c r="S132" s="78" t="s">
        <v>172</v>
      </c>
    </row>
    <row r="133" spans="1:19" ht="12.5">
      <c r="I133" s="63"/>
      <c r="K133" s="63"/>
      <c r="M133" s="63"/>
      <c r="P133" s="63"/>
      <c r="Q133" s="64"/>
      <c r="R133" s="64"/>
    </row>
    <row r="134" spans="1:19" ht="12.5">
      <c r="I134" s="63"/>
      <c r="K134" s="63"/>
      <c r="M134" s="63"/>
      <c r="P134" s="63"/>
      <c r="Q134" s="64"/>
      <c r="R134" s="64"/>
    </row>
    <row r="135" spans="1:19" ht="12.5">
      <c r="I135" s="63"/>
      <c r="K135" s="63"/>
      <c r="M135" s="63"/>
      <c r="P135" s="63"/>
      <c r="Q135" s="64"/>
      <c r="R135" s="64"/>
    </row>
    <row r="136" spans="1:19" ht="12.5">
      <c r="I136" s="63"/>
      <c r="K136" s="63"/>
      <c r="M136" s="63"/>
      <c r="P136" s="63"/>
      <c r="Q136" s="64"/>
      <c r="R136" s="64"/>
    </row>
    <row r="137" spans="1:19" ht="12.5">
      <c r="I137" s="63"/>
      <c r="K137" s="63"/>
      <c r="M137" s="63"/>
      <c r="P137" s="63"/>
      <c r="Q137" s="64"/>
      <c r="R137" s="64"/>
    </row>
    <row r="138" spans="1:19" ht="12.5">
      <c r="I138" s="63"/>
      <c r="K138" s="63"/>
      <c r="M138" s="63"/>
      <c r="P138" s="63"/>
      <c r="Q138" s="64"/>
      <c r="R138" s="64"/>
    </row>
    <row r="139" spans="1:19" ht="12.5">
      <c r="I139" s="63"/>
      <c r="K139" s="63"/>
      <c r="M139" s="63"/>
      <c r="P139" s="63"/>
      <c r="Q139" s="64"/>
      <c r="R139" s="64"/>
    </row>
    <row r="140" spans="1:19" ht="12.5">
      <c r="I140" s="63"/>
      <c r="K140" s="63"/>
      <c r="M140" s="63"/>
      <c r="P140" s="63"/>
      <c r="Q140" s="64"/>
      <c r="R140" s="64"/>
    </row>
    <row r="141" spans="1:19" ht="12.5">
      <c r="I141" s="63"/>
      <c r="K141" s="63"/>
      <c r="M141" s="63"/>
      <c r="P141" s="63"/>
      <c r="Q141" s="64"/>
      <c r="R141" s="64"/>
    </row>
    <row r="142" spans="1:19" ht="12.5">
      <c r="I142" s="63"/>
      <c r="K142" s="63"/>
      <c r="M142" s="63"/>
      <c r="P142" s="63"/>
      <c r="Q142" s="64"/>
      <c r="R142" s="64"/>
    </row>
    <row r="143" spans="1:19" ht="12.5">
      <c r="I143" s="63"/>
      <c r="K143" s="63"/>
      <c r="M143" s="63"/>
      <c r="P143" s="63"/>
      <c r="Q143" s="64"/>
      <c r="R143" s="64"/>
    </row>
    <row r="144" spans="1:19" ht="12.5">
      <c r="I144" s="63"/>
      <c r="K144" s="63"/>
      <c r="M144" s="63"/>
      <c r="P144" s="63"/>
      <c r="Q144" s="64"/>
      <c r="R144" s="64"/>
    </row>
    <row r="145" spans="9:18" ht="12.5">
      <c r="I145" s="63"/>
      <c r="K145" s="63"/>
      <c r="M145" s="63"/>
      <c r="P145" s="63"/>
      <c r="Q145" s="64"/>
      <c r="R145" s="64"/>
    </row>
    <row r="146" spans="9:18" ht="12.5">
      <c r="I146" s="63"/>
      <c r="K146" s="63"/>
      <c r="M146" s="63"/>
      <c r="P146" s="63"/>
      <c r="Q146" s="64"/>
      <c r="R146" s="64"/>
    </row>
    <row r="147" spans="9:18" ht="12.5">
      <c r="I147" s="63"/>
      <c r="K147" s="63"/>
      <c r="M147" s="63"/>
      <c r="P147" s="63"/>
      <c r="Q147" s="64"/>
      <c r="R147" s="64"/>
    </row>
    <row r="148" spans="9:18" ht="12.5">
      <c r="I148" s="63"/>
      <c r="K148" s="63"/>
      <c r="M148" s="63"/>
      <c r="P148" s="63"/>
      <c r="Q148" s="64"/>
      <c r="R148" s="64"/>
    </row>
    <row r="149" spans="9:18" ht="12.5">
      <c r="I149" s="63"/>
      <c r="K149" s="63"/>
      <c r="M149" s="63"/>
      <c r="P149" s="63"/>
      <c r="Q149" s="64"/>
      <c r="R149" s="64"/>
    </row>
    <row r="150" spans="9:18" ht="12.5">
      <c r="I150" s="63"/>
      <c r="K150" s="63"/>
      <c r="M150" s="63"/>
      <c r="P150" s="63"/>
      <c r="Q150" s="64"/>
      <c r="R150" s="64"/>
    </row>
    <row r="151" spans="9:18" ht="12.5">
      <c r="I151" s="63"/>
      <c r="K151" s="63"/>
      <c r="M151" s="63"/>
      <c r="P151" s="63"/>
      <c r="Q151" s="64"/>
      <c r="R151" s="64"/>
    </row>
    <row r="152" spans="9:18" ht="12.5">
      <c r="I152" s="63"/>
      <c r="K152" s="63"/>
      <c r="M152" s="63"/>
      <c r="P152" s="63"/>
      <c r="Q152" s="64"/>
      <c r="R152" s="64"/>
    </row>
    <row r="153" spans="9:18" ht="12.5">
      <c r="I153" s="63"/>
      <c r="K153" s="63"/>
      <c r="M153" s="63"/>
      <c r="P153" s="63"/>
      <c r="Q153" s="64"/>
      <c r="R153" s="64"/>
    </row>
    <row r="154" spans="9:18" ht="12.5">
      <c r="I154" s="63"/>
      <c r="K154" s="63"/>
      <c r="M154" s="63"/>
      <c r="P154" s="63"/>
      <c r="Q154" s="64"/>
      <c r="R154" s="64"/>
    </row>
    <row r="155" spans="9:18" ht="12.5">
      <c r="I155" s="63"/>
      <c r="K155" s="63"/>
      <c r="M155" s="63"/>
      <c r="P155" s="63"/>
      <c r="Q155" s="64"/>
      <c r="R155" s="64"/>
    </row>
    <row r="156" spans="9:18" ht="12.5">
      <c r="I156" s="63"/>
      <c r="K156" s="63"/>
      <c r="M156" s="63"/>
      <c r="P156" s="63"/>
      <c r="Q156" s="64"/>
      <c r="R156" s="64"/>
    </row>
    <row r="157" spans="9:18" ht="12.5">
      <c r="I157" s="63"/>
      <c r="K157" s="63"/>
      <c r="M157" s="63"/>
      <c r="P157" s="63"/>
      <c r="Q157" s="64"/>
      <c r="R157" s="64"/>
    </row>
    <row r="158" spans="9:18" ht="12.5">
      <c r="I158" s="63"/>
      <c r="K158" s="63"/>
      <c r="M158" s="63"/>
      <c r="P158" s="63"/>
      <c r="Q158" s="64"/>
      <c r="R158" s="64"/>
    </row>
    <row r="159" spans="9:18" ht="12.5">
      <c r="I159" s="63"/>
      <c r="K159" s="63"/>
      <c r="M159" s="63"/>
      <c r="P159" s="63"/>
      <c r="Q159" s="64"/>
      <c r="R159" s="64"/>
    </row>
    <row r="160" spans="9:18" ht="12.5">
      <c r="I160" s="63"/>
      <c r="K160" s="63"/>
      <c r="M160" s="63"/>
      <c r="P160" s="63"/>
      <c r="Q160" s="64"/>
      <c r="R160" s="64"/>
    </row>
    <row r="161" spans="9:18" ht="12.5">
      <c r="I161" s="63"/>
      <c r="K161" s="63"/>
      <c r="M161" s="63"/>
      <c r="P161" s="63"/>
      <c r="Q161" s="64"/>
      <c r="R161" s="64"/>
    </row>
    <row r="162" spans="9:18" ht="12.5">
      <c r="I162" s="63"/>
      <c r="K162" s="63"/>
      <c r="M162" s="63"/>
      <c r="P162" s="63"/>
      <c r="Q162" s="64"/>
      <c r="R162" s="64"/>
    </row>
    <row r="163" spans="9:18" ht="12.5">
      <c r="I163" s="63"/>
      <c r="K163" s="63"/>
      <c r="M163" s="63"/>
      <c r="P163" s="63"/>
      <c r="Q163" s="64"/>
      <c r="R163" s="64"/>
    </row>
    <row r="164" spans="9:18" ht="12.5">
      <c r="I164" s="63"/>
      <c r="K164" s="63"/>
      <c r="M164" s="63"/>
      <c r="P164" s="63"/>
      <c r="Q164" s="64"/>
      <c r="R164" s="64"/>
    </row>
    <row r="165" spans="9:18" ht="12.5">
      <c r="I165" s="63"/>
      <c r="K165" s="63"/>
      <c r="M165" s="63"/>
      <c r="P165" s="63"/>
      <c r="Q165" s="64"/>
      <c r="R165" s="64"/>
    </row>
    <row r="166" spans="9:18" ht="12.5">
      <c r="I166" s="63"/>
      <c r="K166" s="63"/>
      <c r="M166" s="63"/>
      <c r="P166" s="63"/>
      <c r="Q166" s="64"/>
      <c r="R166" s="64"/>
    </row>
    <row r="167" spans="9:18" ht="12.5">
      <c r="I167" s="63"/>
      <c r="K167" s="63"/>
      <c r="M167" s="63"/>
      <c r="P167" s="63"/>
      <c r="Q167" s="64"/>
      <c r="R167" s="64"/>
    </row>
    <row r="168" spans="9:18" ht="12.5">
      <c r="I168" s="63"/>
      <c r="K168" s="63"/>
      <c r="M168" s="63"/>
      <c r="P168" s="63"/>
      <c r="Q168" s="64"/>
      <c r="R168" s="64"/>
    </row>
    <row r="169" spans="9:18" ht="12.5">
      <c r="I169" s="63"/>
      <c r="K169" s="63"/>
      <c r="M169" s="63"/>
      <c r="P169" s="63"/>
      <c r="Q169" s="64"/>
      <c r="R169" s="64"/>
    </row>
    <row r="170" spans="9:18" ht="12.5">
      <c r="I170" s="63"/>
      <c r="K170" s="63"/>
      <c r="M170" s="63"/>
      <c r="P170" s="63"/>
      <c r="Q170" s="64"/>
      <c r="R170" s="64"/>
    </row>
    <row r="171" spans="9:18" ht="12.5">
      <c r="I171" s="63"/>
      <c r="K171" s="63"/>
      <c r="M171" s="63"/>
      <c r="P171" s="63"/>
      <c r="Q171" s="64"/>
      <c r="R171" s="64"/>
    </row>
    <row r="172" spans="9:18" ht="12.5">
      <c r="I172" s="63"/>
      <c r="K172" s="63"/>
      <c r="M172" s="63"/>
      <c r="P172" s="63"/>
      <c r="Q172" s="64"/>
      <c r="R172" s="64"/>
    </row>
    <row r="173" spans="9:18" ht="12.5">
      <c r="I173" s="63"/>
      <c r="K173" s="63"/>
      <c r="M173" s="63"/>
      <c r="P173" s="63"/>
      <c r="Q173" s="64"/>
      <c r="R173" s="64"/>
    </row>
    <row r="174" spans="9:18" ht="12.5">
      <c r="I174" s="63"/>
      <c r="K174" s="63"/>
      <c r="M174" s="63"/>
      <c r="P174" s="63"/>
      <c r="Q174" s="64"/>
      <c r="R174" s="64"/>
    </row>
    <row r="175" spans="9:18" ht="12.5">
      <c r="I175" s="63"/>
      <c r="K175" s="63"/>
      <c r="M175" s="63"/>
      <c r="P175" s="63"/>
      <c r="Q175" s="64"/>
      <c r="R175" s="64"/>
    </row>
    <row r="176" spans="9:18" ht="12.5">
      <c r="I176" s="63"/>
      <c r="K176" s="63"/>
      <c r="M176" s="63"/>
      <c r="P176" s="63"/>
      <c r="Q176" s="64"/>
      <c r="R176" s="64"/>
    </row>
    <row r="177" spans="9:18" ht="12.5">
      <c r="I177" s="63"/>
      <c r="K177" s="63"/>
      <c r="M177" s="63"/>
      <c r="P177" s="63"/>
      <c r="Q177" s="64"/>
      <c r="R177" s="64"/>
    </row>
    <row r="178" spans="9:18" ht="12.5">
      <c r="I178" s="63"/>
      <c r="K178" s="63"/>
      <c r="M178" s="63"/>
      <c r="P178" s="63"/>
      <c r="Q178" s="64"/>
      <c r="R178" s="64"/>
    </row>
    <row r="179" spans="9:18" ht="12.5">
      <c r="I179" s="63"/>
      <c r="K179" s="63"/>
      <c r="M179" s="63"/>
      <c r="P179" s="63"/>
      <c r="Q179" s="64"/>
      <c r="R179" s="64"/>
    </row>
    <row r="180" spans="9:18" ht="12.5">
      <c r="I180" s="63"/>
      <c r="K180" s="63"/>
      <c r="M180" s="63"/>
      <c r="P180" s="63"/>
      <c r="Q180" s="64"/>
      <c r="R180" s="64"/>
    </row>
    <row r="181" spans="9:18" ht="12.5">
      <c r="I181" s="63"/>
      <c r="K181" s="63"/>
      <c r="M181" s="63"/>
      <c r="P181" s="63"/>
      <c r="Q181" s="64"/>
      <c r="R181" s="64"/>
    </row>
    <row r="182" spans="9:18" ht="12.5">
      <c r="I182" s="63"/>
      <c r="K182" s="63"/>
      <c r="M182" s="63"/>
      <c r="P182" s="63"/>
      <c r="Q182" s="64"/>
      <c r="R182" s="64"/>
    </row>
    <row r="183" spans="9:18" ht="12.5">
      <c r="I183" s="63"/>
      <c r="K183" s="63"/>
      <c r="M183" s="63"/>
      <c r="P183" s="63"/>
      <c r="Q183" s="64"/>
      <c r="R183" s="64"/>
    </row>
    <row r="184" spans="9:18" ht="12.5">
      <c r="I184" s="63"/>
      <c r="K184" s="63"/>
      <c r="M184" s="63"/>
      <c r="P184" s="63"/>
      <c r="Q184" s="64"/>
      <c r="R184" s="64"/>
    </row>
    <row r="185" spans="9:18" ht="12.5">
      <c r="I185" s="63"/>
      <c r="K185" s="63"/>
      <c r="M185" s="63"/>
      <c r="P185" s="63"/>
      <c r="Q185" s="64"/>
      <c r="R185" s="64"/>
    </row>
    <row r="186" spans="9:18" ht="12.5">
      <c r="I186" s="63"/>
      <c r="K186" s="63"/>
      <c r="M186" s="63"/>
      <c r="P186" s="63"/>
      <c r="Q186" s="64"/>
      <c r="R186" s="64"/>
    </row>
    <row r="187" spans="9:18" ht="12.5">
      <c r="I187" s="63"/>
      <c r="K187" s="63"/>
      <c r="M187" s="63"/>
      <c r="P187" s="63"/>
      <c r="Q187" s="64"/>
      <c r="R187" s="64"/>
    </row>
    <row r="188" spans="9:18" ht="12.5">
      <c r="I188" s="63"/>
      <c r="K188" s="63"/>
      <c r="M188" s="63"/>
      <c r="P188" s="63"/>
      <c r="Q188" s="64"/>
      <c r="R188" s="64"/>
    </row>
    <row r="189" spans="9:18" ht="12.5">
      <c r="I189" s="63"/>
      <c r="K189" s="63"/>
      <c r="M189" s="63"/>
      <c r="P189" s="63"/>
      <c r="Q189" s="64"/>
      <c r="R189" s="64"/>
    </row>
    <row r="190" spans="9:18" ht="12.5">
      <c r="I190" s="63"/>
      <c r="K190" s="63"/>
      <c r="M190" s="63"/>
      <c r="P190" s="63"/>
      <c r="Q190" s="64"/>
      <c r="R190" s="64"/>
    </row>
    <row r="191" spans="9:18" ht="12.5">
      <c r="I191" s="63"/>
      <c r="K191" s="63"/>
      <c r="M191" s="63"/>
      <c r="P191" s="63"/>
      <c r="Q191" s="64"/>
      <c r="R191" s="64"/>
    </row>
    <row r="192" spans="9:18" ht="12.5">
      <c r="I192" s="63"/>
      <c r="K192" s="63"/>
      <c r="M192" s="63"/>
      <c r="P192" s="63"/>
      <c r="Q192" s="64"/>
      <c r="R192" s="64"/>
    </row>
    <row r="193" spans="9:18" ht="12.5">
      <c r="I193" s="63"/>
      <c r="K193" s="63"/>
      <c r="M193" s="63"/>
      <c r="P193" s="63"/>
      <c r="Q193" s="64"/>
      <c r="R193" s="64"/>
    </row>
    <row r="194" spans="9:18" ht="12.5">
      <c r="I194" s="63"/>
      <c r="K194" s="63"/>
      <c r="M194" s="63"/>
      <c r="P194" s="63"/>
      <c r="Q194" s="64"/>
      <c r="R194" s="64"/>
    </row>
    <row r="195" spans="9:18" ht="12.5">
      <c r="I195" s="63"/>
      <c r="K195" s="63"/>
      <c r="M195" s="63"/>
      <c r="P195" s="63"/>
      <c r="Q195" s="64"/>
      <c r="R195" s="64"/>
    </row>
    <row r="196" spans="9:18" ht="12.5">
      <c r="I196" s="63"/>
      <c r="K196" s="63"/>
      <c r="M196" s="63"/>
      <c r="P196" s="63"/>
      <c r="Q196" s="64"/>
      <c r="R196" s="64"/>
    </row>
    <row r="197" spans="9:18" ht="12.5">
      <c r="I197" s="63"/>
      <c r="K197" s="63"/>
      <c r="M197" s="63"/>
      <c r="P197" s="63"/>
      <c r="Q197" s="64"/>
      <c r="R197" s="64"/>
    </row>
    <row r="198" spans="9:18" ht="12.5">
      <c r="I198" s="63"/>
      <c r="K198" s="63"/>
      <c r="M198" s="63"/>
      <c r="P198" s="63"/>
      <c r="Q198" s="64"/>
      <c r="R198" s="64"/>
    </row>
    <row r="199" spans="9:18" ht="12.5">
      <c r="I199" s="63"/>
      <c r="K199" s="63"/>
      <c r="M199" s="63"/>
      <c r="P199" s="63"/>
      <c r="Q199" s="64"/>
      <c r="R199" s="64"/>
    </row>
    <row r="200" spans="9:18" ht="12.5">
      <c r="I200" s="63"/>
      <c r="K200" s="63"/>
      <c r="M200" s="63"/>
      <c r="P200" s="63"/>
      <c r="Q200" s="64"/>
      <c r="R200" s="64"/>
    </row>
    <row r="201" spans="9:18" ht="12.5">
      <c r="I201" s="63"/>
      <c r="K201" s="63"/>
      <c r="M201" s="63"/>
      <c r="P201" s="63"/>
      <c r="Q201" s="64"/>
      <c r="R201" s="64"/>
    </row>
    <row r="202" spans="9:18" ht="12.5">
      <c r="I202" s="63"/>
      <c r="K202" s="63"/>
      <c r="M202" s="63"/>
      <c r="P202" s="63"/>
      <c r="Q202" s="64"/>
      <c r="R202" s="64"/>
    </row>
    <row r="203" spans="9:18" ht="12.5">
      <c r="I203" s="63"/>
      <c r="K203" s="63"/>
      <c r="M203" s="63"/>
      <c r="P203" s="63"/>
      <c r="Q203" s="64"/>
      <c r="R203" s="64"/>
    </row>
    <row r="204" spans="9:18" ht="12.5">
      <c r="I204" s="63"/>
      <c r="K204" s="63"/>
      <c r="M204" s="63"/>
      <c r="P204" s="63"/>
      <c r="Q204" s="64"/>
      <c r="R204" s="64"/>
    </row>
    <row r="205" spans="9:18" ht="12.5">
      <c r="I205" s="63"/>
      <c r="K205" s="63"/>
      <c r="M205" s="63"/>
      <c r="P205" s="63"/>
      <c r="Q205" s="64"/>
      <c r="R205" s="64"/>
    </row>
    <row r="206" spans="9:18" ht="12.5">
      <c r="I206" s="63"/>
      <c r="K206" s="63"/>
      <c r="M206" s="63"/>
      <c r="P206" s="63"/>
      <c r="Q206" s="64"/>
      <c r="R206" s="64"/>
    </row>
    <row r="207" spans="9:18" ht="12.5">
      <c r="I207" s="63"/>
      <c r="K207" s="63"/>
      <c r="M207" s="63"/>
      <c r="P207" s="63"/>
      <c r="Q207" s="64"/>
      <c r="R207" s="64"/>
    </row>
    <row r="208" spans="9:18" ht="12.5">
      <c r="I208" s="63"/>
      <c r="K208" s="63"/>
      <c r="M208" s="63"/>
      <c r="P208" s="63"/>
      <c r="Q208" s="64"/>
      <c r="R208" s="64"/>
    </row>
    <row r="209" spans="9:18" ht="12.5">
      <c r="I209" s="63"/>
      <c r="K209" s="63"/>
      <c r="M209" s="63"/>
      <c r="P209" s="63"/>
      <c r="Q209" s="64"/>
      <c r="R209" s="64"/>
    </row>
    <row r="210" spans="9:18" ht="12.5">
      <c r="I210" s="63"/>
      <c r="K210" s="63"/>
      <c r="M210" s="63"/>
      <c r="P210" s="63"/>
      <c r="Q210" s="64"/>
      <c r="R210" s="64"/>
    </row>
    <row r="211" spans="9:18" ht="12.5">
      <c r="I211" s="63"/>
      <c r="K211" s="63"/>
      <c r="M211" s="63"/>
      <c r="P211" s="63"/>
      <c r="Q211" s="64"/>
      <c r="R211" s="64"/>
    </row>
    <row r="212" spans="9:18" ht="12.5">
      <c r="I212" s="63"/>
      <c r="K212" s="63"/>
      <c r="M212" s="63"/>
      <c r="P212" s="63"/>
      <c r="Q212" s="64"/>
      <c r="R212" s="64"/>
    </row>
    <row r="213" spans="9:18" ht="12.5">
      <c r="I213" s="63"/>
      <c r="K213" s="63"/>
      <c r="M213" s="63"/>
      <c r="P213" s="63"/>
      <c r="Q213" s="64"/>
      <c r="R213" s="64"/>
    </row>
    <row r="214" spans="9:18" ht="12.5">
      <c r="I214" s="63"/>
      <c r="K214" s="63"/>
      <c r="M214" s="63"/>
      <c r="P214" s="63"/>
      <c r="Q214" s="64"/>
      <c r="R214" s="64"/>
    </row>
    <row r="215" spans="9:18" ht="12.5">
      <c r="I215" s="63"/>
      <c r="K215" s="63"/>
      <c r="M215" s="63"/>
      <c r="P215" s="63"/>
      <c r="Q215" s="64"/>
      <c r="R215" s="64"/>
    </row>
    <row r="216" spans="9:18" ht="12.5">
      <c r="I216" s="63"/>
      <c r="K216" s="63"/>
      <c r="M216" s="63"/>
      <c r="P216" s="63"/>
      <c r="Q216" s="64"/>
      <c r="R216" s="64"/>
    </row>
    <row r="217" spans="9:18" ht="12.5">
      <c r="I217" s="63"/>
      <c r="K217" s="63"/>
      <c r="M217" s="63"/>
      <c r="P217" s="63"/>
      <c r="Q217" s="64"/>
      <c r="R217" s="64"/>
    </row>
    <row r="218" spans="9:18" ht="12.5">
      <c r="I218" s="63"/>
      <c r="K218" s="63"/>
      <c r="M218" s="63"/>
      <c r="P218" s="63"/>
      <c r="Q218" s="64"/>
      <c r="R218" s="64"/>
    </row>
    <row r="219" spans="9:18" ht="12.5">
      <c r="I219" s="63"/>
      <c r="K219" s="63"/>
      <c r="M219" s="63"/>
      <c r="P219" s="63"/>
      <c r="Q219" s="64"/>
      <c r="R219" s="64"/>
    </row>
    <row r="220" spans="9:18" ht="12.5">
      <c r="I220" s="63"/>
      <c r="K220" s="63"/>
      <c r="M220" s="63"/>
      <c r="P220" s="63"/>
      <c r="Q220" s="64"/>
      <c r="R220" s="64"/>
    </row>
    <row r="221" spans="9:18" ht="12.5">
      <c r="I221" s="63"/>
      <c r="K221" s="63"/>
      <c r="M221" s="63"/>
      <c r="P221" s="63"/>
      <c r="Q221" s="64"/>
      <c r="R221" s="64"/>
    </row>
    <row r="222" spans="9:18" ht="12.5">
      <c r="I222" s="63"/>
      <c r="K222" s="63"/>
      <c r="M222" s="63"/>
      <c r="P222" s="63"/>
      <c r="Q222" s="64"/>
      <c r="R222" s="64"/>
    </row>
    <row r="223" spans="9:18" ht="12.5">
      <c r="I223" s="63"/>
      <c r="K223" s="63"/>
      <c r="M223" s="63"/>
      <c r="P223" s="63"/>
      <c r="Q223" s="64"/>
      <c r="R223" s="64"/>
    </row>
    <row r="224" spans="9:18" ht="12.5">
      <c r="I224" s="63"/>
      <c r="K224" s="63"/>
      <c r="M224" s="63"/>
      <c r="P224" s="63"/>
      <c r="Q224" s="64"/>
      <c r="R224" s="64"/>
    </row>
    <row r="225" spans="9:18" ht="12.5">
      <c r="I225" s="63"/>
      <c r="K225" s="63"/>
      <c r="M225" s="63"/>
      <c r="P225" s="63"/>
      <c r="Q225" s="64"/>
      <c r="R225" s="64"/>
    </row>
    <row r="226" spans="9:18" ht="12.5">
      <c r="I226" s="63"/>
      <c r="K226" s="63"/>
      <c r="M226" s="63"/>
      <c r="P226" s="63"/>
      <c r="Q226" s="64"/>
      <c r="R226" s="64"/>
    </row>
    <row r="227" spans="9:18" ht="12.5">
      <c r="I227" s="63"/>
      <c r="K227" s="63"/>
      <c r="M227" s="63"/>
      <c r="P227" s="63"/>
      <c r="Q227" s="64"/>
      <c r="R227" s="64"/>
    </row>
    <row r="228" spans="9:18" ht="12.5">
      <c r="I228" s="63"/>
      <c r="K228" s="63"/>
      <c r="M228" s="63"/>
      <c r="P228" s="63"/>
      <c r="Q228" s="64"/>
      <c r="R228" s="64"/>
    </row>
    <row r="229" spans="9:18" ht="12.5">
      <c r="I229" s="63"/>
      <c r="K229" s="63"/>
      <c r="M229" s="63"/>
      <c r="P229" s="63"/>
      <c r="Q229" s="64"/>
      <c r="R229" s="64"/>
    </row>
    <row r="230" spans="9:18" ht="12.5">
      <c r="I230" s="63"/>
      <c r="K230" s="63"/>
      <c r="M230" s="63"/>
      <c r="P230" s="63"/>
      <c r="Q230" s="64"/>
      <c r="R230" s="64"/>
    </row>
    <row r="231" spans="9:18" ht="12.5">
      <c r="I231" s="63"/>
      <c r="K231" s="63"/>
      <c r="M231" s="63"/>
      <c r="P231" s="63"/>
      <c r="Q231" s="64"/>
      <c r="R231" s="64"/>
    </row>
    <row r="232" spans="9:18" ht="12.5">
      <c r="I232" s="63"/>
      <c r="K232" s="63"/>
      <c r="M232" s="63"/>
      <c r="P232" s="63"/>
      <c r="Q232" s="64"/>
      <c r="R232" s="64"/>
    </row>
    <row r="233" spans="9:18" ht="12.5">
      <c r="I233" s="63"/>
      <c r="K233" s="63"/>
      <c r="M233" s="63"/>
      <c r="P233" s="63"/>
      <c r="Q233" s="64"/>
      <c r="R233" s="64"/>
    </row>
    <row r="234" spans="9:18" ht="12.5">
      <c r="I234" s="63"/>
      <c r="K234" s="63"/>
      <c r="M234" s="63"/>
      <c r="P234" s="63"/>
      <c r="Q234" s="64"/>
      <c r="R234" s="64"/>
    </row>
    <row r="235" spans="9:18" ht="12.5">
      <c r="I235" s="63"/>
      <c r="K235" s="63"/>
      <c r="M235" s="63"/>
      <c r="P235" s="63"/>
      <c r="Q235" s="64"/>
      <c r="R235" s="64"/>
    </row>
    <row r="236" spans="9:18" ht="12.5">
      <c r="I236" s="63"/>
      <c r="K236" s="63"/>
      <c r="M236" s="63"/>
      <c r="P236" s="63"/>
      <c r="Q236" s="64"/>
      <c r="R236" s="64"/>
    </row>
    <row r="237" spans="9:18" ht="12.5">
      <c r="I237" s="63"/>
      <c r="K237" s="63"/>
      <c r="M237" s="63"/>
      <c r="P237" s="63"/>
      <c r="Q237" s="64"/>
      <c r="R237" s="64"/>
    </row>
    <row r="238" spans="9:18" ht="12.5">
      <c r="I238" s="63"/>
      <c r="K238" s="63"/>
      <c r="M238" s="63"/>
      <c r="P238" s="63"/>
      <c r="Q238" s="64"/>
      <c r="R238" s="64"/>
    </row>
    <row r="239" spans="9:18" ht="12.5">
      <c r="I239" s="63"/>
      <c r="K239" s="63"/>
      <c r="M239" s="63"/>
      <c r="P239" s="63"/>
      <c r="Q239" s="64"/>
      <c r="R239" s="64"/>
    </row>
    <row r="240" spans="9:18" ht="12.5">
      <c r="I240" s="63"/>
      <c r="K240" s="63"/>
      <c r="M240" s="63"/>
      <c r="P240" s="63"/>
      <c r="Q240" s="64"/>
      <c r="R240" s="64"/>
    </row>
    <row r="241" spans="9:18" ht="12.5">
      <c r="I241" s="63"/>
      <c r="K241" s="63"/>
      <c r="M241" s="63"/>
      <c r="P241" s="63"/>
      <c r="Q241" s="64"/>
      <c r="R241" s="64"/>
    </row>
    <row r="242" spans="9:18" ht="12.5">
      <c r="I242" s="63"/>
      <c r="K242" s="63"/>
      <c r="M242" s="63"/>
      <c r="P242" s="63"/>
      <c r="Q242" s="64"/>
      <c r="R242" s="64"/>
    </row>
    <row r="243" spans="9:18" ht="12.5">
      <c r="I243" s="63"/>
      <c r="K243" s="63"/>
      <c r="M243" s="63"/>
      <c r="P243" s="63"/>
      <c r="Q243" s="64"/>
      <c r="R243" s="64"/>
    </row>
    <row r="244" spans="9:18" ht="12.5">
      <c r="I244" s="63"/>
      <c r="K244" s="63"/>
      <c r="M244" s="63"/>
      <c r="P244" s="63"/>
      <c r="Q244" s="64"/>
      <c r="R244" s="64"/>
    </row>
    <row r="245" spans="9:18" ht="12.5">
      <c r="I245" s="63"/>
      <c r="K245" s="63"/>
      <c r="M245" s="63"/>
      <c r="P245" s="63"/>
      <c r="Q245" s="64"/>
      <c r="R245" s="64"/>
    </row>
    <row r="246" spans="9:18" ht="12.5">
      <c r="I246" s="63"/>
      <c r="K246" s="63"/>
      <c r="M246" s="63"/>
      <c r="P246" s="63"/>
      <c r="Q246" s="64"/>
      <c r="R246" s="64"/>
    </row>
    <row r="247" spans="9:18" ht="12.5">
      <c r="I247" s="63"/>
      <c r="K247" s="63"/>
      <c r="M247" s="63"/>
      <c r="P247" s="63"/>
      <c r="Q247" s="64"/>
      <c r="R247" s="64"/>
    </row>
    <row r="248" spans="9:18" ht="12.5">
      <c r="I248" s="63"/>
      <c r="K248" s="63"/>
      <c r="M248" s="63"/>
      <c r="P248" s="63"/>
      <c r="Q248" s="64"/>
      <c r="R248" s="64"/>
    </row>
    <row r="249" spans="9:18" ht="12.5">
      <c r="I249" s="63"/>
      <c r="K249" s="63"/>
      <c r="M249" s="63"/>
      <c r="P249" s="63"/>
      <c r="Q249" s="64"/>
      <c r="R249" s="64"/>
    </row>
    <row r="250" spans="9:18" ht="12.5">
      <c r="I250" s="63"/>
      <c r="K250" s="63"/>
      <c r="M250" s="63"/>
      <c r="P250" s="63"/>
      <c r="Q250" s="64"/>
      <c r="R250" s="64"/>
    </row>
    <row r="251" spans="9:18" ht="12.5">
      <c r="I251" s="63"/>
      <c r="K251" s="63"/>
      <c r="M251" s="63"/>
      <c r="P251" s="63"/>
      <c r="Q251" s="64"/>
      <c r="R251" s="64"/>
    </row>
    <row r="252" spans="9:18" ht="12.5">
      <c r="I252" s="63"/>
      <c r="K252" s="63"/>
      <c r="M252" s="63"/>
      <c r="P252" s="63"/>
      <c r="Q252" s="64"/>
      <c r="R252" s="64"/>
    </row>
    <row r="253" spans="9:18" ht="12.5">
      <c r="I253" s="63"/>
      <c r="K253" s="63"/>
      <c r="M253" s="63"/>
      <c r="P253" s="63"/>
      <c r="Q253" s="64"/>
      <c r="R253" s="64"/>
    </row>
    <row r="254" spans="9:18" ht="12.5">
      <c r="I254" s="63"/>
      <c r="K254" s="63"/>
      <c r="M254" s="63"/>
      <c r="P254" s="63"/>
      <c r="Q254" s="64"/>
      <c r="R254" s="64"/>
    </row>
    <row r="255" spans="9:18" ht="12.5">
      <c r="I255" s="63"/>
      <c r="K255" s="63"/>
      <c r="M255" s="63"/>
      <c r="P255" s="63"/>
      <c r="Q255" s="64"/>
      <c r="R255" s="64"/>
    </row>
    <row r="256" spans="9:18" ht="12.5">
      <c r="I256" s="63"/>
      <c r="K256" s="63"/>
      <c r="M256" s="63"/>
      <c r="P256" s="63"/>
      <c r="Q256" s="64"/>
      <c r="R256" s="64"/>
    </row>
    <row r="257" spans="9:18" ht="12.5">
      <c r="I257" s="63"/>
      <c r="K257" s="63"/>
      <c r="M257" s="63"/>
      <c r="P257" s="63"/>
      <c r="Q257" s="64"/>
      <c r="R257" s="64"/>
    </row>
    <row r="258" spans="9:18" ht="12.5">
      <c r="I258" s="63"/>
      <c r="K258" s="63"/>
      <c r="M258" s="63"/>
      <c r="P258" s="63"/>
      <c r="Q258" s="64"/>
      <c r="R258" s="64"/>
    </row>
    <row r="259" spans="9:18" ht="12.5">
      <c r="I259" s="63"/>
      <c r="K259" s="63"/>
      <c r="M259" s="63"/>
      <c r="P259" s="63"/>
      <c r="Q259" s="64"/>
      <c r="R259" s="64"/>
    </row>
    <row r="260" spans="9:18" ht="12.5">
      <c r="I260" s="63"/>
      <c r="K260" s="63"/>
      <c r="M260" s="63"/>
      <c r="P260" s="63"/>
      <c r="Q260" s="64"/>
      <c r="R260" s="64"/>
    </row>
    <row r="261" spans="9:18" ht="12.5">
      <c r="I261" s="63"/>
      <c r="K261" s="63"/>
      <c r="M261" s="63"/>
      <c r="P261" s="63"/>
      <c r="Q261" s="64"/>
      <c r="R261" s="64"/>
    </row>
    <row r="262" spans="9:18" ht="12.5">
      <c r="I262" s="63"/>
      <c r="K262" s="63"/>
      <c r="M262" s="63"/>
      <c r="P262" s="63"/>
      <c r="Q262" s="64"/>
      <c r="R262" s="64"/>
    </row>
    <row r="263" spans="9:18" ht="12.5">
      <c r="I263" s="63"/>
      <c r="K263" s="63"/>
      <c r="M263" s="63"/>
      <c r="P263" s="63"/>
      <c r="Q263" s="64"/>
      <c r="R263" s="64"/>
    </row>
    <row r="264" spans="9:18" ht="12.5">
      <c r="I264" s="63"/>
      <c r="K264" s="63"/>
      <c r="M264" s="63"/>
      <c r="P264" s="63"/>
      <c r="Q264" s="64"/>
      <c r="R264" s="64"/>
    </row>
    <row r="265" spans="9:18" ht="12.5">
      <c r="I265" s="63"/>
      <c r="K265" s="63"/>
      <c r="M265" s="63"/>
      <c r="P265" s="63"/>
      <c r="Q265" s="64"/>
      <c r="R265" s="64"/>
    </row>
    <row r="266" spans="9:18" ht="12.5">
      <c r="I266" s="63"/>
      <c r="K266" s="63"/>
      <c r="M266" s="63"/>
      <c r="P266" s="63"/>
      <c r="Q266" s="64"/>
      <c r="R266" s="64"/>
    </row>
    <row r="267" spans="9:18" ht="12.5">
      <c r="I267" s="63"/>
      <c r="K267" s="63"/>
      <c r="M267" s="63"/>
      <c r="P267" s="63"/>
      <c r="Q267" s="64"/>
      <c r="R267" s="64"/>
    </row>
    <row r="268" spans="9:18" ht="12.5">
      <c r="I268" s="63"/>
      <c r="K268" s="63"/>
      <c r="M268" s="63"/>
      <c r="P268" s="63"/>
      <c r="Q268" s="64"/>
      <c r="R268" s="64"/>
    </row>
    <row r="269" spans="9:18" ht="12.5">
      <c r="I269" s="63"/>
      <c r="K269" s="63"/>
      <c r="M269" s="63"/>
      <c r="P269" s="63"/>
      <c r="Q269" s="64"/>
      <c r="R269" s="64"/>
    </row>
    <row r="270" spans="9:18" ht="12.5">
      <c r="I270" s="63"/>
      <c r="K270" s="63"/>
      <c r="M270" s="63"/>
      <c r="P270" s="63"/>
      <c r="Q270" s="64"/>
      <c r="R270" s="64"/>
    </row>
    <row r="271" spans="9:18" ht="12.5">
      <c r="I271" s="63"/>
      <c r="K271" s="63"/>
      <c r="M271" s="63"/>
      <c r="P271" s="63"/>
      <c r="Q271" s="64"/>
      <c r="R271" s="64"/>
    </row>
    <row r="272" spans="9:18" ht="12.5">
      <c r="I272" s="63"/>
      <c r="K272" s="63"/>
      <c r="M272" s="63"/>
      <c r="P272" s="63"/>
      <c r="Q272" s="64"/>
      <c r="R272" s="64"/>
    </row>
    <row r="273" spans="9:18" ht="12.5">
      <c r="I273" s="63"/>
      <c r="K273" s="63"/>
      <c r="M273" s="63"/>
      <c r="P273" s="63"/>
      <c r="Q273" s="64"/>
      <c r="R273" s="64"/>
    </row>
    <row r="274" spans="9:18" ht="12.5">
      <c r="I274" s="63"/>
      <c r="K274" s="63"/>
      <c r="M274" s="63"/>
      <c r="P274" s="63"/>
      <c r="Q274" s="64"/>
      <c r="R274" s="64"/>
    </row>
    <row r="275" spans="9:18" ht="12.5">
      <c r="I275" s="63"/>
      <c r="K275" s="63"/>
      <c r="M275" s="63"/>
      <c r="P275" s="63"/>
      <c r="Q275" s="64"/>
      <c r="R275" s="64"/>
    </row>
    <row r="276" spans="9:18" ht="12.5">
      <c r="I276" s="63"/>
      <c r="K276" s="63"/>
      <c r="M276" s="63"/>
      <c r="P276" s="63"/>
      <c r="Q276" s="64"/>
      <c r="R276" s="64"/>
    </row>
    <row r="277" spans="9:18" ht="12.5">
      <c r="I277" s="63"/>
      <c r="K277" s="63"/>
      <c r="M277" s="63"/>
      <c r="P277" s="63"/>
      <c r="Q277" s="64"/>
      <c r="R277" s="64"/>
    </row>
    <row r="278" spans="9:18" ht="12.5">
      <c r="I278" s="63"/>
      <c r="K278" s="63"/>
      <c r="M278" s="63"/>
      <c r="P278" s="63"/>
      <c r="Q278" s="64"/>
      <c r="R278" s="64"/>
    </row>
    <row r="279" spans="9:18" ht="12.5">
      <c r="I279" s="63"/>
      <c r="K279" s="63"/>
      <c r="M279" s="63"/>
      <c r="P279" s="63"/>
      <c r="Q279" s="64"/>
      <c r="R279" s="64"/>
    </row>
    <row r="280" spans="9:18" ht="12.5">
      <c r="I280" s="63"/>
      <c r="K280" s="63"/>
      <c r="M280" s="63"/>
      <c r="P280" s="63"/>
      <c r="Q280" s="64"/>
      <c r="R280" s="64"/>
    </row>
    <row r="281" spans="9:18" ht="12.5">
      <c r="I281" s="63"/>
      <c r="K281" s="63"/>
      <c r="M281" s="63"/>
      <c r="P281" s="63"/>
      <c r="Q281" s="64"/>
      <c r="R281" s="64"/>
    </row>
    <row r="282" spans="9:18" ht="12.5">
      <c r="I282" s="63"/>
      <c r="K282" s="63"/>
      <c r="M282" s="63"/>
      <c r="P282" s="63"/>
      <c r="Q282" s="64"/>
      <c r="R282" s="64"/>
    </row>
    <row r="283" spans="9:18" ht="12.5">
      <c r="I283" s="63"/>
      <c r="K283" s="63"/>
      <c r="M283" s="63"/>
      <c r="P283" s="63"/>
      <c r="Q283" s="64"/>
      <c r="R283" s="64"/>
    </row>
    <row r="284" spans="9:18" ht="12.5">
      <c r="I284" s="63"/>
      <c r="K284" s="63"/>
      <c r="M284" s="63"/>
      <c r="P284" s="63"/>
      <c r="Q284" s="64"/>
      <c r="R284" s="64"/>
    </row>
    <row r="285" spans="9:18" ht="12.5">
      <c r="I285" s="63"/>
      <c r="K285" s="63"/>
      <c r="M285" s="63"/>
      <c r="P285" s="63"/>
      <c r="Q285" s="64"/>
      <c r="R285" s="64"/>
    </row>
    <row r="286" spans="9:18" ht="12.5">
      <c r="I286" s="63"/>
      <c r="K286" s="63"/>
      <c r="M286" s="63"/>
      <c r="P286" s="63"/>
      <c r="Q286" s="64"/>
      <c r="R286" s="64"/>
    </row>
    <row r="287" spans="9:18" ht="12.5">
      <c r="I287" s="63"/>
      <c r="K287" s="63"/>
      <c r="M287" s="63"/>
      <c r="P287" s="63"/>
      <c r="Q287" s="64"/>
      <c r="R287" s="64"/>
    </row>
    <row r="288" spans="9:18" ht="12.5">
      <c r="I288" s="63"/>
      <c r="K288" s="63"/>
      <c r="M288" s="63"/>
      <c r="P288" s="63"/>
      <c r="Q288" s="64"/>
      <c r="R288" s="64"/>
    </row>
    <row r="289" spans="9:18" ht="12.5">
      <c r="I289" s="63"/>
      <c r="K289" s="63"/>
      <c r="M289" s="63"/>
      <c r="P289" s="63"/>
      <c r="Q289" s="64"/>
      <c r="R289" s="64"/>
    </row>
    <row r="290" spans="9:18" ht="12.5">
      <c r="I290" s="63"/>
      <c r="K290" s="63"/>
      <c r="M290" s="63"/>
      <c r="P290" s="63"/>
      <c r="Q290" s="64"/>
      <c r="R290" s="64"/>
    </row>
    <row r="291" spans="9:18" ht="12.5">
      <c r="I291" s="63"/>
      <c r="K291" s="63"/>
      <c r="M291" s="63"/>
      <c r="P291" s="63"/>
      <c r="Q291" s="64"/>
      <c r="R291" s="64"/>
    </row>
    <row r="292" spans="9:18" ht="12.5">
      <c r="I292" s="63"/>
      <c r="K292" s="63"/>
      <c r="M292" s="63"/>
      <c r="P292" s="63"/>
      <c r="Q292" s="64"/>
      <c r="R292" s="64"/>
    </row>
    <row r="293" spans="9:18" ht="12.5">
      <c r="I293" s="63"/>
      <c r="K293" s="63"/>
      <c r="M293" s="63"/>
      <c r="P293" s="63"/>
      <c r="Q293" s="64"/>
      <c r="R293" s="64"/>
    </row>
    <row r="294" spans="9:18" ht="12.5">
      <c r="I294" s="63"/>
      <c r="K294" s="63"/>
      <c r="M294" s="63"/>
      <c r="P294" s="63"/>
      <c r="Q294" s="64"/>
      <c r="R294" s="64"/>
    </row>
    <row r="295" spans="9:18" ht="12.5">
      <c r="I295" s="63"/>
      <c r="K295" s="63"/>
      <c r="M295" s="63"/>
      <c r="P295" s="63"/>
      <c r="Q295" s="64"/>
      <c r="R295" s="64"/>
    </row>
    <row r="296" spans="9:18" ht="12.5">
      <c r="I296" s="63"/>
      <c r="K296" s="63"/>
      <c r="M296" s="63"/>
      <c r="P296" s="63"/>
      <c r="Q296" s="64"/>
      <c r="R296" s="64"/>
    </row>
    <row r="297" spans="9:18" ht="12.5">
      <c r="I297" s="63"/>
      <c r="K297" s="63"/>
      <c r="M297" s="63"/>
      <c r="P297" s="63"/>
      <c r="Q297" s="64"/>
      <c r="R297" s="64"/>
    </row>
    <row r="298" spans="9:18" ht="12.5">
      <c r="I298" s="63"/>
      <c r="K298" s="63"/>
      <c r="M298" s="63"/>
      <c r="P298" s="63"/>
      <c r="Q298" s="64"/>
      <c r="R298" s="64"/>
    </row>
    <row r="299" spans="9:18" ht="12.5">
      <c r="I299" s="63"/>
      <c r="K299" s="63"/>
      <c r="M299" s="63"/>
      <c r="P299" s="63"/>
      <c r="Q299" s="64"/>
      <c r="R299" s="64"/>
    </row>
    <row r="300" spans="9:18" ht="12.5">
      <c r="I300" s="63"/>
      <c r="K300" s="63"/>
      <c r="M300" s="63"/>
      <c r="P300" s="63"/>
      <c r="Q300" s="64"/>
      <c r="R300" s="64"/>
    </row>
    <row r="301" spans="9:18" ht="12.5">
      <c r="I301" s="63"/>
      <c r="K301" s="63"/>
      <c r="M301" s="63"/>
      <c r="P301" s="63"/>
      <c r="Q301" s="64"/>
      <c r="R301" s="64"/>
    </row>
    <row r="302" spans="9:18" ht="12.5">
      <c r="I302" s="63"/>
      <c r="K302" s="63"/>
      <c r="M302" s="63"/>
      <c r="P302" s="63"/>
      <c r="Q302" s="64"/>
      <c r="R302" s="64"/>
    </row>
    <row r="303" spans="9:18" ht="12.5">
      <c r="I303" s="63"/>
      <c r="K303" s="63"/>
      <c r="M303" s="63"/>
      <c r="P303" s="63"/>
      <c r="Q303" s="64"/>
      <c r="R303" s="64"/>
    </row>
    <row r="304" spans="9:18" ht="12.5">
      <c r="I304" s="63"/>
      <c r="K304" s="63"/>
      <c r="M304" s="63"/>
      <c r="P304" s="63"/>
      <c r="Q304" s="64"/>
      <c r="R304" s="64"/>
    </row>
    <row r="305" spans="9:18" ht="12.5">
      <c r="I305" s="63"/>
      <c r="K305" s="63"/>
      <c r="M305" s="63"/>
      <c r="P305" s="63"/>
      <c r="Q305" s="64"/>
      <c r="R305" s="64"/>
    </row>
    <row r="306" spans="9:18" ht="12.5">
      <c r="I306" s="63"/>
      <c r="K306" s="63"/>
      <c r="M306" s="63"/>
      <c r="P306" s="63"/>
      <c r="Q306" s="64"/>
      <c r="R306" s="64"/>
    </row>
    <row r="307" spans="9:18" ht="12.5">
      <c r="I307" s="63"/>
      <c r="K307" s="63"/>
      <c r="M307" s="63"/>
      <c r="P307" s="63"/>
      <c r="Q307" s="64"/>
      <c r="R307" s="64"/>
    </row>
    <row r="308" spans="9:18" ht="12.5">
      <c r="I308" s="63"/>
      <c r="K308" s="63"/>
      <c r="M308" s="63"/>
      <c r="P308" s="63"/>
      <c r="Q308" s="64"/>
      <c r="R308" s="64"/>
    </row>
    <row r="309" spans="9:18" ht="12.5">
      <c r="I309" s="63"/>
      <c r="K309" s="63"/>
      <c r="M309" s="63"/>
      <c r="P309" s="63"/>
      <c r="Q309" s="64"/>
      <c r="R309" s="64"/>
    </row>
    <row r="310" spans="9:18" ht="12.5">
      <c r="I310" s="63"/>
      <c r="K310" s="63"/>
      <c r="M310" s="63"/>
      <c r="P310" s="63"/>
      <c r="Q310" s="64"/>
      <c r="R310" s="64"/>
    </row>
    <row r="311" spans="9:18" ht="12.5">
      <c r="I311" s="63"/>
      <c r="K311" s="63"/>
      <c r="M311" s="63"/>
      <c r="P311" s="63"/>
      <c r="Q311" s="64"/>
      <c r="R311" s="64"/>
    </row>
    <row r="312" spans="9:18" ht="12.5">
      <c r="I312" s="63"/>
      <c r="K312" s="63"/>
      <c r="M312" s="63"/>
      <c r="P312" s="63"/>
      <c r="Q312" s="64"/>
      <c r="R312" s="64"/>
    </row>
    <row r="313" spans="9:18" ht="12.5">
      <c r="I313" s="63"/>
      <c r="K313" s="63"/>
      <c r="M313" s="63"/>
      <c r="P313" s="63"/>
      <c r="Q313" s="64"/>
      <c r="R313" s="64"/>
    </row>
    <row r="314" spans="9:18" ht="12.5">
      <c r="I314" s="63"/>
      <c r="K314" s="63"/>
      <c r="M314" s="63"/>
      <c r="P314" s="63"/>
      <c r="Q314" s="64"/>
      <c r="R314" s="64"/>
    </row>
    <row r="315" spans="9:18" ht="12.5">
      <c r="I315" s="63"/>
      <c r="K315" s="63"/>
      <c r="M315" s="63"/>
      <c r="P315" s="63"/>
      <c r="Q315" s="64"/>
      <c r="R315" s="64"/>
    </row>
    <row r="316" spans="9:18" ht="12.5">
      <c r="I316" s="63"/>
      <c r="K316" s="63"/>
      <c r="M316" s="63"/>
      <c r="P316" s="63"/>
      <c r="Q316" s="64"/>
      <c r="R316" s="64"/>
    </row>
    <row r="317" spans="9:18" ht="12.5">
      <c r="I317" s="63"/>
      <c r="K317" s="63"/>
      <c r="M317" s="63"/>
      <c r="P317" s="63"/>
      <c r="Q317" s="64"/>
      <c r="R317" s="64"/>
    </row>
    <row r="318" spans="9:18" ht="12.5">
      <c r="I318" s="63"/>
      <c r="K318" s="63"/>
      <c r="M318" s="63"/>
      <c r="P318" s="63"/>
      <c r="Q318" s="64"/>
      <c r="R318" s="64"/>
    </row>
    <row r="319" spans="9:18" ht="12.5">
      <c r="I319" s="63"/>
      <c r="K319" s="63"/>
      <c r="M319" s="63"/>
      <c r="P319" s="63"/>
      <c r="Q319" s="64"/>
      <c r="R319" s="64"/>
    </row>
    <row r="320" spans="9:18" ht="12.5">
      <c r="I320" s="63"/>
      <c r="K320" s="63"/>
      <c r="M320" s="63"/>
      <c r="P320" s="63"/>
      <c r="Q320" s="64"/>
      <c r="R320" s="64"/>
    </row>
    <row r="321" spans="9:18" ht="12.5">
      <c r="I321" s="63"/>
      <c r="K321" s="63"/>
      <c r="M321" s="63"/>
      <c r="P321" s="63"/>
      <c r="Q321" s="64"/>
      <c r="R321" s="64"/>
    </row>
    <row r="322" spans="9:18" ht="12.5">
      <c r="I322" s="63"/>
      <c r="K322" s="63"/>
      <c r="M322" s="63"/>
      <c r="P322" s="63"/>
      <c r="Q322" s="64"/>
      <c r="R322" s="64"/>
    </row>
    <row r="323" spans="9:18" ht="12.5">
      <c r="I323" s="63"/>
      <c r="K323" s="63"/>
      <c r="M323" s="63"/>
      <c r="P323" s="63"/>
      <c r="Q323" s="64"/>
      <c r="R323" s="64"/>
    </row>
    <row r="324" spans="9:18" ht="12.5">
      <c r="I324" s="63"/>
      <c r="K324" s="63"/>
      <c r="M324" s="63"/>
      <c r="P324" s="63"/>
      <c r="Q324" s="64"/>
      <c r="R324" s="64"/>
    </row>
    <row r="325" spans="9:18" ht="12.5">
      <c r="I325" s="63"/>
      <c r="K325" s="63"/>
      <c r="M325" s="63"/>
      <c r="P325" s="63"/>
      <c r="Q325" s="64"/>
      <c r="R325" s="64"/>
    </row>
    <row r="326" spans="9:18" ht="12.5">
      <c r="I326" s="63"/>
      <c r="K326" s="63"/>
      <c r="M326" s="63"/>
      <c r="P326" s="63"/>
      <c r="Q326" s="64"/>
      <c r="R326" s="64"/>
    </row>
    <row r="327" spans="9:18" ht="12.5">
      <c r="I327" s="63"/>
      <c r="K327" s="63"/>
      <c r="M327" s="63"/>
      <c r="P327" s="63"/>
      <c r="Q327" s="64"/>
      <c r="R327" s="64"/>
    </row>
    <row r="328" spans="9:18" ht="12.5">
      <c r="I328" s="63"/>
      <c r="K328" s="63"/>
      <c r="M328" s="63"/>
      <c r="P328" s="63"/>
      <c r="Q328" s="64"/>
      <c r="R328" s="64"/>
    </row>
    <row r="329" spans="9:18" ht="12.5">
      <c r="I329" s="63"/>
      <c r="K329" s="63"/>
      <c r="M329" s="63"/>
      <c r="P329" s="63"/>
      <c r="Q329" s="64"/>
      <c r="R329" s="64"/>
    </row>
    <row r="330" spans="9:18" ht="12.5">
      <c r="I330" s="63"/>
      <c r="K330" s="63"/>
      <c r="M330" s="63"/>
      <c r="P330" s="63"/>
      <c r="Q330" s="64"/>
      <c r="R330" s="64"/>
    </row>
    <row r="331" spans="9:18" ht="12.5">
      <c r="I331" s="63"/>
      <c r="K331" s="63"/>
      <c r="M331" s="63"/>
      <c r="P331" s="63"/>
      <c r="Q331" s="64"/>
      <c r="R331" s="64"/>
    </row>
    <row r="332" spans="9:18" ht="12.5">
      <c r="I332" s="63"/>
      <c r="K332" s="63"/>
      <c r="M332" s="63"/>
      <c r="P332" s="63"/>
      <c r="Q332" s="64"/>
      <c r="R332" s="64"/>
    </row>
    <row r="333" spans="9:18" ht="12.5">
      <c r="I333" s="63"/>
      <c r="K333" s="63"/>
      <c r="M333" s="63"/>
      <c r="P333" s="63"/>
      <c r="Q333" s="64"/>
      <c r="R333" s="64"/>
    </row>
    <row r="334" spans="9:18" ht="12.5">
      <c r="I334" s="63"/>
      <c r="K334" s="63"/>
      <c r="M334" s="63"/>
      <c r="P334" s="63"/>
      <c r="Q334" s="64"/>
      <c r="R334" s="64"/>
    </row>
    <row r="335" spans="9:18" ht="12.5">
      <c r="I335" s="63"/>
      <c r="K335" s="63"/>
      <c r="M335" s="63"/>
      <c r="P335" s="63"/>
      <c r="Q335" s="64"/>
      <c r="R335" s="64"/>
    </row>
    <row r="336" spans="9:18" ht="12.5">
      <c r="I336" s="63"/>
      <c r="K336" s="63"/>
      <c r="M336" s="63"/>
      <c r="P336" s="63"/>
      <c r="Q336" s="64"/>
      <c r="R336" s="64"/>
    </row>
    <row r="337" spans="9:18" ht="12.5">
      <c r="I337" s="63"/>
      <c r="K337" s="63"/>
      <c r="M337" s="63"/>
      <c r="P337" s="63"/>
      <c r="Q337" s="64"/>
      <c r="R337" s="64"/>
    </row>
    <row r="338" spans="9:18" ht="12.5">
      <c r="I338" s="63"/>
      <c r="K338" s="63"/>
      <c r="M338" s="63"/>
      <c r="P338" s="63"/>
      <c r="Q338" s="64"/>
      <c r="R338" s="64"/>
    </row>
    <row r="339" spans="9:18" ht="12.5">
      <c r="I339" s="63"/>
      <c r="K339" s="63"/>
      <c r="M339" s="63"/>
      <c r="P339" s="63"/>
      <c r="Q339" s="64"/>
      <c r="R339" s="64"/>
    </row>
    <row r="340" spans="9:18" ht="12.5">
      <c r="I340" s="63"/>
      <c r="K340" s="63"/>
      <c r="M340" s="63"/>
      <c r="P340" s="63"/>
      <c r="Q340" s="64"/>
      <c r="R340" s="64"/>
    </row>
    <row r="341" spans="9:18" ht="12.5">
      <c r="I341" s="63"/>
      <c r="K341" s="63"/>
      <c r="M341" s="63"/>
      <c r="P341" s="63"/>
      <c r="Q341" s="64"/>
      <c r="R341" s="64"/>
    </row>
    <row r="342" spans="9:18" ht="12.5">
      <c r="I342" s="63"/>
      <c r="K342" s="63"/>
      <c r="M342" s="63"/>
      <c r="P342" s="63"/>
      <c r="Q342" s="64"/>
      <c r="R342" s="64"/>
    </row>
    <row r="343" spans="9:18" ht="12.5">
      <c r="I343" s="63"/>
      <c r="K343" s="63"/>
      <c r="M343" s="63"/>
      <c r="P343" s="63"/>
      <c r="Q343" s="64"/>
      <c r="R343" s="64"/>
    </row>
    <row r="344" spans="9:18" ht="12.5">
      <c r="I344" s="63"/>
      <c r="K344" s="63"/>
      <c r="M344" s="63"/>
      <c r="P344" s="63"/>
      <c r="Q344" s="64"/>
      <c r="R344" s="64"/>
    </row>
    <row r="345" spans="9:18" ht="12.5">
      <c r="I345" s="63"/>
      <c r="K345" s="63"/>
      <c r="M345" s="63"/>
      <c r="P345" s="63"/>
      <c r="Q345" s="64"/>
      <c r="R345" s="64"/>
    </row>
    <row r="346" spans="9:18" ht="12.5">
      <c r="I346" s="63"/>
      <c r="K346" s="63"/>
      <c r="M346" s="63"/>
      <c r="P346" s="63"/>
      <c r="Q346" s="64"/>
      <c r="R346" s="64"/>
    </row>
    <row r="347" spans="9:18" ht="12.5">
      <c r="I347" s="63"/>
      <c r="K347" s="63"/>
      <c r="M347" s="63"/>
      <c r="P347" s="63"/>
      <c r="Q347" s="64"/>
      <c r="R347" s="64"/>
    </row>
    <row r="348" spans="9:18" ht="12.5">
      <c r="I348" s="63"/>
      <c r="K348" s="63"/>
      <c r="M348" s="63"/>
      <c r="P348" s="63"/>
      <c r="Q348" s="64"/>
      <c r="R348" s="64"/>
    </row>
    <row r="349" spans="9:18" ht="12.5">
      <c r="I349" s="63"/>
      <c r="K349" s="63"/>
      <c r="M349" s="63"/>
      <c r="P349" s="63"/>
      <c r="Q349" s="64"/>
      <c r="R349" s="64"/>
    </row>
    <row r="350" spans="9:18" ht="12.5">
      <c r="I350" s="63"/>
      <c r="K350" s="63"/>
      <c r="M350" s="63"/>
      <c r="P350" s="63"/>
      <c r="Q350" s="64"/>
      <c r="R350" s="64"/>
    </row>
    <row r="351" spans="9:18" ht="12.5">
      <c r="I351" s="63"/>
      <c r="K351" s="63"/>
      <c r="M351" s="63"/>
      <c r="P351" s="63"/>
      <c r="Q351" s="64"/>
      <c r="R351" s="64"/>
    </row>
    <row r="352" spans="9:18" ht="12.5">
      <c r="I352" s="63"/>
      <c r="K352" s="63"/>
      <c r="M352" s="63"/>
      <c r="P352" s="63"/>
      <c r="Q352" s="64"/>
      <c r="R352" s="64"/>
    </row>
    <row r="353" spans="9:18" ht="12.5">
      <c r="I353" s="63"/>
      <c r="K353" s="63"/>
      <c r="M353" s="63"/>
      <c r="P353" s="63"/>
      <c r="Q353" s="64"/>
      <c r="R353" s="64"/>
    </row>
    <row r="354" spans="9:18" ht="12.5">
      <c r="I354" s="63"/>
      <c r="K354" s="63"/>
      <c r="M354" s="63"/>
      <c r="P354" s="63"/>
      <c r="Q354" s="64"/>
      <c r="R354" s="64"/>
    </row>
    <row r="355" spans="9:18" ht="12.5">
      <c r="I355" s="63"/>
      <c r="K355" s="63"/>
      <c r="M355" s="63"/>
      <c r="P355" s="63"/>
      <c r="Q355" s="64"/>
      <c r="R355" s="64"/>
    </row>
    <row r="356" spans="9:18" ht="12.5">
      <c r="I356" s="63"/>
      <c r="K356" s="63"/>
      <c r="M356" s="63"/>
      <c r="P356" s="63"/>
      <c r="Q356" s="64"/>
      <c r="R356" s="64"/>
    </row>
    <row r="357" spans="9:18" ht="12.5">
      <c r="I357" s="63"/>
      <c r="K357" s="63"/>
      <c r="M357" s="63"/>
      <c r="P357" s="63"/>
      <c r="Q357" s="64"/>
      <c r="R357" s="64"/>
    </row>
    <row r="358" spans="9:18" ht="12.5">
      <c r="I358" s="63"/>
      <c r="K358" s="63"/>
      <c r="M358" s="63"/>
      <c r="P358" s="63"/>
      <c r="Q358" s="64"/>
      <c r="R358" s="64"/>
    </row>
    <row r="359" spans="9:18" ht="12.5">
      <c r="I359" s="63"/>
      <c r="K359" s="63"/>
      <c r="M359" s="63"/>
      <c r="P359" s="63"/>
      <c r="Q359" s="64"/>
      <c r="R359" s="64"/>
    </row>
    <row r="360" spans="9:18" ht="12.5">
      <c r="I360" s="63"/>
      <c r="K360" s="63"/>
      <c r="M360" s="63"/>
      <c r="P360" s="63"/>
      <c r="Q360" s="64"/>
      <c r="R360" s="64"/>
    </row>
    <row r="361" spans="9:18" ht="12.5">
      <c r="I361" s="63"/>
      <c r="K361" s="63"/>
      <c r="M361" s="63"/>
      <c r="P361" s="63"/>
      <c r="Q361" s="64"/>
      <c r="R361" s="64"/>
    </row>
    <row r="362" spans="9:18" ht="12.5">
      <c r="I362" s="63"/>
      <c r="K362" s="63"/>
      <c r="M362" s="63"/>
      <c r="P362" s="63"/>
      <c r="Q362" s="64"/>
      <c r="R362" s="64"/>
    </row>
    <row r="363" spans="9:18" ht="12.5">
      <c r="I363" s="63"/>
      <c r="K363" s="63"/>
      <c r="M363" s="63"/>
      <c r="P363" s="63"/>
      <c r="Q363" s="64"/>
      <c r="R363" s="64"/>
    </row>
    <row r="364" spans="9:18" ht="12.5">
      <c r="I364" s="63"/>
      <c r="K364" s="63"/>
      <c r="M364" s="63"/>
      <c r="P364" s="63"/>
      <c r="Q364" s="64"/>
      <c r="R364" s="64"/>
    </row>
    <row r="365" spans="9:18" ht="12.5">
      <c r="I365" s="63"/>
      <c r="K365" s="63"/>
      <c r="M365" s="63"/>
      <c r="P365" s="63"/>
      <c r="Q365" s="64"/>
      <c r="R365" s="64"/>
    </row>
    <row r="366" spans="9:18" ht="12.5">
      <c r="I366" s="63"/>
      <c r="K366" s="63"/>
      <c r="M366" s="63"/>
      <c r="P366" s="63"/>
      <c r="Q366" s="64"/>
      <c r="R366" s="64"/>
    </row>
    <row r="367" spans="9:18" ht="12.5">
      <c r="I367" s="63"/>
      <c r="K367" s="63"/>
      <c r="M367" s="63"/>
      <c r="P367" s="63"/>
      <c r="Q367" s="64"/>
      <c r="R367" s="64"/>
    </row>
    <row r="368" spans="9:18" ht="12.5">
      <c r="I368" s="63"/>
      <c r="K368" s="63"/>
      <c r="M368" s="63"/>
      <c r="P368" s="63"/>
      <c r="Q368" s="64"/>
      <c r="R368" s="64"/>
    </row>
    <row r="369" spans="9:18" ht="12.5">
      <c r="I369" s="63"/>
      <c r="K369" s="63"/>
      <c r="M369" s="63"/>
      <c r="P369" s="63"/>
      <c r="Q369" s="64"/>
      <c r="R369" s="64"/>
    </row>
    <row r="370" spans="9:18" ht="12.5">
      <c r="I370" s="63"/>
      <c r="K370" s="63"/>
      <c r="M370" s="63"/>
      <c r="P370" s="63"/>
      <c r="Q370" s="64"/>
      <c r="R370" s="64"/>
    </row>
    <row r="371" spans="9:18" ht="12.5">
      <c r="I371" s="63"/>
      <c r="K371" s="63"/>
      <c r="M371" s="63"/>
      <c r="P371" s="63"/>
      <c r="Q371" s="64"/>
      <c r="R371" s="64"/>
    </row>
    <row r="372" spans="9:18" ht="12.5">
      <c r="I372" s="63"/>
      <c r="K372" s="63"/>
      <c r="M372" s="63"/>
      <c r="P372" s="63"/>
      <c r="Q372" s="64"/>
      <c r="R372" s="64"/>
    </row>
    <row r="373" spans="9:18" ht="12.5">
      <c r="I373" s="63"/>
      <c r="K373" s="63"/>
      <c r="M373" s="63"/>
      <c r="P373" s="63"/>
      <c r="Q373" s="64"/>
      <c r="R373" s="64"/>
    </row>
    <row r="374" spans="9:18" ht="12.5">
      <c r="I374" s="63"/>
      <c r="K374" s="63"/>
      <c r="M374" s="63"/>
      <c r="P374" s="63"/>
      <c r="Q374" s="64"/>
      <c r="R374" s="64"/>
    </row>
    <row r="375" spans="9:18" ht="12.5">
      <c r="I375" s="63"/>
      <c r="K375" s="63"/>
      <c r="M375" s="63"/>
      <c r="P375" s="63"/>
      <c r="Q375" s="64"/>
      <c r="R375" s="64"/>
    </row>
    <row r="376" spans="9:18" ht="12.5">
      <c r="I376" s="63"/>
      <c r="K376" s="63"/>
      <c r="M376" s="63"/>
      <c r="P376" s="63"/>
      <c r="Q376" s="64"/>
      <c r="R376" s="64"/>
    </row>
    <row r="377" spans="9:18" ht="12.5">
      <c r="I377" s="63"/>
      <c r="K377" s="63"/>
      <c r="M377" s="63"/>
      <c r="P377" s="63"/>
      <c r="Q377" s="64"/>
      <c r="R377" s="64"/>
    </row>
    <row r="378" spans="9:18" ht="12.5">
      <c r="I378" s="63"/>
      <c r="K378" s="63"/>
      <c r="M378" s="63"/>
      <c r="P378" s="63"/>
      <c r="Q378" s="64"/>
      <c r="R378" s="64"/>
    </row>
    <row r="379" spans="9:18" ht="12.5">
      <c r="I379" s="63"/>
      <c r="K379" s="63"/>
      <c r="M379" s="63"/>
      <c r="P379" s="63"/>
      <c r="Q379" s="64"/>
      <c r="R379" s="64"/>
    </row>
    <row r="380" spans="9:18" ht="12.5">
      <c r="I380" s="63"/>
      <c r="K380" s="63"/>
      <c r="M380" s="63"/>
      <c r="P380" s="63"/>
      <c r="Q380" s="64"/>
      <c r="R380" s="64"/>
    </row>
    <row r="381" spans="9:18" ht="12.5">
      <c r="I381" s="63"/>
      <c r="K381" s="63"/>
      <c r="M381" s="63"/>
      <c r="P381" s="63"/>
      <c r="Q381" s="64"/>
      <c r="R381" s="64"/>
    </row>
    <row r="382" spans="9:18" ht="12.5">
      <c r="I382" s="63"/>
      <c r="K382" s="63"/>
      <c r="M382" s="63"/>
      <c r="P382" s="63"/>
      <c r="Q382" s="64"/>
      <c r="R382" s="64"/>
    </row>
    <row r="383" spans="9:18" ht="12.5">
      <c r="I383" s="63"/>
      <c r="K383" s="63"/>
      <c r="M383" s="63"/>
      <c r="P383" s="63"/>
      <c r="Q383" s="64"/>
      <c r="R383" s="64"/>
    </row>
    <row r="384" spans="9:18" ht="12.5">
      <c r="I384" s="63"/>
      <c r="K384" s="63"/>
      <c r="M384" s="63"/>
      <c r="P384" s="63"/>
      <c r="Q384" s="64"/>
      <c r="R384" s="64"/>
    </row>
    <row r="385" spans="9:18" ht="12.5">
      <c r="I385" s="63"/>
      <c r="K385" s="63"/>
      <c r="M385" s="63"/>
      <c r="P385" s="63"/>
      <c r="Q385" s="64"/>
      <c r="R385" s="64"/>
    </row>
    <row r="386" spans="9:18" ht="12.5">
      <c r="I386" s="63"/>
      <c r="K386" s="63"/>
      <c r="M386" s="63"/>
      <c r="P386" s="63"/>
      <c r="Q386" s="64"/>
      <c r="R386" s="64"/>
    </row>
    <row r="387" spans="9:18" ht="12.5">
      <c r="I387" s="63"/>
      <c r="K387" s="63"/>
      <c r="M387" s="63"/>
      <c r="P387" s="63"/>
      <c r="Q387" s="64"/>
      <c r="R387" s="64"/>
    </row>
    <row r="388" spans="9:18" ht="12.5">
      <c r="I388" s="63"/>
      <c r="K388" s="63"/>
      <c r="M388" s="63"/>
      <c r="P388" s="63"/>
      <c r="Q388" s="64"/>
      <c r="R388" s="64"/>
    </row>
    <row r="389" spans="9:18" ht="12.5">
      <c r="I389" s="63"/>
      <c r="K389" s="63"/>
      <c r="M389" s="63"/>
      <c r="P389" s="63"/>
      <c r="Q389" s="64"/>
      <c r="R389" s="64"/>
    </row>
    <row r="390" spans="9:18" ht="12.5">
      <c r="I390" s="63"/>
      <c r="K390" s="63"/>
      <c r="M390" s="63"/>
      <c r="P390" s="63"/>
      <c r="Q390" s="64"/>
      <c r="R390" s="64"/>
    </row>
    <row r="391" spans="9:18" ht="12.5">
      <c r="I391" s="63"/>
      <c r="K391" s="63"/>
      <c r="M391" s="63"/>
      <c r="P391" s="63"/>
      <c r="Q391" s="64"/>
      <c r="R391" s="64"/>
    </row>
    <row r="392" spans="9:18" ht="12.5">
      <c r="I392" s="63"/>
      <c r="K392" s="63"/>
      <c r="M392" s="63"/>
      <c r="P392" s="63"/>
      <c r="Q392" s="64"/>
      <c r="R392" s="64"/>
    </row>
    <row r="393" spans="9:18" ht="12.5">
      <c r="I393" s="63"/>
      <c r="K393" s="63"/>
      <c r="M393" s="63"/>
      <c r="P393" s="63"/>
      <c r="Q393" s="64"/>
      <c r="R393" s="64"/>
    </row>
    <row r="394" spans="9:18" ht="12.5">
      <c r="I394" s="63"/>
      <c r="K394" s="63"/>
      <c r="M394" s="63"/>
      <c r="P394" s="63"/>
      <c r="Q394" s="64"/>
      <c r="R394" s="64"/>
    </row>
    <row r="395" spans="9:18" ht="12.5">
      <c r="I395" s="63"/>
      <c r="K395" s="63"/>
      <c r="M395" s="63"/>
      <c r="P395" s="63"/>
      <c r="Q395" s="64"/>
      <c r="R395" s="64"/>
    </row>
    <row r="396" spans="9:18" ht="12.5">
      <c r="I396" s="63"/>
      <c r="K396" s="63"/>
      <c r="M396" s="63"/>
      <c r="P396" s="63"/>
      <c r="Q396" s="64"/>
      <c r="R396" s="64"/>
    </row>
    <row r="397" spans="9:18" ht="12.5">
      <c r="I397" s="63"/>
      <c r="K397" s="63"/>
      <c r="M397" s="63"/>
      <c r="P397" s="63"/>
      <c r="Q397" s="64"/>
      <c r="R397" s="64"/>
    </row>
    <row r="398" spans="9:18" ht="12.5">
      <c r="I398" s="63"/>
      <c r="K398" s="63"/>
      <c r="M398" s="63"/>
      <c r="P398" s="63"/>
      <c r="Q398" s="64"/>
      <c r="R398" s="64"/>
    </row>
    <row r="399" spans="9:18" ht="12.5">
      <c r="I399" s="63"/>
      <c r="K399" s="63"/>
      <c r="M399" s="63"/>
      <c r="P399" s="63"/>
      <c r="Q399" s="64"/>
      <c r="R399" s="64"/>
    </row>
    <row r="400" spans="9:18" ht="12.5">
      <c r="I400" s="63"/>
      <c r="K400" s="63"/>
      <c r="M400" s="63"/>
      <c r="P400" s="63"/>
      <c r="Q400" s="64"/>
      <c r="R400" s="64"/>
    </row>
    <row r="401" spans="9:18" ht="12.5">
      <c r="I401" s="63"/>
      <c r="K401" s="63"/>
      <c r="M401" s="63"/>
      <c r="P401" s="63"/>
      <c r="Q401" s="64"/>
      <c r="R401" s="64"/>
    </row>
    <row r="402" spans="9:18" ht="12.5">
      <c r="I402" s="63"/>
      <c r="K402" s="63"/>
      <c r="M402" s="63"/>
      <c r="P402" s="63"/>
      <c r="Q402" s="64"/>
      <c r="R402" s="64"/>
    </row>
    <row r="403" spans="9:18" ht="12.5">
      <c r="I403" s="63"/>
      <c r="K403" s="63"/>
      <c r="M403" s="63"/>
      <c r="P403" s="63"/>
      <c r="Q403" s="64"/>
      <c r="R403" s="64"/>
    </row>
    <row r="404" spans="9:18" ht="12.5">
      <c r="I404" s="63"/>
      <c r="K404" s="63"/>
      <c r="M404" s="63"/>
      <c r="P404" s="63"/>
      <c r="Q404" s="64"/>
      <c r="R404" s="64"/>
    </row>
    <row r="405" spans="9:18" ht="12.5">
      <c r="I405" s="63"/>
      <c r="K405" s="63"/>
      <c r="M405" s="63"/>
      <c r="P405" s="63"/>
      <c r="Q405" s="64"/>
      <c r="R405" s="64"/>
    </row>
    <row r="406" spans="9:18" ht="12.5">
      <c r="I406" s="63"/>
      <c r="K406" s="63"/>
      <c r="M406" s="63"/>
      <c r="P406" s="63"/>
      <c r="Q406" s="64"/>
      <c r="R406" s="64"/>
    </row>
    <row r="407" spans="9:18" ht="12.5">
      <c r="I407" s="63"/>
      <c r="K407" s="63"/>
      <c r="M407" s="63"/>
      <c r="P407" s="63"/>
      <c r="Q407" s="64"/>
      <c r="R407" s="64"/>
    </row>
    <row r="408" spans="9:18" ht="12.5">
      <c r="I408" s="63"/>
      <c r="K408" s="63"/>
      <c r="M408" s="63"/>
      <c r="P408" s="63"/>
      <c r="Q408" s="64"/>
      <c r="R408" s="64"/>
    </row>
    <row r="409" spans="9:18" ht="12.5">
      <c r="I409" s="63"/>
      <c r="K409" s="63"/>
      <c r="M409" s="63"/>
      <c r="P409" s="63"/>
      <c r="Q409" s="64"/>
      <c r="R409" s="64"/>
    </row>
    <row r="410" spans="9:18" ht="12.5">
      <c r="I410" s="63"/>
      <c r="K410" s="63"/>
      <c r="M410" s="63"/>
      <c r="P410" s="63"/>
      <c r="Q410" s="64"/>
      <c r="R410" s="64"/>
    </row>
    <row r="411" spans="9:18" ht="12.5">
      <c r="I411" s="63"/>
      <c r="K411" s="63"/>
      <c r="M411" s="63"/>
      <c r="P411" s="63"/>
      <c r="Q411" s="64"/>
      <c r="R411" s="64"/>
    </row>
    <row r="412" spans="9:18" ht="12.5">
      <c r="I412" s="63"/>
      <c r="K412" s="63"/>
      <c r="M412" s="63"/>
      <c r="P412" s="63"/>
      <c r="Q412" s="64"/>
      <c r="R412" s="64"/>
    </row>
    <row r="413" spans="9:18" ht="12.5">
      <c r="I413" s="63"/>
      <c r="K413" s="63"/>
      <c r="M413" s="63"/>
      <c r="P413" s="63"/>
      <c r="Q413" s="64"/>
      <c r="R413" s="64"/>
    </row>
    <row r="414" spans="9:18" ht="12.5">
      <c r="I414" s="63"/>
      <c r="K414" s="63"/>
      <c r="M414" s="63"/>
      <c r="P414" s="63"/>
      <c r="Q414" s="64"/>
      <c r="R414" s="64"/>
    </row>
    <row r="415" spans="9:18" ht="12.5">
      <c r="I415" s="63"/>
      <c r="K415" s="63"/>
      <c r="M415" s="63"/>
      <c r="P415" s="63"/>
      <c r="Q415" s="64"/>
      <c r="R415" s="64"/>
    </row>
    <row r="416" spans="9:18" ht="12.5">
      <c r="I416" s="63"/>
      <c r="K416" s="63"/>
      <c r="M416" s="63"/>
      <c r="P416" s="63"/>
      <c r="Q416" s="64"/>
      <c r="R416" s="64"/>
    </row>
    <row r="417" spans="9:18" ht="12.5">
      <c r="I417" s="63"/>
      <c r="K417" s="63"/>
      <c r="M417" s="63"/>
      <c r="P417" s="63"/>
      <c r="Q417" s="64"/>
      <c r="R417" s="64"/>
    </row>
    <row r="418" spans="9:18" ht="12.5">
      <c r="I418" s="63"/>
      <c r="K418" s="63"/>
      <c r="M418" s="63"/>
      <c r="P418" s="63"/>
      <c r="Q418" s="64"/>
      <c r="R418" s="64"/>
    </row>
    <row r="419" spans="9:18" ht="12.5">
      <c r="I419" s="63"/>
      <c r="K419" s="63"/>
      <c r="M419" s="63"/>
      <c r="P419" s="63"/>
      <c r="Q419" s="64"/>
      <c r="R419" s="64"/>
    </row>
    <row r="420" spans="9:18" ht="12.5">
      <c r="I420" s="63"/>
      <c r="K420" s="63"/>
      <c r="M420" s="63"/>
      <c r="P420" s="63"/>
      <c r="Q420" s="64"/>
      <c r="R420" s="64"/>
    </row>
    <row r="421" spans="9:18" ht="12.5">
      <c r="I421" s="63"/>
      <c r="K421" s="63"/>
      <c r="M421" s="63"/>
      <c r="P421" s="63"/>
      <c r="Q421" s="64"/>
      <c r="R421" s="64"/>
    </row>
    <row r="422" spans="9:18" ht="12.5">
      <c r="I422" s="63"/>
      <c r="K422" s="63"/>
      <c r="M422" s="63"/>
      <c r="P422" s="63"/>
      <c r="Q422" s="64"/>
      <c r="R422" s="64"/>
    </row>
    <row r="423" spans="9:18" ht="12.5">
      <c r="I423" s="63"/>
      <c r="K423" s="63"/>
      <c r="M423" s="63"/>
      <c r="P423" s="63"/>
      <c r="Q423" s="64"/>
      <c r="R423" s="64"/>
    </row>
    <row r="424" spans="9:18" ht="12.5">
      <c r="I424" s="63"/>
      <c r="K424" s="63"/>
      <c r="M424" s="63"/>
      <c r="P424" s="63"/>
      <c r="Q424" s="64"/>
      <c r="R424" s="64"/>
    </row>
    <row r="425" spans="9:18" ht="12.5">
      <c r="I425" s="63"/>
      <c r="K425" s="63"/>
      <c r="M425" s="63"/>
      <c r="P425" s="63"/>
      <c r="Q425" s="64"/>
      <c r="R425" s="64"/>
    </row>
    <row r="426" spans="9:18" ht="12.5">
      <c r="I426" s="63"/>
      <c r="K426" s="63"/>
      <c r="M426" s="63"/>
      <c r="P426" s="63"/>
      <c r="Q426" s="64"/>
      <c r="R426" s="64"/>
    </row>
    <row r="427" spans="9:18" ht="12.5">
      <c r="I427" s="63"/>
      <c r="K427" s="63"/>
      <c r="M427" s="63"/>
      <c r="P427" s="63"/>
      <c r="Q427" s="64"/>
      <c r="R427" s="64"/>
    </row>
    <row r="428" spans="9:18" ht="12.5">
      <c r="I428" s="63"/>
      <c r="K428" s="63"/>
      <c r="M428" s="63"/>
      <c r="P428" s="63"/>
      <c r="Q428" s="64"/>
      <c r="R428" s="64"/>
    </row>
    <row r="429" spans="9:18" ht="12.5">
      <c r="I429" s="63"/>
      <c r="K429" s="63"/>
      <c r="M429" s="63"/>
      <c r="P429" s="63"/>
      <c r="Q429" s="64"/>
      <c r="R429" s="64"/>
    </row>
    <row r="430" spans="9:18" ht="12.5">
      <c r="I430" s="63"/>
      <c r="K430" s="63"/>
      <c r="M430" s="63"/>
      <c r="P430" s="63"/>
      <c r="Q430" s="64"/>
      <c r="R430" s="64"/>
    </row>
    <row r="431" spans="9:18" ht="12.5">
      <c r="I431" s="63"/>
      <c r="K431" s="63"/>
      <c r="M431" s="63"/>
      <c r="P431" s="63"/>
      <c r="Q431" s="64"/>
      <c r="R431" s="64"/>
    </row>
    <row r="432" spans="9:18" ht="12.5">
      <c r="I432" s="63"/>
      <c r="K432" s="63"/>
      <c r="M432" s="63"/>
      <c r="P432" s="63"/>
      <c r="Q432" s="64"/>
      <c r="R432" s="64"/>
    </row>
    <row r="433" spans="9:18" ht="12.5">
      <c r="I433" s="63"/>
      <c r="K433" s="63"/>
      <c r="M433" s="63"/>
      <c r="P433" s="63"/>
      <c r="Q433" s="64"/>
      <c r="R433" s="64"/>
    </row>
    <row r="434" spans="9:18" ht="12.5">
      <c r="I434" s="63"/>
      <c r="K434" s="63"/>
      <c r="M434" s="63"/>
      <c r="P434" s="63"/>
      <c r="Q434" s="64"/>
      <c r="R434" s="64"/>
    </row>
    <row r="435" spans="9:18" ht="12.5">
      <c r="I435" s="63"/>
      <c r="K435" s="63"/>
      <c r="M435" s="63"/>
      <c r="P435" s="63"/>
      <c r="Q435" s="64"/>
      <c r="R435" s="64"/>
    </row>
    <row r="436" spans="9:18" ht="12.5">
      <c r="I436" s="63"/>
      <c r="K436" s="63"/>
      <c r="M436" s="63"/>
      <c r="P436" s="63"/>
      <c r="Q436" s="64"/>
      <c r="R436" s="64"/>
    </row>
    <row r="437" spans="9:18" ht="12.5">
      <c r="I437" s="63"/>
      <c r="K437" s="63"/>
      <c r="M437" s="63"/>
      <c r="P437" s="63"/>
      <c r="Q437" s="64"/>
      <c r="R437" s="64"/>
    </row>
    <row r="438" spans="9:18" ht="12.5">
      <c r="I438" s="63"/>
      <c r="K438" s="63"/>
      <c r="M438" s="63"/>
      <c r="P438" s="63"/>
      <c r="Q438" s="64"/>
      <c r="R438" s="64"/>
    </row>
    <row r="439" spans="9:18" ht="12.5">
      <c r="I439" s="63"/>
      <c r="K439" s="63"/>
      <c r="M439" s="63"/>
      <c r="P439" s="63"/>
      <c r="Q439" s="64"/>
      <c r="R439" s="64"/>
    </row>
    <row r="440" spans="9:18" ht="12.5">
      <c r="I440" s="63"/>
      <c r="K440" s="63"/>
      <c r="M440" s="63"/>
      <c r="P440" s="63"/>
      <c r="Q440" s="64"/>
      <c r="R440" s="64"/>
    </row>
    <row r="441" spans="9:18" ht="12.5">
      <c r="I441" s="63"/>
      <c r="K441" s="63"/>
      <c r="M441" s="63"/>
      <c r="P441" s="63"/>
      <c r="Q441" s="64"/>
      <c r="R441" s="64"/>
    </row>
    <row r="442" spans="9:18" ht="12.5">
      <c r="I442" s="63"/>
      <c r="K442" s="63"/>
      <c r="M442" s="63"/>
      <c r="P442" s="63"/>
      <c r="Q442" s="64"/>
      <c r="R442" s="64"/>
    </row>
    <row r="443" spans="9:18" ht="12.5">
      <c r="I443" s="63"/>
      <c r="K443" s="63"/>
      <c r="M443" s="63"/>
      <c r="P443" s="63"/>
      <c r="Q443" s="64"/>
      <c r="R443" s="64"/>
    </row>
    <row r="444" spans="9:18" ht="12.5">
      <c r="I444" s="63"/>
      <c r="K444" s="63"/>
      <c r="M444" s="63"/>
      <c r="P444" s="63"/>
      <c r="Q444" s="64"/>
      <c r="R444" s="64"/>
    </row>
    <row r="445" spans="9:18" ht="12.5">
      <c r="I445" s="63"/>
      <c r="K445" s="63"/>
      <c r="M445" s="63"/>
      <c r="P445" s="63"/>
      <c r="Q445" s="64"/>
      <c r="R445" s="64"/>
    </row>
    <row r="446" spans="9:18" ht="12.5">
      <c r="I446" s="63"/>
      <c r="K446" s="63"/>
      <c r="M446" s="63"/>
      <c r="P446" s="63"/>
      <c r="Q446" s="64"/>
      <c r="R446" s="64"/>
    </row>
    <row r="447" spans="9:18" ht="12.5">
      <c r="I447" s="63"/>
      <c r="K447" s="63"/>
      <c r="M447" s="63"/>
      <c r="P447" s="63"/>
      <c r="Q447" s="64"/>
      <c r="R447" s="64"/>
    </row>
    <row r="448" spans="9:18" ht="12.5">
      <c r="I448" s="63"/>
      <c r="K448" s="63"/>
      <c r="M448" s="63"/>
      <c r="P448" s="63"/>
      <c r="Q448" s="64"/>
      <c r="R448" s="64"/>
    </row>
    <row r="449" spans="9:18" ht="12.5">
      <c r="I449" s="63"/>
      <c r="K449" s="63"/>
      <c r="M449" s="63"/>
      <c r="P449" s="63"/>
      <c r="Q449" s="64"/>
      <c r="R449" s="64"/>
    </row>
    <row r="450" spans="9:18" ht="12.5">
      <c r="I450" s="63"/>
      <c r="K450" s="63"/>
      <c r="M450" s="63"/>
      <c r="P450" s="63"/>
      <c r="Q450" s="64"/>
      <c r="R450" s="64"/>
    </row>
    <row r="451" spans="9:18" ht="12.5">
      <c r="I451" s="63"/>
      <c r="K451" s="63"/>
      <c r="M451" s="63"/>
      <c r="P451" s="63"/>
      <c r="Q451" s="64"/>
      <c r="R451" s="64"/>
    </row>
    <row r="452" spans="9:18" ht="12.5">
      <c r="I452" s="63"/>
      <c r="K452" s="63"/>
      <c r="M452" s="63"/>
      <c r="P452" s="63"/>
      <c r="Q452" s="64"/>
      <c r="R452" s="64"/>
    </row>
    <row r="453" spans="9:18" ht="12.5">
      <c r="I453" s="63"/>
      <c r="K453" s="63"/>
      <c r="M453" s="63"/>
      <c r="P453" s="63"/>
      <c r="Q453" s="64"/>
      <c r="R453" s="64"/>
    </row>
    <row r="454" spans="9:18" ht="12.5">
      <c r="I454" s="63"/>
      <c r="K454" s="63"/>
      <c r="M454" s="63"/>
      <c r="P454" s="63"/>
      <c r="Q454" s="64"/>
      <c r="R454" s="64"/>
    </row>
    <row r="455" spans="9:18" ht="12.5">
      <c r="I455" s="63"/>
      <c r="K455" s="63"/>
      <c r="M455" s="63"/>
      <c r="P455" s="63"/>
      <c r="Q455" s="64"/>
      <c r="R455" s="64"/>
    </row>
    <row r="456" spans="9:18" ht="12.5">
      <c r="I456" s="63"/>
      <c r="K456" s="63"/>
      <c r="M456" s="63"/>
      <c r="P456" s="63"/>
      <c r="Q456" s="64"/>
      <c r="R456" s="64"/>
    </row>
    <row r="457" spans="9:18" ht="12.5">
      <c r="I457" s="63"/>
      <c r="K457" s="63"/>
      <c r="M457" s="63"/>
      <c r="P457" s="63"/>
      <c r="Q457" s="64"/>
      <c r="R457" s="64"/>
    </row>
    <row r="458" spans="9:18" ht="12.5">
      <c r="I458" s="63"/>
      <c r="K458" s="63"/>
      <c r="M458" s="63"/>
      <c r="P458" s="63"/>
      <c r="Q458" s="64"/>
      <c r="R458" s="64"/>
    </row>
    <row r="459" spans="9:18" ht="12.5">
      <c r="I459" s="63"/>
      <c r="K459" s="63"/>
      <c r="M459" s="63"/>
      <c r="P459" s="63"/>
      <c r="Q459" s="64"/>
      <c r="R459" s="64"/>
    </row>
    <row r="460" spans="9:18" ht="12.5">
      <c r="I460" s="63"/>
      <c r="K460" s="63"/>
      <c r="M460" s="63"/>
      <c r="P460" s="63"/>
      <c r="Q460" s="64"/>
      <c r="R460" s="64"/>
    </row>
    <row r="461" spans="9:18" ht="12.5">
      <c r="I461" s="63"/>
      <c r="K461" s="63"/>
      <c r="M461" s="63"/>
      <c r="P461" s="63"/>
      <c r="Q461" s="64"/>
      <c r="R461" s="64"/>
    </row>
    <row r="462" spans="9:18" ht="12.5">
      <c r="I462" s="63"/>
      <c r="K462" s="63"/>
      <c r="M462" s="63"/>
      <c r="P462" s="63"/>
      <c r="Q462" s="64"/>
      <c r="R462" s="64"/>
    </row>
    <row r="463" spans="9:18" ht="12.5">
      <c r="I463" s="63"/>
      <c r="K463" s="63"/>
      <c r="M463" s="63"/>
      <c r="P463" s="63"/>
      <c r="Q463" s="64"/>
      <c r="R463" s="64"/>
    </row>
    <row r="464" spans="9:18" ht="12.5">
      <c r="I464" s="63"/>
      <c r="K464" s="63"/>
      <c r="M464" s="63"/>
      <c r="P464" s="63"/>
      <c r="Q464" s="64"/>
      <c r="R464" s="64"/>
    </row>
    <row r="465" spans="9:18" ht="12.5">
      <c r="I465" s="63"/>
      <c r="K465" s="63"/>
      <c r="M465" s="63"/>
      <c r="P465" s="63"/>
      <c r="Q465" s="64"/>
      <c r="R465" s="64"/>
    </row>
    <row r="466" spans="9:18" ht="12.5">
      <c r="I466" s="63"/>
      <c r="K466" s="63"/>
      <c r="M466" s="63"/>
      <c r="P466" s="63"/>
      <c r="Q466" s="64"/>
      <c r="R466" s="64"/>
    </row>
    <row r="467" spans="9:18" ht="12.5">
      <c r="I467" s="63"/>
      <c r="K467" s="63"/>
      <c r="M467" s="63"/>
      <c r="P467" s="63"/>
      <c r="Q467" s="64"/>
      <c r="R467" s="64"/>
    </row>
    <row r="468" spans="9:18" ht="12.5">
      <c r="I468" s="63"/>
      <c r="K468" s="63"/>
      <c r="M468" s="63"/>
      <c r="P468" s="63"/>
      <c r="Q468" s="64"/>
      <c r="R468" s="64"/>
    </row>
    <row r="469" spans="9:18" ht="12.5">
      <c r="I469" s="63"/>
      <c r="K469" s="63"/>
      <c r="M469" s="63"/>
      <c r="P469" s="63"/>
      <c r="Q469" s="64"/>
      <c r="R469" s="64"/>
    </row>
    <row r="470" spans="9:18" ht="12.5">
      <c r="I470" s="63"/>
      <c r="K470" s="63"/>
      <c r="M470" s="63"/>
      <c r="P470" s="63"/>
      <c r="Q470" s="64"/>
      <c r="R470" s="64"/>
    </row>
    <row r="471" spans="9:18" ht="12.5">
      <c r="I471" s="63"/>
      <c r="K471" s="63"/>
      <c r="M471" s="63"/>
      <c r="P471" s="63"/>
      <c r="Q471" s="64"/>
      <c r="R471" s="64"/>
    </row>
    <row r="472" spans="9:18" ht="12.5">
      <c r="I472" s="63"/>
      <c r="K472" s="63"/>
      <c r="M472" s="63"/>
      <c r="P472" s="63"/>
      <c r="Q472" s="64"/>
      <c r="R472" s="64"/>
    </row>
    <row r="473" spans="9:18" ht="12.5">
      <c r="I473" s="63"/>
      <c r="K473" s="63"/>
      <c r="M473" s="63"/>
      <c r="P473" s="63"/>
      <c r="Q473" s="64"/>
      <c r="R473" s="64"/>
    </row>
    <row r="474" spans="9:18" ht="12.5">
      <c r="I474" s="63"/>
      <c r="K474" s="63"/>
      <c r="M474" s="63"/>
      <c r="P474" s="63"/>
      <c r="Q474" s="64"/>
      <c r="R474" s="64"/>
    </row>
    <row r="475" spans="9:18" ht="12.5">
      <c r="I475" s="63"/>
      <c r="K475" s="63"/>
      <c r="M475" s="63"/>
      <c r="P475" s="63"/>
      <c r="Q475" s="64"/>
      <c r="R475" s="64"/>
    </row>
    <row r="476" spans="9:18" ht="12.5">
      <c r="I476" s="63"/>
      <c r="K476" s="63"/>
      <c r="M476" s="63"/>
      <c r="P476" s="63"/>
      <c r="Q476" s="64"/>
      <c r="R476" s="64"/>
    </row>
    <row r="477" spans="9:18" ht="12.5">
      <c r="I477" s="63"/>
      <c r="K477" s="63"/>
      <c r="M477" s="63"/>
      <c r="P477" s="63"/>
      <c r="Q477" s="64"/>
      <c r="R477" s="64"/>
    </row>
    <row r="478" spans="9:18" ht="12.5">
      <c r="I478" s="63"/>
      <c r="K478" s="63"/>
      <c r="M478" s="63"/>
      <c r="P478" s="63"/>
      <c r="Q478" s="64"/>
      <c r="R478" s="64"/>
    </row>
    <row r="479" spans="9:18" ht="12.5">
      <c r="I479" s="63"/>
      <c r="K479" s="63"/>
      <c r="M479" s="63"/>
      <c r="P479" s="63"/>
      <c r="Q479" s="64"/>
      <c r="R479" s="64"/>
    </row>
    <row r="480" spans="9:18" ht="12.5">
      <c r="I480" s="63"/>
      <c r="K480" s="63"/>
      <c r="M480" s="63"/>
      <c r="P480" s="63"/>
      <c r="Q480" s="64"/>
      <c r="R480" s="64"/>
    </row>
    <row r="481" spans="9:18" ht="12.5">
      <c r="I481" s="63"/>
      <c r="K481" s="63"/>
      <c r="M481" s="63"/>
      <c r="P481" s="63"/>
      <c r="Q481" s="64"/>
      <c r="R481" s="64"/>
    </row>
    <row r="482" spans="9:18" ht="12.5">
      <c r="I482" s="63"/>
      <c r="K482" s="63"/>
      <c r="M482" s="63"/>
      <c r="P482" s="63"/>
      <c r="Q482" s="64"/>
      <c r="R482" s="64"/>
    </row>
    <row r="483" spans="9:18" ht="12.5">
      <c r="I483" s="63"/>
      <c r="K483" s="63"/>
      <c r="M483" s="63"/>
      <c r="P483" s="63"/>
      <c r="Q483" s="64"/>
      <c r="R483" s="64"/>
    </row>
    <row r="484" spans="9:18" ht="12.5">
      <c r="I484" s="63"/>
      <c r="K484" s="63"/>
      <c r="M484" s="63"/>
      <c r="P484" s="63"/>
      <c r="Q484" s="64"/>
      <c r="R484" s="64"/>
    </row>
    <row r="485" spans="9:18" ht="12.5">
      <c r="I485" s="63"/>
      <c r="K485" s="63"/>
      <c r="M485" s="63"/>
      <c r="P485" s="63"/>
      <c r="Q485" s="64"/>
      <c r="R485" s="64"/>
    </row>
    <row r="486" spans="9:18" ht="12.5">
      <c r="I486" s="63"/>
      <c r="K486" s="63"/>
      <c r="M486" s="63"/>
      <c r="P486" s="63"/>
      <c r="Q486" s="64"/>
      <c r="R486" s="64"/>
    </row>
    <row r="487" spans="9:18" ht="12.5">
      <c r="I487" s="63"/>
      <c r="K487" s="63"/>
      <c r="M487" s="63"/>
      <c r="P487" s="63"/>
      <c r="Q487" s="64"/>
      <c r="R487" s="64"/>
    </row>
    <row r="488" spans="9:18" ht="12.5">
      <c r="I488" s="63"/>
      <c r="K488" s="63"/>
      <c r="M488" s="63"/>
      <c r="P488" s="63"/>
      <c r="Q488" s="64"/>
      <c r="R488" s="64"/>
    </row>
    <row r="489" spans="9:18" ht="12.5">
      <c r="I489" s="63"/>
      <c r="K489" s="63"/>
      <c r="M489" s="63"/>
      <c r="P489" s="63"/>
      <c r="Q489" s="64"/>
      <c r="R489" s="64"/>
    </row>
    <row r="490" spans="9:18" ht="12.5">
      <c r="I490" s="63"/>
      <c r="K490" s="63"/>
      <c r="M490" s="63"/>
      <c r="P490" s="63"/>
      <c r="Q490" s="64"/>
      <c r="R490" s="64"/>
    </row>
    <row r="491" spans="9:18" ht="12.5">
      <c r="I491" s="63"/>
      <c r="K491" s="63"/>
      <c r="M491" s="63"/>
      <c r="P491" s="63"/>
      <c r="Q491" s="64"/>
      <c r="R491" s="64"/>
    </row>
    <row r="492" spans="9:18" ht="12.5">
      <c r="I492" s="63"/>
      <c r="K492" s="63"/>
      <c r="M492" s="63"/>
      <c r="P492" s="63"/>
      <c r="Q492" s="64"/>
      <c r="R492" s="64"/>
    </row>
    <row r="493" spans="9:18" ht="12.5">
      <c r="I493" s="63"/>
      <c r="K493" s="63"/>
      <c r="M493" s="63"/>
      <c r="P493" s="63"/>
      <c r="Q493" s="64"/>
      <c r="R493" s="64"/>
    </row>
    <row r="494" spans="9:18" ht="12.5">
      <c r="I494" s="63"/>
      <c r="K494" s="63"/>
      <c r="M494" s="63"/>
      <c r="P494" s="63"/>
      <c r="Q494" s="64"/>
      <c r="R494" s="64"/>
    </row>
    <row r="495" spans="9:18" ht="12.5">
      <c r="I495" s="63"/>
      <c r="K495" s="63"/>
      <c r="M495" s="63"/>
      <c r="P495" s="63"/>
      <c r="Q495" s="64"/>
      <c r="R495" s="64"/>
    </row>
    <row r="496" spans="9:18" ht="12.5">
      <c r="I496" s="63"/>
      <c r="K496" s="63"/>
      <c r="M496" s="63"/>
      <c r="P496" s="63"/>
      <c r="Q496" s="64"/>
      <c r="R496" s="64"/>
    </row>
    <row r="497" spans="9:18" ht="12.5">
      <c r="I497" s="63"/>
      <c r="K497" s="63"/>
      <c r="M497" s="63"/>
      <c r="P497" s="63"/>
      <c r="Q497" s="64"/>
      <c r="R497" s="64"/>
    </row>
    <row r="498" spans="9:18" ht="12.5">
      <c r="I498" s="63"/>
      <c r="K498" s="63"/>
      <c r="M498" s="63"/>
      <c r="P498" s="63"/>
      <c r="Q498" s="64"/>
      <c r="R498" s="64"/>
    </row>
    <row r="499" spans="9:18" ht="12.5">
      <c r="I499" s="63"/>
      <c r="K499" s="63"/>
      <c r="M499" s="63"/>
      <c r="P499" s="63"/>
      <c r="Q499" s="64"/>
      <c r="R499" s="64"/>
    </row>
    <row r="500" spans="9:18" ht="12.5">
      <c r="I500" s="63"/>
      <c r="K500" s="63"/>
      <c r="M500" s="63"/>
      <c r="P500" s="63"/>
      <c r="Q500" s="64"/>
      <c r="R500" s="64"/>
    </row>
    <row r="501" spans="9:18" ht="12.5">
      <c r="I501" s="63"/>
      <c r="K501" s="63"/>
      <c r="M501" s="63"/>
      <c r="P501" s="63"/>
      <c r="Q501" s="64"/>
      <c r="R501" s="64"/>
    </row>
    <row r="502" spans="9:18" ht="12.5">
      <c r="I502" s="63"/>
      <c r="K502" s="63"/>
      <c r="M502" s="63"/>
      <c r="P502" s="63"/>
      <c r="Q502" s="64"/>
      <c r="R502" s="64"/>
    </row>
    <row r="503" spans="9:18" ht="12.5">
      <c r="I503" s="63"/>
      <c r="K503" s="63"/>
      <c r="M503" s="63"/>
      <c r="P503" s="63"/>
      <c r="Q503" s="64"/>
      <c r="R503" s="64"/>
    </row>
    <row r="504" spans="9:18" ht="12.5">
      <c r="I504" s="63"/>
      <c r="K504" s="63"/>
      <c r="M504" s="63"/>
      <c r="P504" s="63"/>
      <c r="Q504" s="64"/>
      <c r="R504" s="64"/>
    </row>
    <row r="505" spans="9:18" ht="12.5">
      <c r="I505" s="63"/>
      <c r="K505" s="63"/>
      <c r="M505" s="63"/>
      <c r="P505" s="63"/>
      <c r="Q505" s="64"/>
      <c r="R505" s="64"/>
    </row>
    <row r="506" spans="9:18" ht="12.5">
      <c r="I506" s="63"/>
      <c r="K506" s="63"/>
      <c r="M506" s="63"/>
      <c r="P506" s="63"/>
      <c r="Q506" s="64"/>
      <c r="R506" s="64"/>
    </row>
    <row r="507" spans="9:18" ht="12.5">
      <c r="I507" s="63"/>
      <c r="K507" s="63"/>
      <c r="M507" s="63"/>
      <c r="P507" s="63"/>
      <c r="Q507" s="64"/>
      <c r="R507" s="64"/>
    </row>
    <row r="508" spans="9:18" ht="12.5">
      <c r="I508" s="63"/>
      <c r="K508" s="63"/>
      <c r="M508" s="63"/>
      <c r="P508" s="63"/>
      <c r="Q508" s="64"/>
      <c r="R508" s="64"/>
    </row>
    <row r="509" spans="9:18" ht="12.5">
      <c r="I509" s="63"/>
      <c r="K509" s="63"/>
      <c r="M509" s="63"/>
      <c r="P509" s="63"/>
      <c r="Q509" s="64"/>
      <c r="R509" s="64"/>
    </row>
    <row r="510" spans="9:18" ht="12.5">
      <c r="I510" s="63"/>
      <c r="K510" s="63"/>
      <c r="M510" s="63"/>
      <c r="P510" s="63"/>
      <c r="Q510" s="64"/>
      <c r="R510" s="64"/>
    </row>
    <row r="511" spans="9:18" ht="12.5">
      <c r="I511" s="63"/>
      <c r="K511" s="63"/>
      <c r="M511" s="63"/>
      <c r="P511" s="63"/>
      <c r="Q511" s="64"/>
      <c r="R511" s="64"/>
    </row>
    <row r="512" spans="9:18" ht="12.5">
      <c r="I512" s="63"/>
      <c r="K512" s="63"/>
      <c r="M512" s="63"/>
      <c r="P512" s="63"/>
      <c r="Q512" s="64"/>
      <c r="R512" s="64"/>
    </row>
    <row r="513" spans="9:18" ht="12.5">
      <c r="I513" s="63"/>
      <c r="K513" s="63"/>
      <c r="M513" s="63"/>
      <c r="P513" s="63"/>
      <c r="Q513" s="64"/>
      <c r="R513" s="64"/>
    </row>
    <row r="514" spans="9:18" ht="12.5">
      <c r="I514" s="63"/>
      <c r="K514" s="63"/>
      <c r="M514" s="63"/>
      <c r="P514" s="63"/>
      <c r="Q514" s="64"/>
      <c r="R514" s="64"/>
    </row>
    <row r="515" spans="9:18" ht="12.5">
      <c r="I515" s="63"/>
      <c r="K515" s="63"/>
      <c r="M515" s="63"/>
      <c r="P515" s="63"/>
      <c r="Q515" s="64"/>
      <c r="R515" s="64"/>
    </row>
    <row r="516" spans="9:18" ht="12.5">
      <c r="I516" s="63"/>
      <c r="K516" s="63"/>
      <c r="M516" s="63"/>
      <c r="P516" s="63"/>
      <c r="Q516" s="64"/>
      <c r="R516" s="64"/>
    </row>
    <row r="517" spans="9:18" ht="12.5">
      <c r="I517" s="63"/>
      <c r="K517" s="63"/>
      <c r="M517" s="63"/>
      <c r="P517" s="63"/>
      <c r="Q517" s="64"/>
      <c r="R517" s="64"/>
    </row>
    <row r="518" spans="9:18" ht="12.5">
      <c r="I518" s="63"/>
      <c r="K518" s="63"/>
      <c r="M518" s="63"/>
      <c r="P518" s="63"/>
      <c r="Q518" s="64"/>
      <c r="R518" s="64"/>
    </row>
    <row r="519" spans="9:18" ht="12.5">
      <c r="I519" s="63"/>
      <c r="K519" s="63"/>
      <c r="M519" s="63"/>
      <c r="P519" s="63"/>
      <c r="Q519" s="64"/>
      <c r="R519" s="64"/>
    </row>
    <row r="520" spans="9:18" ht="12.5">
      <c r="I520" s="63"/>
      <c r="K520" s="63"/>
      <c r="M520" s="63"/>
      <c r="P520" s="63"/>
      <c r="Q520" s="64"/>
      <c r="R520" s="64"/>
    </row>
    <row r="521" spans="9:18" ht="12.5">
      <c r="I521" s="63"/>
      <c r="K521" s="63"/>
      <c r="M521" s="63"/>
      <c r="P521" s="63"/>
      <c r="Q521" s="64"/>
      <c r="R521" s="64"/>
    </row>
    <row r="522" spans="9:18" ht="12.5">
      <c r="I522" s="63"/>
      <c r="K522" s="63"/>
      <c r="M522" s="63"/>
      <c r="P522" s="63"/>
      <c r="Q522" s="64"/>
      <c r="R522" s="64"/>
    </row>
    <row r="523" spans="9:18" ht="12.5">
      <c r="I523" s="63"/>
      <c r="K523" s="63"/>
      <c r="M523" s="63"/>
      <c r="P523" s="63"/>
      <c r="Q523" s="64"/>
      <c r="R523" s="64"/>
    </row>
    <row r="524" spans="9:18" ht="12.5">
      <c r="I524" s="63"/>
      <c r="K524" s="63"/>
      <c r="M524" s="63"/>
      <c r="P524" s="63"/>
      <c r="Q524" s="64"/>
      <c r="R524" s="64"/>
    </row>
    <row r="525" spans="9:18" ht="12.5">
      <c r="I525" s="63"/>
      <c r="K525" s="63"/>
      <c r="M525" s="63"/>
      <c r="P525" s="63"/>
      <c r="Q525" s="64"/>
      <c r="R525" s="64"/>
    </row>
    <row r="526" spans="9:18" ht="12.5">
      <c r="I526" s="63"/>
      <c r="K526" s="63"/>
      <c r="M526" s="63"/>
      <c r="P526" s="63"/>
      <c r="Q526" s="64"/>
      <c r="R526" s="64"/>
    </row>
    <row r="527" spans="9:18" ht="12.5">
      <c r="I527" s="63"/>
      <c r="K527" s="63"/>
      <c r="M527" s="63"/>
      <c r="P527" s="63"/>
      <c r="Q527" s="64"/>
      <c r="R527" s="64"/>
    </row>
    <row r="528" spans="9:18" ht="12.5">
      <c r="I528" s="63"/>
      <c r="K528" s="63"/>
      <c r="M528" s="63"/>
      <c r="P528" s="63"/>
      <c r="Q528" s="64"/>
      <c r="R528" s="64"/>
    </row>
    <row r="529" spans="9:18" ht="12.5">
      <c r="I529" s="63"/>
      <c r="K529" s="63"/>
      <c r="M529" s="63"/>
      <c r="P529" s="63"/>
      <c r="Q529" s="64"/>
      <c r="R529" s="64"/>
    </row>
    <row r="530" spans="9:18" ht="12.5">
      <c r="I530" s="63"/>
      <c r="K530" s="63"/>
      <c r="M530" s="63"/>
      <c r="P530" s="63"/>
      <c r="Q530" s="64"/>
      <c r="R530" s="64"/>
    </row>
    <row r="531" spans="9:18" ht="12.5">
      <c r="I531" s="63"/>
      <c r="K531" s="63"/>
      <c r="M531" s="63"/>
      <c r="P531" s="63"/>
      <c r="Q531" s="64"/>
      <c r="R531" s="64"/>
    </row>
    <row r="532" spans="9:18" ht="12.5">
      <c r="I532" s="63"/>
      <c r="K532" s="63"/>
      <c r="M532" s="63"/>
      <c r="P532" s="63"/>
      <c r="Q532" s="64"/>
      <c r="R532" s="64"/>
    </row>
    <row r="533" spans="9:18" ht="12.5">
      <c r="I533" s="63"/>
      <c r="K533" s="63"/>
      <c r="M533" s="63"/>
      <c r="P533" s="63"/>
      <c r="Q533" s="64"/>
      <c r="R533" s="64"/>
    </row>
    <row r="534" spans="9:18" ht="12.5">
      <c r="I534" s="63"/>
      <c r="K534" s="63"/>
      <c r="M534" s="63"/>
      <c r="P534" s="63"/>
      <c r="Q534" s="64"/>
      <c r="R534" s="64"/>
    </row>
    <row r="535" spans="9:18" ht="12.5">
      <c r="I535" s="63"/>
      <c r="K535" s="63"/>
      <c r="M535" s="63"/>
      <c r="P535" s="63"/>
      <c r="Q535" s="64"/>
      <c r="R535" s="64"/>
    </row>
    <row r="536" spans="9:18" ht="12.5">
      <c r="I536" s="63"/>
      <c r="K536" s="63"/>
      <c r="M536" s="63"/>
      <c r="P536" s="63"/>
      <c r="Q536" s="64"/>
      <c r="R536" s="64"/>
    </row>
    <row r="537" spans="9:18" ht="12.5">
      <c r="I537" s="63"/>
      <c r="K537" s="63"/>
      <c r="M537" s="63"/>
      <c r="P537" s="63"/>
      <c r="Q537" s="64"/>
      <c r="R537" s="64"/>
    </row>
    <row r="538" spans="9:18" ht="12.5">
      <c r="I538" s="63"/>
      <c r="K538" s="63"/>
      <c r="M538" s="63"/>
      <c r="P538" s="63"/>
      <c r="Q538" s="64"/>
      <c r="R538" s="64"/>
    </row>
    <row r="539" spans="9:18" ht="12.5">
      <c r="I539" s="63"/>
      <c r="K539" s="63"/>
      <c r="M539" s="63"/>
      <c r="P539" s="63"/>
      <c r="Q539" s="64"/>
      <c r="R539" s="64"/>
    </row>
    <row r="540" spans="9:18" ht="12.5">
      <c r="I540" s="63"/>
      <c r="K540" s="63"/>
      <c r="M540" s="63"/>
      <c r="P540" s="63"/>
      <c r="Q540" s="64"/>
      <c r="R540" s="64"/>
    </row>
    <row r="541" spans="9:18" ht="12.5">
      <c r="I541" s="63"/>
      <c r="K541" s="63"/>
      <c r="M541" s="63"/>
      <c r="P541" s="63"/>
      <c r="Q541" s="64"/>
      <c r="R541" s="64"/>
    </row>
    <row r="542" spans="9:18" ht="12.5">
      <c r="I542" s="63"/>
      <c r="K542" s="63"/>
      <c r="M542" s="63"/>
      <c r="P542" s="63"/>
      <c r="Q542" s="64"/>
      <c r="R542" s="64"/>
    </row>
    <row r="543" spans="9:18" ht="12.5">
      <c r="I543" s="63"/>
      <c r="K543" s="63"/>
      <c r="M543" s="63"/>
      <c r="P543" s="63"/>
      <c r="Q543" s="64"/>
      <c r="R543" s="64"/>
    </row>
    <row r="544" spans="9:18" ht="12.5">
      <c r="I544" s="63"/>
      <c r="K544" s="63"/>
      <c r="M544" s="63"/>
      <c r="P544" s="63"/>
      <c r="Q544" s="64"/>
      <c r="R544" s="64"/>
    </row>
    <row r="545" spans="9:18" ht="12.5">
      <c r="I545" s="63"/>
      <c r="K545" s="63"/>
      <c r="M545" s="63"/>
      <c r="P545" s="63"/>
      <c r="Q545" s="64"/>
      <c r="R545" s="64"/>
    </row>
    <row r="546" spans="9:18" ht="12.5">
      <c r="I546" s="63"/>
      <c r="K546" s="63"/>
      <c r="M546" s="63"/>
      <c r="P546" s="63"/>
      <c r="Q546" s="64"/>
      <c r="R546" s="64"/>
    </row>
    <row r="547" spans="9:18" ht="12.5">
      <c r="I547" s="63"/>
      <c r="K547" s="63"/>
      <c r="M547" s="63"/>
      <c r="P547" s="63"/>
      <c r="Q547" s="64"/>
      <c r="R547" s="64"/>
    </row>
    <row r="548" spans="9:18" ht="12.5">
      <c r="I548" s="63"/>
      <c r="K548" s="63"/>
      <c r="M548" s="63"/>
      <c r="P548" s="63"/>
      <c r="Q548" s="64"/>
      <c r="R548" s="64"/>
    </row>
    <row r="549" spans="9:18" ht="12.5">
      <c r="I549" s="63"/>
      <c r="K549" s="63"/>
      <c r="M549" s="63"/>
      <c r="P549" s="63"/>
      <c r="Q549" s="64"/>
      <c r="R549" s="64"/>
    </row>
    <row r="550" spans="9:18" ht="12.5">
      <c r="I550" s="63"/>
      <c r="K550" s="63"/>
      <c r="M550" s="63"/>
      <c r="P550" s="63"/>
      <c r="Q550" s="64"/>
      <c r="R550" s="64"/>
    </row>
    <row r="551" spans="9:18" ht="12.5">
      <c r="I551" s="63"/>
      <c r="K551" s="63"/>
      <c r="M551" s="63"/>
      <c r="P551" s="63"/>
      <c r="Q551" s="64"/>
      <c r="R551" s="64"/>
    </row>
    <row r="552" spans="9:18" ht="12.5">
      <c r="I552" s="63"/>
      <c r="K552" s="63"/>
      <c r="M552" s="63"/>
      <c r="P552" s="63"/>
      <c r="Q552" s="64"/>
      <c r="R552" s="64"/>
    </row>
    <row r="553" spans="9:18" ht="12.5">
      <c r="I553" s="63"/>
      <c r="K553" s="63"/>
      <c r="M553" s="63"/>
      <c r="P553" s="63"/>
      <c r="Q553" s="64"/>
      <c r="R553" s="64"/>
    </row>
    <row r="554" spans="9:18" ht="12.5">
      <c r="I554" s="63"/>
      <c r="K554" s="63"/>
      <c r="M554" s="63"/>
      <c r="P554" s="63"/>
      <c r="Q554" s="64"/>
      <c r="R554" s="64"/>
    </row>
    <row r="555" spans="9:18" ht="12.5">
      <c r="I555" s="63"/>
      <c r="K555" s="63"/>
      <c r="M555" s="63"/>
      <c r="P555" s="63"/>
      <c r="Q555" s="64"/>
      <c r="R555" s="64"/>
    </row>
    <row r="556" spans="9:18" ht="12.5">
      <c r="I556" s="63"/>
      <c r="K556" s="63"/>
      <c r="M556" s="63"/>
      <c r="P556" s="63"/>
      <c r="Q556" s="64"/>
      <c r="R556" s="64"/>
    </row>
    <row r="557" spans="9:18" ht="12.5">
      <c r="I557" s="63"/>
      <c r="K557" s="63"/>
      <c r="M557" s="63"/>
      <c r="P557" s="63"/>
      <c r="Q557" s="64"/>
      <c r="R557" s="64"/>
    </row>
    <row r="558" spans="9:18" ht="12.5">
      <c r="I558" s="63"/>
      <c r="K558" s="63"/>
      <c r="M558" s="63"/>
      <c r="P558" s="63"/>
      <c r="Q558" s="64"/>
      <c r="R558" s="64"/>
    </row>
    <row r="559" spans="9:18" ht="12.5">
      <c r="I559" s="63"/>
      <c r="K559" s="63"/>
      <c r="M559" s="63"/>
      <c r="P559" s="63"/>
      <c r="Q559" s="64"/>
      <c r="R559" s="64"/>
    </row>
    <row r="560" spans="9:18" ht="12.5">
      <c r="I560" s="63"/>
      <c r="K560" s="63"/>
      <c r="M560" s="63"/>
      <c r="P560" s="63"/>
      <c r="Q560" s="64"/>
      <c r="R560" s="64"/>
    </row>
    <row r="561" spans="9:18" ht="12.5">
      <c r="I561" s="63"/>
      <c r="K561" s="63"/>
      <c r="M561" s="63"/>
      <c r="P561" s="63"/>
      <c r="Q561" s="64"/>
      <c r="R561" s="64"/>
    </row>
    <row r="562" spans="9:18" ht="12.5">
      <c r="I562" s="63"/>
      <c r="K562" s="63"/>
      <c r="M562" s="63"/>
      <c r="P562" s="63"/>
      <c r="Q562" s="64"/>
      <c r="R562" s="64"/>
    </row>
    <row r="563" spans="9:18" ht="12.5">
      <c r="I563" s="63"/>
      <c r="K563" s="63"/>
      <c r="M563" s="63"/>
      <c r="P563" s="63"/>
      <c r="Q563" s="64"/>
      <c r="R563" s="64"/>
    </row>
    <row r="564" spans="9:18" ht="12.5">
      <c r="I564" s="63"/>
      <c r="K564" s="63"/>
      <c r="M564" s="63"/>
      <c r="P564" s="63"/>
      <c r="Q564" s="64"/>
      <c r="R564" s="64"/>
    </row>
    <row r="565" spans="9:18" ht="12.5">
      <c r="I565" s="63"/>
      <c r="K565" s="63"/>
      <c r="M565" s="63"/>
      <c r="P565" s="63"/>
      <c r="Q565" s="64"/>
      <c r="R565" s="64"/>
    </row>
    <row r="566" spans="9:18" ht="12.5">
      <c r="I566" s="63"/>
      <c r="K566" s="63"/>
      <c r="M566" s="63"/>
      <c r="P566" s="63"/>
      <c r="Q566" s="64"/>
      <c r="R566" s="64"/>
    </row>
    <row r="567" spans="9:18" ht="12.5">
      <c r="I567" s="63"/>
      <c r="K567" s="63"/>
      <c r="M567" s="63"/>
      <c r="P567" s="63"/>
      <c r="Q567" s="64"/>
      <c r="R567" s="64"/>
    </row>
    <row r="568" spans="9:18" ht="12.5">
      <c r="I568" s="63"/>
      <c r="K568" s="63"/>
      <c r="M568" s="63"/>
      <c r="P568" s="63"/>
      <c r="Q568" s="64"/>
      <c r="R568" s="64"/>
    </row>
    <row r="569" spans="9:18" ht="12.5">
      <c r="I569" s="63"/>
      <c r="K569" s="63"/>
      <c r="M569" s="63"/>
      <c r="P569" s="63"/>
      <c r="Q569" s="64"/>
      <c r="R569" s="64"/>
    </row>
    <row r="570" spans="9:18" ht="12.5">
      <c r="I570" s="63"/>
      <c r="K570" s="63"/>
      <c r="M570" s="63"/>
      <c r="P570" s="63"/>
      <c r="Q570" s="64"/>
      <c r="R570" s="64"/>
    </row>
    <row r="571" spans="9:18" ht="12.5">
      <c r="I571" s="63"/>
      <c r="K571" s="63"/>
      <c r="M571" s="63"/>
      <c r="P571" s="63"/>
      <c r="Q571" s="64"/>
      <c r="R571" s="64"/>
    </row>
    <row r="572" spans="9:18" ht="12.5">
      <c r="I572" s="63"/>
      <c r="K572" s="63"/>
      <c r="M572" s="63"/>
      <c r="P572" s="63"/>
      <c r="Q572" s="64"/>
      <c r="R572" s="64"/>
    </row>
    <row r="573" spans="9:18" ht="12.5">
      <c r="I573" s="63"/>
      <c r="K573" s="63"/>
      <c r="M573" s="63"/>
      <c r="P573" s="63"/>
      <c r="Q573" s="64"/>
      <c r="R573" s="64"/>
    </row>
    <row r="574" spans="9:18" ht="12.5">
      <c r="I574" s="63"/>
      <c r="K574" s="63"/>
      <c r="M574" s="63"/>
      <c r="P574" s="63"/>
      <c r="Q574" s="64"/>
      <c r="R574" s="64"/>
    </row>
    <row r="575" spans="9:18" ht="12.5">
      <c r="I575" s="63"/>
      <c r="K575" s="63"/>
      <c r="M575" s="63"/>
      <c r="P575" s="63"/>
      <c r="Q575" s="64"/>
      <c r="R575" s="64"/>
    </row>
    <row r="576" spans="9:18" ht="12.5">
      <c r="I576" s="63"/>
      <c r="K576" s="63"/>
      <c r="M576" s="63"/>
      <c r="P576" s="63"/>
      <c r="Q576" s="64"/>
      <c r="R576" s="64"/>
    </row>
    <row r="577" spans="9:18" ht="12.5">
      <c r="I577" s="63"/>
      <c r="K577" s="63"/>
      <c r="M577" s="63"/>
      <c r="P577" s="63"/>
      <c r="Q577" s="64"/>
      <c r="R577" s="64"/>
    </row>
    <row r="578" spans="9:18" ht="12.5">
      <c r="I578" s="63"/>
      <c r="K578" s="63"/>
      <c r="M578" s="63"/>
      <c r="P578" s="63"/>
      <c r="Q578" s="64"/>
      <c r="R578" s="64"/>
    </row>
    <row r="579" spans="9:18" ht="12.5">
      <c r="I579" s="63"/>
      <c r="K579" s="63"/>
      <c r="M579" s="63"/>
      <c r="P579" s="63"/>
      <c r="Q579" s="64"/>
      <c r="R579" s="64"/>
    </row>
    <row r="580" spans="9:18" ht="12.5">
      <c r="I580" s="63"/>
      <c r="K580" s="63"/>
      <c r="M580" s="63"/>
      <c r="P580" s="63"/>
      <c r="Q580" s="64"/>
      <c r="R580" s="64"/>
    </row>
    <row r="581" spans="9:18" ht="12.5">
      <c r="I581" s="63"/>
      <c r="K581" s="63"/>
      <c r="M581" s="63"/>
      <c r="P581" s="63"/>
      <c r="Q581" s="64"/>
      <c r="R581" s="64"/>
    </row>
    <row r="582" spans="9:18" ht="12.5">
      <c r="I582" s="63"/>
      <c r="K582" s="63"/>
      <c r="M582" s="63"/>
      <c r="P582" s="63"/>
      <c r="Q582" s="64"/>
      <c r="R582" s="64"/>
    </row>
    <row r="583" spans="9:18" ht="12.5">
      <c r="I583" s="63"/>
      <c r="K583" s="63"/>
      <c r="M583" s="63"/>
      <c r="P583" s="63"/>
      <c r="Q583" s="64"/>
      <c r="R583" s="64"/>
    </row>
    <row r="584" spans="9:18" ht="12.5">
      <c r="I584" s="63"/>
      <c r="K584" s="63"/>
      <c r="M584" s="63"/>
      <c r="P584" s="63"/>
      <c r="Q584" s="64"/>
      <c r="R584" s="64"/>
    </row>
    <row r="585" spans="9:18" ht="12.5">
      <c r="I585" s="63"/>
      <c r="K585" s="63"/>
      <c r="M585" s="63"/>
      <c r="P585" s="63"/>
      <c r="Q585" s="64"/>
      <c r="R585" s="64"/>
    </row>
    <row r="586" spans="9:18" ht="12.5">
      <c r="I586" s="63"/>
      <c r="K586" s="63"/>
      <c r="M586" s="63"/>
      <c r="P586" s="63"/>
      <c r="Q586" s="64"/>
      <c r="R586" s="64"/>
    </row>
    <row r="587" spans="9:18" ht="12.5">
      <c r="I587" s="63"/>
      <c r="K587" s="63"/>
      <c r="M587" s="63"/>
      <c r="P587" s="63"/>
      <c r="Q587" s="64"/>
      <c r="R587" s="64"/>
    </row>
    <row r="588" spans="9:18" ht="12.5">
      <c r="I588" s="63"/>
      <c r="K588" s="63"/>
      <c r="M588" s="63"/>
      <c r="P588" s="63"/>
      <c r="Q588" s="64"/>
      <c r="R588" s="64"/>
    </row>
    <row r="589" spans="9:18" ht="12.5">
      <c r="I589" s="63"/>
      <c r="K589" s="63"/>
      <c r="M589" s="63"/>
      <c r="P589" s="63"/>
      <c r="Q589" s="64"/>
      <c r="R589" s="64"/>
    </row>
    <row r="590" spans="9:18" ht="12.5">
      <c r="I590" s="63"/>
      <c r="K590" s="63"/>
      <c r="M590" s="63"/>
      <c r="P590" s="63"/>
      <c r="Q590" s="64"/>
      <c r="R590" s="64"/>
    </row>
    <row r="591" spans="9:18" ht="12.5">
      <c r="I591" s="63"/>
      <c r="K591" s="63"/>
      <c r="M591" s="63"/>
      <c r="P591" s="63"/>
      <c r="Q591" s="64"/>
      <c r="R591" s="64"/>
    </row>
    <row r="592" spans="9:18" ht="12.5">
      <c r="I592" s="63"/>
      <c r="K592" s="63"/>
      <c r="M592" s="63"/>
      <c r="P592" s="63"/>
      <c r="Q592" s="64"/>
      <c r="R592" s="64"/>
    </row>
    <row r="593" spans="9:18" ht="12.5">
      <c r="I593" s="63"/>
      <c r="K593" s="63"/>
      <c r="M593" s="63"/>
      <c r="P593" s="63"/>
      <c r="Q593" s="64"/>
      <c r="R593" s="64"/>
    </row>
    <row r="594" spans="9:18" ht="12.5">
      <c r="I594" s="63"/>
      <c r="K594" s="63"/>
      <c r="M594" s="63"/>
      <c r="P594" s="63"/>
      <c r="Q594" s="64"/>
      <c r="R594" s="64"/>
    </row>
    <row r="595" spans="9:18" ht="12.5">
      <c r="I595" s="63"/>
      <c r="K595" s="63"/>
      <c r="M595" s="63"/>
      <c r="P595" s="63"/>
      <c r="Q595" s="64"/>
      <c r="R595" s="64"/>
    </row>
    <row r="596" spans="9:18" ht="12.5">
      <c r="I596" s="63"/>
      <c r="K596" s="63"/>
      <c r="M596" s="63"/>
      <c r="P596" s="63"/>
      <c r="Q596" s="64"/>
      <c r="R596" s="64"/>
    </row>
    <row r="597" spans="9:18" ht="12.5">
      <c r="I597" s="63"/>
      <c r="K597" s="63"/>
      <c r="M597" s="63"/>
      <c r="P597" s="63"/>
      <c r="Q597" s="64"/>
      <c r="R597" s="64"/>
    </row>
    <row r="598" spans="9:18" ht="12.5">
      <c r="I598" s="63"/>
      <c r="K598" s="63"/>
      <c r="M598" s="63"/>
      <c r="P598" s="63"/>
      <c r="Q598" s="64"/>
      <c r="R598" s="64"/>
    </row>
    <row r="599" spans="9:18" ht="12.5">
      <c r="I599" s="63"/>
      <c r="K599" s="63"/>
      <c r="M599" s="63"/>
      <c r="P599" s="63"/>
      <c r="Q599" s="64"/>
      <c r="R599" s="64"/>
    </row>
    <row r="600" spans="9:18" ht="12.5">
      <c r="I600" s="63"/>
      <c r="K600" s="63"/>
      <c r="M600" s="63"/>
      <c r="P600" s="63"/>
      <c r="Q600" s="64"/>
      <c r="R600" s="64"/>
    </row>
    <row r="601" spans="9:18" ht="12.5">
      <c r="I601" s="63"/>
      <c r="K601" s="63"/>
      <c r="M601" s="63"/>
      <c r="P601" s="63"/>
      <c r="Q601" s="64"/>
      <c r="R601" s="64"/>
    </row>
    <row r="602" spans="9:18" ht="12.5">
      <c r="I602" s="63"/>
      <c r="K602" s="63"/>
      <c r="M602" s="63"/>
      <c r="P602" s="63"/>
      <c r="Q602" s="64"/>
      <c r="R602" s="64"/>
    </row>
    <row r="603" spans="9:18" ht="12.5">
      <c r="I603" s="63"/>
      <c r="K603" s="63"/>
      <c r="M603" s="63"/>
      <c r="P603" s="63"/>
      <c r="Q603" s="64"/>
      <c r="R603" s="64"/>
    </row>
    <row r="604" spans="9:18" ht="12.5">
      <c r="I604" s="63"/>
      <c r="K604" s="63"/>
      <c r="M604" s="63"/>
      <c r="P604" s="63"/>
      <c r="Q604" s="64"/>
      <c r="R604" s="64"/>
    </row>
    <row r="605" spans="9:18" ht="12.5">
      <c r="I605" s="63"/>
      <c r="K605" s="63"/>
      <c r="M605" s="63"/>
      <c r="P605" s="63"/>
      <c r="Q605" s="64"/>
      <c r="R605" s="64"/>
    </row>
    <row r="606" spans="9:18" ht="12.5">
      <c r="I606" s="63"/>
      <c r="K606" s="63"/>
      <c r="M606" s="63"/>
      <c r="P606" s="63"/>
      <c r="Q606" s="64"/>
      <c r="R606" s="64"/>
    </row>
    <row r="607" spans="9:18" ht="12.5">
      <c r="I607" s="63"/>
      <c r="K607" s="63"/>
      <c r="M607" s="63"/>
      <c r="P607" s="63"/>
      <c r="Q607" s="64"/>
      <c r="R607" s="64"/>
    </row>
    <row r="608" spans="9:18" ht="12.5">
      <c r="I608" s="63"/>
      <c r="K608" s="63"/>
      <c r="M608" s="63"/>
      <c r="P608" s="63"/>
      <c r="Q608" s="64"/>
      <c r="R608" s="64"/>
    </row>
    <row r="609" spans="9:18" ht="12.5">
      <c r="I609" s="63"/>
      <c r="K609" s="63"/>
      <c r="M609" s="63"/>
      <c r="P609" s="63"/>
      <c r="Q609" s="64"/>
      <c r="R609" s="64"/>
    </row>
    <row r="610" spans="9:18" ht="12.5">
      <c r="I610" s="63"/>
      <c r="K610" s="63"/>
      <c r="M610" s="63"/>
      <c r="P610" s="63"/>
      <c r="Q610" s="64"/>
      <c r="R610" s="64"/>
    </row>
    <row r="611" spans="9:18" ht="12.5">
      <c r="I611" s="63"/>
      <c r="K611" s="63"/>
      <c r="M611" s="63"/>
      <c r="P611" s="63"/>
      <c r="Q611" s="64"/>
      <c r="R611" s="64"/>
    </row>
    <row r="612" spans="9:18" ht="12.5">
      <c r="I612" s="63"/>
      <c r="K612" s="63"/>
      <c r="M612" s="63"/>
      <c r="P612" s="63"/>
      <c r="Q612" s="64"/>
      <c r="R612" s="64"/>
    </row>
    <row r="613" spans="9:18" ht="12.5">
      <c r="I613" s="63"/>
      <c r="K613" s="63"/>
      <c r="M613" s="63"/>
      <c r="P613" s="63"/>
      <c r="Q613" s="64"/>
      <c r="R613" s="64"/>
    </row>
    <row r="614" spans="9:18" ht="12.5">
      <c r="I614" s="63"/>
      <c r="K614" s="63"/>
      <c r="M614" s="63"/>
      <c r="P614" s="63"/>
      <c r="Q614" s="64"/>
      <c r="R614" s="64"/>
    </row>
    <row r="615" spans="9:18" ht="12.5">
      <c r="I615" s="63"/>
      <c r="K615" s="63"/>
      <c r="M615" s="63"/>
      <c r="P615" s="63"/>
      <c r="Q615" s="64"/>
      <c r="R615" s="64"/>
    </row>
    <row r="616" spans="9:18" ht="12.5">
      <c r="I616" s="63"/>
      <c r="K616" s="63"/>
      <c r="M616" s="63"/>
      <c r="P616" s="63"/>
      <c r="Q616" s="64"/>
      <c r="R616" s="64"/>
    </row>
    <row r="617" spans="9:18" ht="12.5">
      <c r="I617" s="63"/>
      <c r="K617" s="63"/>
      <c r="M617" s="63"/>
      <c r="P617" s="63"/>
      <c r="Q617" s="64"/>
      <c r="R617" s="64"/>
    </row>
    <row r="618" spans="9:18" ht="12.5">
      <c r="I618" s="63"/>
      <c r="K618" s="63"/>
      <c r="M618" s="63"/>
      <c r="P618" s="63"/>
      <c r="Q618" s="64"/>
      <c r="R618" s="64"/>
    </row>
    <row r="619" spans="9:18" ht="12.5">
      <c r="I619" s="63"/>
      <c r="K619" s="63"/>
      <c r="M619" s="63"/>
      <c r="P619" s="63"/>
      <c r="Q619" s="64"/>
      <c r="R619" s="64"/>
    </row>
    <row r="620" spans="9:18" ht="12.5">
      <c r="I620" s="63"/>
      <c r="K620" s="63"/>
      <c r="M620" s="63"/>
      <c r="P620" s="63"/>
      <c r="Q620" s="64"/>
      <c r="R620" s="64"/>
    </row>
    <row r="621" spans="9:18" ht="12.5">
      <c r="I621" s="63"/>
      <c r="K621" s="63"/>
      <c r="M621" s="63"/>
      <c r="P621" s="63"/>
      <c r="Q621" s="64"/>
      <c r="R621" s="64"/>
    </row>
    <row r="622" spans="9:18" ht="12.5">
      <c r="I622" s="63"/>
      <c r="K622" s="63"/>
      <c r="M622" s="63"/>
      <c r="P622" s="63"/>
      <c r="Q622" s="64"/>
      <c r="R622" s="64"/>
    </row>
    <row r="623" spans="9:18" ht="12.5">
      <c r="I623" s="63"/>
      <c r="K623" s="63"/>
      <c r="M623" s="63"/>
      <c r="P623" s="63"/>
      <c r="Q623" s="64"/>
      <c r="R623" s="64"/>
    </row>
    <row r="624" spans="9:18" ht="12.5">
      <c r="I624" s="63"/>
      <c r="K624" s="63"/>
      <c r="M624" s="63"/>
      <c r="P624" s="63"/>
      <c r="Q624" s="64"/>
      <c r="R624" s="64"/>
    </row>
    <row r="625" spans="9:18" ht="12.5">
      <c r="I625" s="63"/>
      <c r="K625" s="63"/>
      <c r="M625" s="63"/>
      <c r="P625" s="63"/>
      <c r="Q625" s="64"/>
      <c r="R625" s="64"/>
    </row>
    <row r="626" spans="9:18" ht="12.5">
      <c r="I626" s="63"/>
      <c r="K626" s="63"/>
      <c r="M626" s="63"/>
      <c r="P626" s="63"/>
      <c r="Q626" s="64"/>
      <c r="R626" s="64"/>
    </row>
    <row r="627" spans="9:18" ht="12.5">
      <c r="I627" s="63"/>
      <c r="K627" s="63"/>
      <c r="M627" s="63"/>
      <c r="P627" s="63"/>
      <c r="Q627" s="64"/>
      <c r="R627" s="64"/>
    </row>
    <row r="628" spans="9:18" ht="12.5">
      <c r="I628" s="63"/>
      <c r="K628" s="63"/>
      <c r="M628" s="63"/>
      <c r="P628" s="63"/>
      <c r="Q628" s="64"/>
      <c r="R628" s="64"/>
    </row>
    <row r="629" spans="9:18" ht="12.5">
      <c r="I629" s="63"/>
      <c r="K629" s="63"/>
      <c r="M629" s="63"/>
      <c r="P629" s="63"/>
      <c r="Q629" s="64"/>
      <c r="R629" s="64"/>
    </row>
    <row r="630" spans="9:18" ht="12.5">
      <c r="I630" s="63"/>
      <c r="K630" s="63"/>
      <c r="M630" s="63"/>
      <c r="P630" s="63"/>
      <c r="Q630" s="64"/>
      <c r="R630" s="64"/>
    </row>
    <row r="631" spans="9:18" ht="12.5">
      <c r="I631" s="63"/>
      <c r="K631" s="63"/>
      <c r="M631" s="63"/>
      <c r="P631" s="63"/>
      <c r="Q631" s="64"/>
      <c r="R631" s="64"/>
    </row>
    <row r="632" spans="9:18" ht="12.5">
      <c r="I632" s="63"/>
      <c r="K632" s="63"/>
      <c r="M632" s="63"/>
      <c r="P632" s="63"/>
      <c r="Q632" s="64"/>
      <c r="R632" s="64"/>
    </row>
    <row r="633" spans="9:18" ht="12.5">
      <c r="I633" s="63"/>
      <c r="K633" s="63"/>
      <c r="M633" s="63"/>
      <c r="P633" s="63"/>
      <c r="Q633" s="64"/>
      <c r="R633" s="64"/>
    </row>
    <row r="634" spans="9:18" ht="12.5">
      <c r="I634" s="63"/>
      <c r="K634" s="63"/>
      <c r="M634" s="63"/>
      <c r="P634" s="63"/>
      <c r="Q634" s="64"/>
      <c r="R634" s="64"/>
    </row>
    <row r="635" spans="9:18" ht="12.5">
      <c r="I635" s="63"/>
      <c r="K635" s="63"/>
      <c r="M635" s="63"/>
      <c r="P635" s="63"/>
      <c r="Q635" s="64"/>
      <c r="R635" s="64"/>
    </row>
    <row r="636" spans="9:18" ht="12.5">
      <c r="I636" s="63"/>
      <c r="K636" s="63"/>
      <c r="M636" s="63"/>
      <c r="P636" s="63"/>
      <c r="Q636" s="64"/>
      <c r="R636" s="64"/>
    </row>
    <row r="637" spans="9:18" ht="12.5">
      <c r="I637" s="63"/>
      <c r="K637" s="63"/>
      <c r="M637" s="63"/>
      <c r="P637" s="63"/>
      <c r="Q637" s="64"/>
      <c r="R637" s="64"/>
    </row>
    <row r="638" spans="9:18" ht="12.5">
      <c r="I638" s="63"/>
      <c r="K638" s="63"/>
      <c r="M638" s="63"/>
      <c r="P638" s="63"/>
      <c r="Q638" s="64"/>
      <c r="R638" s="64"/>
    </row>
    <row r="639" spans="9:18" ht="12.5">
      <c r="I639" s="63"/>
      <c r="K639" s="63"/>
      <c r="M639" s="63"/>
      <c r="P639" s="63"/>
      <c r="Q639" s="64"/>
      <c r="R639" s="64"/>
    </row>
    <row r="640" spans="9:18" ht="12.5">
      <c r="I640" s="63"/>
      <c r="K640" s="63"/>
      <c r="M640" s="63"/>
      <c r="P640" s="63"/>
      <c r="Q640" s="64"/>
      <c r="R640" s="64"/>
    </row>
    <row r="641" spans="9:18" ht="12.5">
      <c r="I641" s="63"/>
      <c r="K641" s="63"/>
      <c r="M641" s="63"/>
      <c r="P641" s="63"/>
      <c r="Q641" s="64"/>
      <c r="R641" s="64"/>
    </row>
    <row r="642" spans="9:18" ht="12.5">
      <c r="I642" s="63"/>
      <c r="K642" s="63"/>
      <c r="M642" s="63"/>
      <c r="P642" s="63"/>
      <c r="Q642" s="64"/>
      <c r="R642" s="64"/>
    </row>
    <row r="643" spans="9:18" ht="12.5">
      <c r="I643" s="63"/>
      <c r="K643" s="63"/>
      <c r="M643" s="63"/>
      <c r="P643" s="63"/>
      <c r="Q643" s="64"/>
      <c r="R643" s="64"/>
    </row>
    <row r="644" spans="9:18" ht="12.5">
      <c r="I644" s="63"/>
      <c r="K644" s="63"/>
      <c r="M644" s="63"/>
      <c r="P644" s="63"/>
      <c r="Q644" s="64"/>
      <c r="R644" s="64"/>
    </row>
    <row r="645" spans="9:18" ht="12.5">
      <c r="I645" s="63"/>
      <c r="K645" s="63"/>
      <c r="M645" s="63"/>
      <c r="P645" s="63"/>
      <c r="Q645" s="64"/>
      <c r="R645" s="64"/>
    </row>
    <row r="646" spans="9:18" ht="12.5">
      <c r="I646" s="63"/>
      <c r="K646" s="63"/>
      <c r="M646" s="63"/>
      <c r="P646" s="63"/>
      <c r="Q646" s="64"/>
      <c r="R646" s="64"/>
    </row>
    <row r="647" spans="9:18" ht="12.5">
      <c r="I647" s="63"/>
      <c r="K647" s="63"/>
      <c r="M647" s="63"/>
      <c r="P647" s="63"/>
      <c r="Q647" s="64"/>
      <c r="R647" s="64"/>
    </row>
    <row r="648" spans="9:18" ht="12.5">
      <c r="I648" s="63"/>
      <c r="K648" s="63"/>
      <c r="M648" s="63"/>
      <c r="P648" s="63"/>
      <c r="Q648" s="64"/>
      <c r="R648" s="64"/>
    </row>
    <row r="649" spans="9:18" ht="12.5">
      <c r="I649" s="63"/>
      <c r="K649" s="63"/>
      <c r="M649" s="63"/>
      <c r="P649" s="63"/>
      <c r="Q649" s="64"/>
      <c r="R649" s="64"/>
    </row>
    <row r="650" spans="9:18" ht="12.5">
      <c r="I650" s="63"/>
      <c r="K650" s="63"/>
      <c r="M650" s="63"/>
      <c r="P650" s="63"/>
      <c r="Q650" s="64"/>
      <c r="R650" s="64"/>
    </row>
    <row r="651" spans="9:18" ht="12.5">
      <c r="I651" s="63"/>
      <c r="K651" s="63"/>
      <c r="M651" s="63"/>
      <c r="P651" s="63"/>
      <c r="Q651" s="64"/>
      <c r="R651" s="64"/>
    </row>
    <row r="652" spans="9:18" ht="12.5">
      <c r="I652" s="63"/>
      <c r="K652" s="63"/>
      <c r="M652" s="63"/>
      <c r="P652" s="63"/>
      <c r="Q652" s="64"/>
      <c r="R652" s="64"/>
    </row>
    <row r="653" spans="9:18" ht="12.5">
      <c r="I653" s="63"/>
      <c r="K653" s="63"/>
      <c r="M653" s="63"/>
      <c r="P653" s="63"/>
      <c r="Q653" s="64"/>
      <c r="R653" s="64"/>
    </row>
    <row r="654" spans="9:18" ht="12.5">
      <c r="I654" s="63"/>
      <c r="K654" s="63"/>
      <c r="M654" s="63"/>
      <c r="P654" s="63"/>
      <c r="Q654" s="64"/>
      <c r="R654" s="64"/>
    </row>
    <row r="655" spans="9:18" ht="12.5">
      <c r="I655" s="63"/>
      <c r="K655" s="63"/>
      <c r="M655" s="63"/>
      <c r="P655" s="63"/>
      <c r="Q655" s="64"/>
      <c r="R655" s="64"/>
    </row>
    <row r="656" spans="9:18" ht="12.5">
      <c r="I656" s="63"/>
      <c r="K656" s="63"/>
      <c r="M656" s="63"/>
      <c r="P656" s="63"/>
      <c r="Q656" s="64"/>
      <c r="R656" s="64"/>
    </row>
    <row r="657" spans="9:18" ht="12.5">
      <c r="I657" s="63"/>
      <c r="K657" s="63"/>
      <c r="M657" s="63"/>
      <c r="P657" s="63"/>
      <c r="Q657" s="64"/>
      <c r="R657" s="64"/>
    </row>
    <row r="658" spans="9:18" ht="12.5">
      <c r="I658" s="63"/>
      <c r="K658" s="63"/>
      <c r="M658" s="63"/>
      <c r="P658" s="63"/>
      <c r="Q658" s="64"/>
      <c r="R658" s="64"/>
    </row>
    <row r="659" spans="9:18" ht="12.5">
      <c r="I659" s="63"/>
      <c r="K659" s="63"/>
      <c r="M659" s="63"/>
      <c r="P659" s="63"/>
      <c r="Q659" s="64"/>
      <c r="R659" s="64"/>
    </row>
    <row r="660" spans="9:18" ht="12.5">
      <c r="I660" s="63"/>
      <c r="K660" s="63"/>
      <c r="M660" s="63"/>
      <c r="P660" s="63"/>
      <c r="Q660" s="64"/>
      <c r="R660" s="64"/>
    </row>
    <row r="661" spans="9:18" ht="12.5">
      <c r="I661" s="63"/>
      <c r="K661" s="63"/>
      <c r="M661" s="63"/>
      <c r="P661" s="63"/>
      <c r="Q661" s="64"/>
      <c r="R661" s="64"/>
    </row>
    <row r="662" spans="9:18" ht="12.5">
      <c r="I662" s="63"/>
      <c r="K662" s="63"/>
      <c r="M662" s="63"/>
      <c r="P662" s="63"/>
      <c r="Q662" s="64"/>
      <c r="R662" s="64"/>
    </row>
    <row r="663" spans="9:18" ht="12.5">
      <c r="I663" s="63"/>
      <c r="K663" s="63"/>
      <c r="M663" s="63"/>
      <c r="P663" s="63"/>
      <c r="Q663" s="64"/>
      <c r="R663" s="64"/>
    </row>
    <row r="664" spans="9:18" ht="12.5">
      <c r="I664" s="63"/>
      <c r="K664" s="63"/>
      <c r="M664" s="63"/>
      <c r="P664" s="63"/>
      <c r="Q664" s="64"/>
      <c r="R664" s="64"/>
    </row>
    <row r="665" spans="9:18" ht="12.5">
      <c r="I665" s="63"/>
      <c r="K665" s="63"/>
      <c r="M665" s="63"/>
      <c r="P665" s="63"/>
      <c r="Q665" s="64"/>
      <c r="R665" s="64"/>
    </row>
    <row r="666" spans="9:18" ht="12.5">
      <c r="I666" s="63"/>
      <c r="K666" s="63"/>
      <c r="M666" s="63"/>
      <c r="P666" s="63"/>
      <c r="Q666" s="64"/>
      <c r="R666" s="64"/>
    </row>
    <row r="667" spans="9:18" ht="12.5">
      <c r="I667" s="63"/>
      <c r="K667" s="63"/>
      <c r="M667" s="63"/>
      <c r="P667" s="63"/>
      <c r="Q667" s="64"/>
      <c r="R667" s="64"/>
    </row>
    <row r="668" spans="9:18" ht="12.5">
      <c r="I668" s="63"/>
      <c r="K668" s="63"/>
      <c r="M668" s="63"/>
      <c r="P668" s="63"/>
      <c r="Q668" s="64"/>
      <c r="R668" s="64"/>
    </row>
    <row r="669" spans="9:18" ht="12.5">
      <c r="I669" s="63"/>
      <c r="K669" s="63"/>
      <c r="M669" s="63"/>
      <c r="P669" s="63"/>
      <c r="Q669" s="64"/>
      <c r="R669" s="64"/>
    </row>
    <row r="670" spans="9:18" ht="12.5">
      <c r="I670" s="63"/>
      <c r="K670" s="63"/>
      <c r="M670" s="63"/>
      <c r="P670" s="63"/>
      <c r="Q670" s="64"/>
      <c r="R670" s="64"/>
    </row>
    <row r="671" spans="9:18" ht="12.5">
      <c r="I671" s="63"/>
      <c r="K671" s="63"/>
      <c r="M671" s="63"/>
      <c r="P671" s="63"/>
      <c r="Q671" s="64"/>
      <c r="R671" s="64"/>
    </row>
    <row r="672" spans="9:18" ht="12.5">
      <c r="I672" s="63"/>
      <c r="K672" s="63"/>
      <c r="M672" s="63"/>
      <c r="P672" s="63"/>
      <c r="Q672" s="64"/>
      <c r="R672" s="64"/>
    </row>
    <row r="673" spans="9:18" ht="12.5">
      <c r="I673" s="63"/>
      <c r="K673" s="63"/>
      <c r="M673" s="63"/>
      <c r="P673" s="63"/>
      <c r="Q673" s="64"/>
      <c r="R673" s="64"/>
    </row>
    <row r="674" spans="9:18" ht="12.5">
      <c r="I674" s="63"/>
      <c r="K674" s="63"/>
      <c r="M674" s="63"/>
      <c r="P674" s="63"/>
      <c r="Q674" s="64"/>
      <c r="R674" s="64"/>
    </row>
    <row r="675" spans="9:18" ht="12.5">
      <c r="I675" s="63"/>
      <c r="K675" s="63"/>
      <c r="M675" s="63"/>
      <c r="P675" s="63"/>
      <c r="Q675" s="64"/>
      <c r="R675" s="64"/>
    </row>
    <row r="676" spans="9:18" ht="12.5">
      <c r="I676" s="63"/>
      <c r="K676" s="63"/>
      <c r="M676" s="63"/>
      <c r="P676" s="63"/>
      <c r="Q676" s="64"/>
      <c r="R676" s="64"/>
    </row>
    <row r="677" spans="9:18" ht="12.5">
      <c r="I677" s="63"/>
      <c r="K677" s="63"/>
      <c r="M677" s="63"/>
      <c r="P677" s="63"/>
      <c r="Q677" s="64"/>
      <c r="R677" s="64"/>
    </row>
    <row r="678" spans="9:18" ht="12.5">
      <c r="I678" s="63"/>
      <c r="K678" s="63"/>
      <c r="M678" s="63"/>
      <c r="P678" s="63"/>
      <c r="Q678" s="64"/>
      <c r="R678" s="64"/>
    </row>
    <row r="679" spans="9:18" ht="12.5">
      <c r="I679" s="63"/>
      <c r="K679" s="63"/>
      <c r="M679" s="63"/>
      <c r="P679" s="63"/>
      <c r="Q679" s="64"/>
      <c r="R679" s="64"/>
    </row>
    <row r="680" spans="9:18" ht="12.5">
      <c r="I680" s="63"/>
      <c r="K680" s="63"/>
      <c r="M680" s="63"/>
      <c r="P680" s="63"/>
      <c r="Q680" s="64"/>
      <c r="R680" s="64"/>
    </row>
    <row r="681" spans="9:18" ht="12.5">
      <c r="I681" s="63"/>
      <c r="K681" s="63"/>
      <c r="M681" s="63"/>
      <c r="P681" s="63"/>
      <c r="Q681" s="64"/>
      <c r="R681" s="64"/>
    </row>
    <row r="682" spans="9:18" ht="12.5">
      <c r="I682" s="63"/>
      <c r="K682" s="63"/>
      <c r="M682" s="63"/>
      <c r="P682" s="63"/>
      <c r="Q682" s="64"/>
      <c r="R682" s="64"/>
    </row>
    <row r="683" spans="9:18" ht="12.5">
      <c r="I683" s="63"/>
      <c r="K683" s="63"/>
      <c r="M683" s="63"/>
      <c r="P683" s="63"/>
      <c r="Q683" s="64"/>
      <c r="R683" s="64"/>
    </row>
    <row r="684" spans="9:18" ht="12.5">
      <c r="I684" s="63"/>
      <c r="K684" s="63"/>
      <c r="M684" s="63"/>
      <c r="P684" s="63"/>
      <c r="Q684" s="64"/>
      <c r="R684" s="64"/>
    </row>
    <row r="685" spans="9:18" ht="12.5">
      <c r="I685" s="63"/>
      <c r="K685" s="63"/>
      <c r="M685" s="63"/>
      <c r="P685" s="63"/>
      <c r="Q685" s="64"/>
      <c r="R685" s="64"/>
    </row>
    <row r="686" spans="9:18" ht="12.5">
      <c r="I686" s="63"/>
      <c r="K686" s="63"/>
      <c r="M686" s="63"/>
      <c r="P686" s="63"/>
      <c r="Q686" s="64"/>
      <c r="R686" s="64"/>
    </row>
    <row r="687" spans="9:18" ht="12.5">
      <c r="I687" s="63"/>
      <c r="K687" s="63"/>
      <c r="M687" s="63"/>
      <c r="P687" s="63"/>
      <c r="Q687" s="64"/>
      <c r="R687" s="64"/>
    </row>
    <row r="688" spans="9:18" ht="12.5">
      <c r="I688" s="63"/>
      <c r="K688" s="63"/>
      <c r="M688" s="63"/>
      <c r="P688" s="63"/>
      <c r="Q688" s="64"/>
      <c r="R688" s="64"/>
    </row>
    <row r="689" spans="9:18" ht="12.5">
      <c r="I689" s="63"/>
      <c r="K689" s="63"/>
      <c r="M689" s="63"/>
      <c r="P689" s="63"/>
      <c r="Q689" s="64"/>
      <c r="R689" s="64"/>
    </row>
    <row r="690" spans="9:18" ht="12.5">
      <c r="I690" s="63"/>
      <c r="K690" s="63"/>
      <c r="M690" s="63"/>
      <c r="P690" s="63"/>
      <c r="Q690" s="64"/>
      <c r="R690" s="64"/>
    </row>
    <row r="691" spans="9:18" ht="12.5">
      <c r="I691" s="63"/>
      <c r="K691" s="63"/>
      <c r="M691" s="63"/>
      <c r="P691" s="63"/>
      <c r="Q691" s="64"/>
      <c r="R691" s="64"/>
    </row>
    <row r="692" spans="9:18" ht="12.5">
      <c r="I692" s="63"/>
      <c r="K692" s="63"/>
      <c r="M692" s="63"/>
      <c r="P692" s="63"/>
      <c r="Q692" s="64"/>
      <c r="R692" s="64"/>
    </row>
    <row r="693" spans="9:18" ht="12.5">
      <c r="I693" s="63"/>
      <c r="K693" s="63"/>
      <c r="M693" s="63"/>
      <c r="P693" s="63"/>
      <c r="Q693" s="64"/>
      <c r="R693" s="64"/>
    </row>
    <row r="694" spans="9:18" ht="12.5">
      <c r="I694" s="63"/>
      <c r="K694" s="63"/>
      <c r="M694" s="63"/>
      <c r="P694" s="63"/>
      <c r="Q694" s="64"/>
      <c r="R694" s="64"/>
    </row>
    <row r="695" spans="9:18" ht="12.5">
      <c r="I695" s="63"/>
      <c r="K695" s="63"/>
      <c r="M695" s="63"/>
      <c r="P695" s="63"/>
      <c r="Q695" s="64"/>
      <c r="R695" s="64"/>
    </row>
    <row r="696" spans="9:18" ht="12.5">
      <c r="I696" s="63"/>
      <c r="K696" s="63"/>
      <c r="M696" s="63"/>
      <c r="P696" s="63"/>
      <c r="Q696" s="64"/>
      <c r="R696" s="64"/>
    </row>
    <row r="697" spans="9:18" ht="12.5">
      <c r="I697" s="63"/>
      <c r="K697" s="63"/>
      <c r="M697" s="63"/>
      <c r="P697" s="63"/>
      <c r="Q697" s="64"/>
      <c r="R697" s="64"/>
    </row>
    <row r="698" spans="9:18" ht="12.5">
      <c r="I698" s="63"/>
      <c r="K698" s="63"/>
      <c r="M698" s="63"/>
      <c r="P698" s="63"/>
      <c r="Q698" s="64"/>
      <c r="R698" s="64"/>
    </row>
    <row r="699" spans="9:18" ht="12.5">
      <c r="I699" s="63"/>
      <c r="K699" s="63"/>
      <c r="M699" s="63"/>
      <c r="P699" s="63"/>
      <c r="Q699" s="64"/>
      <c r="R699" s="64"/>
    </row>
    <row r="700" spans="9:18" ht="12.5">
      <c r="I700" s="63"/>
      <c r="K700" s="63"/>
      <c r="M700" s="63"/>
      <c r="P700" s="63"/>
      <c r="Q700" s="64"/>
      <c r="R700" s="64"/>
    </row>
    <row r="701" spans="9:18" ht="12.5">
      <c r="I701" s="63"/>
      <c r="K701" s="63"/>
      <c r="M701" s="63"/>
      <c r="P701" s="63"/>
      <c r="Q701" s="64"/>
      <c r="R701" s="64"/>
    </row>
    <row r="702" spans="9:18" ht="12.5">
      <c r="I702" s="63"/>
      <c r="K702" s="63"/>
      <c r="M702" s="63"/>
      <c r="P702" s="63"/>
      <c r="Q702" s="64"/>
      <c r="R702" s="64"/>
    </row>
    <row r="703" spans="9:18" ht="12.5">
      <c r="I703" s="63"/>
      <c r="K703" s="63"/>
      <c r="M703" s="63"/>
      <c r="P703" s="63"/>
      <c r="Q703" s="64"/>
      <c r="R703" s="64"/>
    </row>
    <row r="704" spans="9:18" ht="12.5">
      <c r="I704" s="63"/>
      <c r="K704" s="63"/>
      <c r="M704" s="63"/>
      <c r="P704" s="63"/>
      <c r="Q704" s="64"/>
      <c r="R704" s="64"/>
    </row>
    <row r="705" spans="9:18" ht="12.5">
      <c r="I705" s="63"/>
      <c r="K705" s="63"/>
      <c r="M705" s="63"/>
      <c r="P705" s="63"/>
      <c r="Q705" s="64"/>
      <c r="R705" s="64"/>
    </row>
    <row r="706" spans="9:18" ht="12.5">
      <c r="I706" s="63"/>
      <c r="K706" s="63"/>
      <c r="M706" s="63"/>
      <c r="P706" s="63"/>
      <c r="Q706" s="64"/>
      <c r="R706" s="64"/>
    </row>
    <row r="707" spans="9:18" ht="12.5">
      <c r="I707" s="63"/>
      <c r="K707" s="63"/>
      <c r="M707" s="63"/>
      <c r="P707" s="63"/>
      <c r="Q707" s="64"/>
      <c r="R707" s="64"/>
    </row>
    <row r="708" spans="9:18" ht="12.5">
      <c r="I708" s="63"/>
      <c r="K708" s="63"/>
      <c r="M708" s="63"/>
      <c r="P708" s="63"/>
      <c r="Q708" s="64"/>
      <c r="R708" s="64"/>
    </row>
    <row r="709" spans="9:18" ht="12.5">
      <c r="I709" s="63"/>
      <c r="K709" s="63"/>
      <c r="M709" s="63"/>
      <c r="P709" s="63"/>
      <c r="Q709" s="64"/>
      <c r="R709" s="64"/>
    </row>
    <row r="710" spans="9:18" ht="12.5">
      <c r="I710" s="63"/>
      <c r="K710" s="63"/>
      <c r="M710" s="63"/>
      <c r="P710" s="63"/>
      <c r="Q710" s="64"/>
      <c r="R710" s="64"/>
    </row>
    <row r="711" spans="9:18" ht="12.5">
      <c r="I711" s="63"/>
      <c r="K711" s="63"/>
      <c r="M711" s="63"/>
      <c r="P711" s="63"/>
      <c r="Q711" s="64"/>
      <c r="R711" s="64"/>
    </row>
    <row r="712" spans="9:18" ht="12.5">
      <c r="I712" s="63"/>
      <c r="K712" s="63"/>
      <c r="M712" s="63"/>
      <c r="P712" s="63"/>
      <c r="Q712" s="64"/>
      <c r="R712" s="64"/>
    </row>
    <row r="713" spans="9:18" ht="12.5">
      <c r="I713" s="63"/>
      <c r="K713" s="63"/>
      <c r="M713" s="63"/>
      <c r="P713" s="63"/>
      <c r="Q713" s="64"/>
      <c r="R713" s="64"/>
    </row>
    <row r="714" spans="9:18" ht="12.5">
      <c r="I714" s="63"/>
      <c r="K714" s="63"/>
      <c r="M714" s="63"/>
      <c r="P714" s="63"/>
      <c r="Q714" s="64"/>
      <c r="R714" s="64"/>
    </row>
    <row r="715" spans="9:18" ht="12.5">
      <c r="I715" s="63"/>
      <c r="K715" s="63"/>
      <c r="M715" s="63"/>
      <c r="P715" s="63"/>
      <c r="Q715" s="64"/>
      <c r="R715" s="64"/>
    </row>
    <row r="716" spans="9:18" ht="12.5">
      <c r="I716" s="63"/>
      <c r="K716" s="63"/>
      <c r="M716" s="63"/>
      <c r="P716" s="63"/>
      <c r="Q716" s="64"/>
      <c r="R716" s="64"/>
    </row>
    <row r="717" spans="9:18" ht="12.5">
      <c r="I717" s="63"/>
      <c r="K717" s="63"/>
      <c r="M717" s="63"/>
      <c r="P717" s="63"/>
      <c r="Q717" s="64"/>
      <c r="R717" s="64"/>
    </row>
    <row r="718" spans="9:18" ht="12.5">
      <c r="I718" s="63"/>
      <c r="K718" s="63"/>
      <c r="M718" s="63"/>
      <c r="P718" s="63"/>
      <c r="Q718" s="64"/>
      <c r="R718" s="64"/>
    </row>
    <row r="719" spans="9:18" ht="12.5">
      <c r="I719" s="63"/>
      <c r="K719" s="63"/>
      <c r="M719" s="63"/>
      <c r="P719" s="63"/>
      <c r="Q719" s="64"/>
      <c r="R719" s="64"/>
    </row>
    <row r="720" spans="9:18" ht="12.5">
      <c r="I720" s="63"/>
      <c r="K720" s="63"/>
      <c r="M720" s="63"/>
      <c r="P720" s="63"/>
      <c r="Q720" s="64"/>
      <c r="R720" s="64"/>
    </row>
    <row r="721" spans="9:18" ht="12.5">
      <c r="I721" s="63"/>
      <c r="K721" s="63"/>
      <c r="M721" s="63"/>
      <c r="P721" s="63"/>
      <c r="Q721" s="64"/>
      <c r="R721" s="64"/>
    </row>
    <row r="722" spans="9:18" ht="12.5">
      <c r="I722" s="63"/>
      <c r="K722" s="63"/>
      <c r="M722" s="63"/>
      <c r="P722" s="63"/>
      <c r="Q722" s="64"/>
      <c r="R722" s="64"/>
    </row>
    <row r="723" spans="9:18" ht="12.5">
      <c r="I723" s="63"/>
      <c r="K723" s="63"/>
      <c r="M723" s="63"/>
      <c r="P723" s="63"/>
      <c r="Q723" s="64"/>
      <c r="R723" s="64"/>
    </row>
    <row r="724" spans="9:18" ht="12.5">
      <c r="I724" s="63"/>
      <c r="K724" s="63"/>
      <c r="M724" s="63"/>
      <c r="P724" s="63"/>
      <c r="Q724" s="64"/>
      <c r="R724" s="64"/>
    </row>
    <row r="725" spans="9:18" ht="12.5">
      <c r="I725" s="63"/>
      <c r="K725" s="63"/>
      <c r="M725" s="63"/>
      <c r="P725" s="63"/>
      <c r="Q725" s="64"/>
      <c r="R725" s="64"/>
    </row>
    <row r="726" spans="9:18" ht="12.5">
      <c r="I726" s="63"/>
      <c r="K726" s="63"/>
      <c r="M726" s="63"/>
      <c r="P726" s="63"/>
      <c r="Q726" s="64"/>
      <c r="R726" s="64"/>
    </row>
    <row r="727" spans="9:18" ht="12.5">
      <c r="I727" s="63"/>
      <c r="K727" s="63"/>
      <c r="M727" s="63"/>
      <c r="P727" s="63"/>
      <c r="Q727" s="64"/>
      <c r="R727" s="64"/>
    </row>
    <row r="728" spans="9:18" ht="12.5">
      <c r="I728" s="63"/>
      <c r="K728" s="63"/>
      <c r="M728" s="63"/>
      <c r="P728" s="63"/>
      <c r="Q728" s="64"/>
      <c r="R728" s="64"/>
    </row>
    <row r="729" spans="9:18" ht="12.5">
      <c r="I729" s="63"/>
      <c r="K729" s="63"/>
      <c r="M729" s="63"/>
      <c r="P729" s="63"/>
      <c r="Q729" s="64"/>
      <c r="R729" s="64"/>
    </row>
    <row r="730" spans="9:18" ht="12.5">
      <c r="I730" s="63"/>
      <c r="K730" s="63"/>
      <c r="M730" s="63"/>
      <c r="P730" s="63"/>
      <c r="Q730" s="64"/>
      <c r="R730" s="64"/>
    </row>
    <row r="731" spans="9:18" ht="12.5">
      <c r="I731" s="63"/>
      <c r="K731" s="63"/>
      <c r="M731" s="63"/>
      <c r="P731" s="63"/>
      <c r="Q731" s="64"/>
      <c r="R731" s="64"/>
    </row>
    <row r="732" spans="9:18" ht="12.5">
      <c r="I732" s="63"/>
      <c r="K732" s="63"/>
      <c r="M732" s="63"/>
      <c r="P732" s="63"/>
      <c r="Q732" s="64"/>
      <c r="R732" s="64"/>
    </row>
    <row r="733" spans="9:18" ht="12.5">
      <c r="I733" s="63"/>
      <c r="K733" s="63"/>
      <c r="M733" s="63"/>
      <c r="P733" s="63"/>
      <c r="Q733" s="64"/>
      <c r="R733" s="64"/>
    </row>
    <row r="734" spans="9:18" ht="12.5">
      <c r="I734" s="63"/>
      <c r="K734" s="63"/>
      <c r="M734" s="63"/>
      <c r="P734" s="63"/>
      <c r="Q734" s="64"/>
      <c r="R734" s="64"/>
    </row>
    <row r="735" spans="9:18" ht="12.5">
      <c r="I735" s="63"/>
      <c r="K735" s="63"/>
      <c r="M735" s="63"/>
      <c r="P735" s="63"/>
      <c r="Q735" s="64"/>
      <c r="R735" s="64"/>
    </row>
    <row r="736" spans="9:18" ht="12.5">
      <c r="I736" s="63"/>
      <c r="K736" s="63"/>
      <c r="M736" s="63"/>
      <c r="P736" s="63"/>
      <c r="Q736" s="64"/>
      <c r="R736" s="64"/>
    </row>
    <row r="737" spans="9:18" ht="12.5">
      <c r="I737" s="63"/>
      <c r="K737" s="63"/>
      <c r="M737" s="63"/>
      <c r="P737" s="63"/>
      <c r="Q737" s="64"/>
      <c r="R737" s="64"/>
    </row>
    <row r="738" spans="9:18" ht="12.5">
      <c r="I738" s="63"/>
      <c r="K738" s="63"/>
      <c r="M738" s="63"/>
      <c r="P738" s="63"/>
      <c r="Q738" s="64"/>
      <c r="R738" s="64"/>
    </row>
    <row r="739" spans="9:18" ht="12.5">
      <c r="I739" s="63"/>
      <c r="K739" s="63"/>
      <c r="M739" s="63"/>
      <c r="P739" s="63"/>
      <c r="Q739" s="64"/>
      <c r="R739" s="64"/>
    </row>
    <row r="740" spans="9:18" ht="12.5">
      <c r="I740" s="63"/>
      <c r="K740" s="63"/>
      <c r="M740" s="63"/>
      <c r="P740" s="63"/>
      <c r="Q740" s="64"/>
      <c r="R740" s="64"/>
    </row>
    <row r="741" spans="9:18" ht="12.5">
      <c r="I741" s="63"/>
      <c r="K741" s="63"/>
      <c r="M741" s="63"/>
      <c r="P741" s="63"/>
      <c r="Q741" s="64"/>
      <c r="R741" s="64"/>
    </row>
    <row r="742" spans="9:18" ht="12.5">
      <c r="I742" s="63"/>
      <c r="K742" s="63"/>
      <c r="M742" s="63"/>
      <c r="P742" s="63"/>
      <c r="Q742" s="64"/>
      <c r="R742" s="64"/>
    </row>
    <row r="743" spans="9:18" ht="12.5">
      <c r="I743" s="63"/>
      <c r="K743" s="63"/>
      <c r="M743" s="63"/>
      <c r="P743" s="63"/>
      <c r="Q743" s="64"/>
      <c r="R743" s="64"/>
    </row>
    <row r="744" spans="9:18" ht="12.5">
      <c r="I744" s="63"/>
      <c r="K744" s="63"/>
      <c r="M744" s="63"/>
      <c r="P744" s="63"/>
      <c r="Q744" s="64"/>
      <c r="R744" s="64"/>
    </row>
    <row r="745" spans="9:18" ht="12.5">
      <c r="I745" s="63"/>
      <c r="K745" s="63"/>
      <c r="M745" s="63"/>
      <c r="P745" s="63"/>
      <c r="Q745" s="64"/>
      <c r="R745" s="64"/>
    </row>
    <row r="746" spans="9:18" ht="12.5">
      <c r="I746" s="63"/>
      <c r="K746" s="63"/>
      <c r="M746" s="63"/>
      <c r="P746" s="63"/>
      <c r="Q746" s="64"/>
      <c r="R746" s="64"/>
    </row>
    <row r="747" spans="9:18" ht="12.5">
      <c r="I747" s="63"/>
      <c r="K747" s="63"/>
      <c r="M747" s="63"/>
      <c r="P747" s="63"/>
      <c r="Q747" s="64"/>
      <c r="R747" s="64"/>
    </row>
    <row r="748" spans="9:18" ht="12.5">
      <c r="I748" s="63"/>
      <c r="K748" s="63"/>
      <c r="M748" s="63"/>
      <c r="P748" s="63"/>
      <c r="Q748" s="64"/>
      <c r="R748" s="64"/>
    </row>
    <row r="749" spans="9:18" ht="12.5">
      <c r="I749" s="63"/>
      <c r="K749" s="63"/>
      <c r="M749" s="63"/>
      <c r="P749" s="63"/>
      <c r="Q749" s="64"/>
      <c r="R749" s="64"/>
    </row>
    <row r="750" spans="9:18" ht="12.5">
      <c r="I750" s="63"/>
      <c r="K750" s="63"/>
      <c r="M750" s="63"/>
      <c r="P750" s="63"/>
      <c r="Q750" s="64"/>
      <c r="R750" s="64"/>
    </row>
    <row r="751" spans="9:18" ht="12.5">
      <c r="I751" s="63"/>
      <c r="K751" s="63"/>
      <c r="M751" s="63"/>
      <c r="P751" s="63"/>
      <c r="Q751" s="64"/>
      <c r="R751" s="64"/>
    </row>
    <row r="752" spans="9:18" ht="12.5">
      <c r="I752" s="63"/>
      <c r="K752" s="63"/>
      <c r="M752" s="63"/>
      <c r="P752" s="63"/>
      <c r="Q752" s="64"/>
      <c r="R752" s="64"/>
    </row>
    <row r="753" spans="9:18" ht="12.5">
      <c r="I753" s="63"/>
      <c r="K753" s="63"/>
      <c r="M753" s="63"/>
      <c r="P753" s="63"/>
      <c r="Q753" s="64"/>
      <c r="R753" s="64"/>
    </row>
    <row r="754" spans="9:18" ht="12.5">
      <c r="I754" s="63"/>
      <c r="K754" s="63"/>
      <c r="M754" s="63"/>
      <c r="P754" s="63"/>
      <c r="Q754" s="64"/>
      <c r="R754" s="64"/>
    </row>
    <row r="755" spans="9:18" ht="12.5">
      <c r="I755" s="63"/>
      <c r="K755" s="63"/>
      <c r="M755" s="63"/>
      <c r="P755" s="63"/>
      <c r="Q755" s="64"/>
      <c r="R755" s="64"/>
    </row>
    <row r="756" spans="9:18" ht="12.5">
      <c r="I756" s="63"/>
      <c r="K756" s="63"/>
      <c r="M756" s="63"/>
      <c r="P756" s="63"/>
      <c r="Q756" s="64"/>
      <c r="R756" s="64"/>
    </row>
    <row r="757" spans="9:18" ht="12.5">
      <c r="I757" s="63"/>
      <c r="K757" s="63"/>
      <c r="M757" s="63"/>
      <c r="P757" s="63"/>
      <c r="Q757" s="64"/>
      <c r="R757" s="64"/>
    </row>
    <row r="758" spans="9:18" ht="12.5">
      <c r="I758" s="63"/>
      <c r="K758" s="63"/>
      <c r="M758" s="63"/>
      <c r="P758" s="63"/>
      <c r="Q758" s="64"/>
      <c r="R758" s="64"/>
    </row>
    <row r="759" spans="9:18" ht="12.5">
      <c r="I759" s="63"/>
      <c r="K759" s="63"/>
      <c r="M759" s="63"/>
      <c r="P759" s="63"/>
      <c r="Q759" s="64"/>
      <c r="R759" s="64"/>
    </row>
    <row r="760" spans="9:18" ht="12.5">
      <c r="I760" s="63"/>
      <c r="K760" s="63"/>
      <c r="M760" s="63"/>
      <c r="P760" s="63"/>
      <c r="Q760" s="64"/>
      <c r="R760" s="64"/>
    </row>
    <row r="761" spans="9:18" ht="12.5">
      <c r="I761" s="63"/>
      <c r="K761" s="63"/>
      <c r="M761" s="63"/>
      <c r="P761" s="63"/>
      <c r="Q761" s="64"/>
      <c r="R761" s="64"/>
    </row>
    <row r="762" spans="9:18" ht="12.5">
      <c r="I762" s="63"/>
      <c r="K762" s="63"/>
      <c r="M762" s="63"/>
      <c r="P762" s="63"/>
      <c r="Q762" s="64"/>
      <c r="R762" s="64"/>
    </row>
    <row r="763" spans="9:18" ht="12.5">
      <c r="I763" s="63"/>
      <c r="K763" s="63"/>
      <c r="M763" s="63"/>
      <c r="P763" s="63"/>
      <c r="Q763" s="64"/>
      <c r="R763" s="64"/>
    </row>
    <row r="764" spans="9:18" ht="12.5">
      <c r="I764" s="63"/>
      <c r="K764" s="63"/>
      <c r="M764" s="63"/>
      <c r="P764" s="63"/>
      <c r="Q764" s="64"/>
      <c r="R764" s="64"/>
    </row>
    <row r="765" spans="9:18" ht="12.5">
      <c r="I765" s="63"/>
      <c r="K765" s="63"/>
      <c r="M765" s="63"/>
      <c r="P765" s="63"/>
      <c r="Q765" s="64"/>
      <c r="R765" s="64"/>
    </row>
    <row r="766" spans="9:18" ht="12.5">
      <c r="I766" s="63"/>
      <c r="K766" s="63"/>
      <c r="M766" s="63"/>
      <c r="P766" s="63"/>
      <c r="Q766" s="64"/>
      <c r="R766" s="64"/>
    </row>
    <row r="767" spans="9:18" ht="12.5">
      <c r="I767" s="63"/>
      <c r="K767" s="63"/>
      <c r="M767" s="63"/>
      <c r="P767" s="63"/>
      <c r="Q767" s="64"/>
      <c r="R767" s="64"/>
    </row>
    <row r="768" spans="9:18" ht="12.5">
      <c r="I768" s="63"/>
      <c r="K768" s="63"/>
      <c r="M768" s="63"/>
      <c r="P768" s="63"/>
      <c r="Q768" s="64"/>
      <c r="R768" s="64"/>
    </row>
    <row r="769" spans="9:18" ht="12.5">
      <c r="I769" s="63"/>
      <c r="K769" s="63"/>
      <c r="M769" s="63"/>
      <c r="P769" s="63"/>
      <c r="Q769" s="64"/>
      <c r="R769" s="64"/>
    </row>
    <row r="770" spans="9:18" ht="12.5">
      <c r="I770" s="63"/>
      <c r="K770" s="63"/>
      <c r="M770" s="63"/>
      <c r="P770" s="63"/>
      <c r="Q770" s="64"/>
      <c r="R770" s="64"/>
    </row>
    <row r="771" spans="9:18" ht="12.5">
      <c r="I771" s="63"/>
      <c r="K771" s="63"/>
      <c r="M771" s="63"/>
      <c r="P771" s="63"/>
      <c r="Q771" s="64"/>
      <c r="R771" s="64"/>
    </row>
    <row r="772" spans="9:18" ht="12.5">
      <c r="I772" s="63"/>
      <c r="K772" s="63"/>
      <c r="M772" s="63"/>
      <c r="P772" s="63"/>
      <c r="Q772" s="64"/>
      <c r="R772" s="64"/>
    </row>
    <row r="773" spans="9:18" ht="12.5">
      <c r="I773" s="63"/>
      <c r="K773" s="63"/>
      <c r="M773" s="63"/>
      <c r="P773" s="63"/>
      <c r="Q773" s="64"/>
      <c r="R773" s="64"/>
    </row>
    <row r="774" spans="9:18" ht="12.5">
      <c r="I774" s="63"/>
      <c r="K774" s="63"/>
      <c r="M774" s="63"/>
      <c r="P774" s="63"/>
      <c r="Q774" s="64"/>
      <c r="R774" s="64"/>
    </row>
    <row r="775" spans="9:18" ht="12.5">
      <c r="I775" s="63"/>
      <c r="K775" s="63"/>
      <c r="M775" s="63"/>
      <c r="P775" s="63"/>
      <c r="Q775" s="64"/>
      <c r="R775" s="64"/>
    </row>
    <row r="776" spans="9:18" ht="12.5">
      <c r="I776" s="63"/>
      <c r="K776" s="63"/>
      <c r="M776" s="63"/>
      <c r="P776" s="63"/>
      <c r="Q776" s="64"/>
      <c r="R776" s="64"/>
    </row>
    <row r="777" spans="9:18" ht="12.5">
      <c r="I777" s="63"/>
      <c r="K777" s="63"/>
      <c r="M777" s="63"/>
      <c r="P777" s="63"/>
      <c r="Q777" s="64"/>
      <c r="R777" s="64"/>
    </row>
    <row r="778" spans="9:18" ht="12.5">
      <c r="I778" s="63"/>
      <c r="K778" s="63"/>
      <c r="M778" s="63"/>
      <c r="P778" s="63"/>
      <c r="Q778" s="64"/>
      <c r="R778" s="64"/>
    </row>
    <row r="779" spans="9:18" ht="12.5">
      <c r="I779" s="63"/>
      <c r="K779" s="63"/>
      <c r="M779" s="63"/>
      <c r="P779" s="63"/>
      <c r="Q779" s="64"/>
      <c r="R779" s="64"/>
    </row>
    <row r="780" spans="9:18" ht="12.5">
      <c r="I780" s="63"/>
      <c r="K780" s="63"/>
      <c r="M780" s="63"/>
      <c r="P780" s="63"/>
      <c r="Q780" s="64"/>
      <c r="R780" s="64"/>
    </row>
    <row r="781" spans="9:18" ht="12.5">
      <c r="I781" s="63"/>
      <c r="K781" s="63"/>
      <c r="M781" s="63"/>
      <c r="P781" s="63"/>
      <c r="Q781" s="64"/>
      <c r="R781" s="64"/>
    </row>
    <row r="782" spans="9:18" ht="12.5">
      <c r="I782" s="63"/>
      <c r="K782" s="63"/>
      <c r="M782" s="63"/>
      <c r="P782" s="63"/>
      <c r="Q782" s="64"/>
      <c r="R782" s="64"/>
    </row>
    <row r="783" spans="9:18" ht="12.5">
      <c r="I783" s="63"/>
      <c r="K783" s="63"/>
      <c r="M783" s="63"/>
      <c r="P783" s="63"/>
      <c r="Q783" s="64"/>
      <c r="R783" s="64"/>
    </row>
    <row r="784" spans="9:18" ht="12.5">
      <c r="I784" s="63"/>
      <c r="K784" s="63"/>
      <c r="M784" s="63"/>
      <c r="P784" s="63"/>
      <c r="Q784" s="64"/>
      <c r="R784" s="64"/>
    </row>
    <row r="785" spans="9:18" ht="12.5">
      <c r="I785" s="63"/>
      <c r="K785" s="63"/>
      <c r="M785" s="63"/>
      <c r="P785" s="63"/>
      <c r="Q785" s="64"/>
      <c r="R785" s="64"/>
    </row>
    <row r="786" spans="9:18" ht="12.5">
      <c r="I786" s="63"/>
      <c r="K786" s="63"/>
      <c r="M786" s="63"/>
      <c r="P786" s="63"/>
      <c r="Q786" s="64"/>
      <c r="R786" s="64"/>
    </row>
    <row r="787" spans="9:18" ht="12.5">
      <c r="I787" s="63"/>
      <c r="K787" s="63"/>
      <c r="M787" s="63"/>
      <c r="P787" s="63"/>
      <c r="Q787" s="64"/>
      <c r="R787" s="64"/>
    </row>
    <row r="788" spans="9:18" ht="12.5">
      <c r="I788" s="63"/>
      <c r="K788" s="63"/>
      <c r="M788" s="63"/>
      <c r="P788" s="63"/>
      <c r="Q788" s="64"/>
      <c r="R788" s="64"/>
    </row>
    <row r="789" spans="9:18" ht="12.5">
      <c r="I789" s="63"/>
      <c r="K789" s="63"/>
      <c r="M789" s="63"/>
      <c r="P789" s="63"/>
      <c r="Q789" s="64"/>
      <c r="R789" s="64"/>
    </row>
    <row r="790" spans="9:18" ht="12.5">
      <c r="I790" s="63"/>
      <c r="K790" s="63"/>
      <c r="M790" s="63"/>
      <c r="P790" s="63"/>
      <c r="Q790" s="64"/>
      <c r="R790" s="64"/>
    </row>
    <row r="791" spans="9:18" ht="12.5">
      <c r="I791" s="63"/>
      <c r="K791" s="63"/>
      <c r="M791" s="63"/>
      <c r="P791" s="63"/>
      <c r="Q791" s="64"/>
      <c r="R791" s="64"/>
    </row>
    <row r="792" spans="9:18" ht="12.5">
      <c r="I792" s="63"/>
      <c r="K792" s="63"/>
      <c r="M792" s="63"/>
      <c r="P792" s="63"/>
      <c r="Q792" s="64"/>
      <c r="R792" s="64"/>
    </row>
    <row r="793" spans="9:18" ht="12.5">
      <c r="I793" s="63"/>
      <c r="K793" s="63"/>
      <c r="M793" s="63"/>
      <c r="P793" s="63"/>
      <c r="Q793" s="64"/>
      <c r="R793" s="64"/>
    </row>
    <row r="794" spans="9:18" ht="12.5">
      <c r="I794" s="63"/>
      <c r="K794" s="63"/>
      <c r="M794" s="63"/>
      <c r="P794" s="63"/>
      <c r="Q794" s="64"/>
      <c r="R794" s="64"/>
    </row>
    <row r="795" spans="9:18" ht="12.5">
      <c r="I795" s="63"/>
      <c r="K795" s="63"/>
      <c r="M795" s="63"/>
      <c r="P795" s="63"/>
      <c r="Q795" s="64"/>
      <c r="R795" s="64"/>
    </row>
    <row r="796" spans="9:18" ht="12.5">
      <c r="I796" s="63"/>
      <c r="K796" s="63"/>
      <c r="M796" s="63"/>
      <c r="P796" s="63"/>
      <c r="Q796" s="64"/>
      <c r="R796" s="64"/>
    </row>
    <row r="797" spans="9:18" ht="12.5">
      <c r="I797" s="63"/>
      <c r="K797" s="63"/>
      <c r="M797" s="63"/>
      <c r="P797" s="63"/>
      <c r="Q797" s="64"/>
      <c r="R797" s="64"/>
    </row>
    <row r="798" spans="9:18" ht="12.5">
      <c r="I798" s="63"/>
      <c r="K798" s="63"/>
      <c r="M798" s="63"/>
      <c r="P798" s="63"/>
      <c r="Q798" s="64"/>
      <c r="R798" s="64"/>
    </row>
    <row r="799" spans="9:18" ht="12.5">
      <c r="I799" s="63"/>
      <c r="K799" s="63"/>
      <c r="M799" s="63"/>
      <c r="P799" s="63"/>
      <c r="Q799" s="64"/>
      <c r="R799" s="64"/>
    </row>
    <row r="800" spans="9:18" ht="12.5">
      <c r="I800" s="63"/>
      <c r="K800" s="63"/>
      <c r="M800" s="63"/>
      <c r="P800" s="63"/>
      <c r="Q800" s="64"/>
      <c r="R800" s="64"/>
    </row>
    <row r="801" spans="9:18" ht="12.5">
      <c r="I801" s="63"/>
      <c r="K801" s="63"/>
      <c r="M801" s="63"/>
      <c r="P801" s="63"/>
      <c r="Q801" s="64"/>
      <c r="R801" s="64"/>
    </row>
    <row r="802" spans="9:18" ht="12.5">
      <c r="I802" s="63"/>
      <c r="K802" s="63"/>
      <c r="M802" s="63"/>
      <c r="P802" s="63"/>
      <c r="Q802" s="64"/>
      <c r="R802" s="64"/>
    </row>
    <row r="803" spans="9:18" ht="12.5">
      <c r="I803" s="63"/>
      <c r="K803" s="63"/>
      <c r="M803" s="63"/>
      <c r="P803" s="63"/>
      <c r="Q803" s="64"/>
      <c r="R803" s="64"/>
    </row>
    <row r="804" spans="9:18" ht="12.5">
      <c r="I804" s="63"/>
      <c r="K804" s="63"/>
      <c r="M804" s="63"/>
      <c r="P804" s="63"/>
      <c r="Q804" s="64"/>
      <c r="R804" s="64"/>
    </row>
    <row r="805" spans="9:18" ht="12.5">
      <c r="I805" s="63"/>
      <c r="K805" s="63"/>
      <c r="M805" s="63"/>
      <c r="P805" s="63"/>
      <c r="Q805" s="64"/>
      <c r="R805" s="64"/>
    </row>
    <row r="806" spans="9:18" ht="12.5">
      <c r="I806" s="63"/>
      <c r="K806" s="63"/>
      <c r="M806" s="63"/>
      <c r="P806" s="63"/>
      <c r="Q806" s="64"/>
      <c r="R806" s="64"/>
    </row>
    <row r="807" spans="9:18" ht="12.5">
      <c r="I807" s="63"/>
      <c r="K807" s="63"/>
      <c r="M807" s="63"/>
      <c r="P807" s="63"/>
      <c r="Q807" s="64"/>
      <c r="R807" s="64"/>
    </row>
    <row r="808" spans="9:18" ht="12.5">
      <c r="I808" s="63"/>
      <c r="K808" s="63"/>
      <c r="M808" s="63"/>
      <c r="P808" s="63"/>
      <c r="Q808" s="64"/>
      <c r="R808" s="64"/>
    </row>
    <row r="809" spans="9:18" ht="12.5">
      <c r="I809" s="63"/>
      <c r="K809" s="63"/>
      <c r="M809" s="63"/>
      <c r="P809" s="63"/>
      <c r="Q809" s="64"/>
      <c r="R809" s="64"/>
    </row>
    <row r="810" spans="9:18" ht="12.5">
      <c r="I810" s="63"/>
      <c r="K810" s="63"/>
      <c r="M810" s="63"/>
      <c r="P810" s="63"/>
      <c r="Q810" s="64"/>
      <c r="R810" s="64"/>
    </row>
    <row r="811" spans="9:18" ht="12.5">
      <c r="I811" s="63"/>
      <c r="K811" s="63"/>
      <c r="M811" s="63"/>
      <c r="P811" s="63"/>
      <c r="Q811" s="64"/>
      <c r="R811" s="64"/>
    </row>
    <row r="812" spans="9:18" ht="12.5">
      <c r="I812" s="63"/>
      <c r="K812" s="63"/>
      <c r="M812" s="63"/>
      <c r="P812" s="63"/>
      <c r="Q812" s="64"/>
      <c r="R812" s="64"/>
    </row>
    <row r="813" spans="9:18" ht="12.5">
      <c r="I813" s="63"/>
      <c r="K813" s="63"/>
      <c r="M813" s="63"/>
      <c r="P813" s="63"/>
      <c r="Q813" s="64"/>
      <c r="R813" s="64"/>
    </row>
    <row r="814" spans="9:18" ht="12.5">
      <c r="I814" s="63"/>
      <c r="K814" s="63"/>
      <c r="M814" s="63"/>
      <c r="P814" s="63"/>
      <c r="Q814" s="64"/>
      <c r="R814" s="64"/>
    </row>
    <row r="815" spans="9:18" ht="12.5">
      <c r="I815" s="63"/>
      <c r="K815" s="63"/>
      <c r="M815" s="63"/>
      <c r="P815" s="63"/>
      <c r="Q815" s="64"/>
      <c r="R815" s="64"/>
    </row>
    <row r="816" spans="9:18" ht="12.5">
      <c r="I816" s="63"/>
      <c r="K816" s="63"/>
      <c r="M816" s="63"/>
      <c r="P816" s="63"/>
      <c r="Q816" s="64"/>
      <c r="R816" s="64"/>
    </row>
    <row r="817" spans="9:18" ht="12.5">
      <c r="I817" s="63"/>
      <c r="K817" s="63"/>
      <c r="M817" s="63"/>
      <c r="P817" s="63"/>
      <c r="Q817" s="64"/>
      <c r="R817" s="64"/>
    </row>
    <row r="818" spans="9:18" ht="12.5">
      <c r="I818" s="63"/>
      <c r="K818" s="63"/>
      <c r="M818" s="63"/>
      <c r="P818" s="63"/>
      <c r="Q818" s="64"/>
      <c r="R818" s="64"/>
    </row>
    <row r="819" spans="9:18" ht="12.5">
      <c r="I819" s="63"/>
      <c r="K819" s="63"/>
      <c r="M819" s="63"/>
      <c r="P819" s="63"/>
      <c r="Q819" s="64"/>
      <c r="R819" s="64"/>
    </row>
    <row r="820" spans="9:18" ht="12.5">
      <c r="I820" s="63"/>
      <c r="K820" s="63"/>
      <c r="M820" s="63"/>
      <c r="P820" s="63"/>
      <c r="Q820" s="64"/>
      <c r="R820" s="64"/>
    </row>
    <row r="821" spans="9:18" ht="12.5">
      <c r="I821" s="63"/>
      <c r="K821" s="63"/>
      <c r="M821" s="63"/>
      <c r="P821" s="63"/>
      <c r="Q821" s="64"/>
      <c r="R821" s="64"/>
    </row>
    <row r="822" spans="9:18" ht="12.5">
      <c r="I822" s="63"/>
      <c r="K822" s="63"/>
      <c r="M822" s="63"/>
      <c r="P822" s="63"/>
      <c r="Q822" s="64"/>
      <c r="R822" s="64"/>
    </row>
    <row r="823" spans="9:18" ht="12.5">
      <c r="I823" s="63"/>
      <c r="K823" s="63"/>
      <c r="M823" s="63"/>
      <c r="P823" s="63"/>
      <c r="Q823" s="64"/>
      <c r="R823" s="64"/>
    </row>
    <row r="824" spans="9:18" ht="12.5">
      <c r="I824" s="63"/>
      <c r="K824" s="63"/>
      <c r="M824" s="63"/>
      <c r="P824" s="63"/>
      <c r="Q824" s="64"/>
      <c r="R824" s="64"/>
    </row>
    <row r="825" spans="9:18" ht="12.5">
      <c r="I825" s="63"/>
      <c r="K825" s="63"/>
      <c r="M825" s="63"/>
      <c r="P825" s="63"/>
      <c r="Q825" s="64"/>
      <c r="R825" s="64"/>
    </row>
    <row r="826" spans="9:18" ht="12.5">
      <c r="I826" s="63"/>
      <c r="K826" s="63"/>
      <c r="M826" s="63"/>
      <c r="P826" s="63"/>
      <c r="Q826" s="64"/>
      <c r="R826" s="64"/>
    </row>
    <row r="827" spans="9:18" ht="12.5">
      <c r="I827" s="63"/>
      <c r="K827" s="63"/>
      <c r="M827" s="63"/>
      <c r="P827" s="63"/>
      <c r="Q827" s="64"/>
      <c r="R827" s="64"/>
    </row>
    <row r="828" spans="9:18" ht="12.5">
      <c r="I828" s="63"/>
      <c r="K828" s="63"/>
      <c r="M828" s="63"/>
      <c r="P828" s="63"/>
      <c r="Q828" s="64"/>
      <c r="R828" s="64"/>
    </row>
    <row r="829" spans="9:18" ht="12.5">
      <c r="I829" s="63"/>
      <c r="K829" s="63"/>
      <c r="M829" s="63"/>
      <c r="P829" s="63"/>
      <c r="Q829" s="64"/>
      <c r="R829" s="64"/>
    </row>
    <row r="830" spans="9:18" ht="12.5">
      <c r="I830" s="63"/>
      <c r="K830" s="63"/>
      <c r="M830" s="63"/>
      <c r="P830" s="63"/>
      <c r="Q830" s="64"/>
      <c r="R830" s="64"/>
    </row>
    <row r="831" spans="9:18" ht="12.5">
      <c r="I831" s="63"/>
      <c r="K831" s="63"/>
      <c r="M831" s="63"/>
      <c r="P831" s="63"/>
      <c r="Q831" s="64"/>
      <c r="R831" s="64"/>
    </row>
    <row r="832" spans="9:18" ht="12.5">
      <c r="I832" s="63"/>
      <c r="K832" s="63"/>
      <c r="M832" s="63"/>
      <c r="P832" s="63"/>
      <c r="Q832" s="64"/>
      <c r="R832" s="64"/>
    </row>
    <row r="833" spans="9:18" ht="12.5">
      <c r="I833" s="63"/>
      <c r="K833" s="63"/>
      <c r="M833" s="63"/>
      <c r="P833" s="63"/>
      <c r="Q833" s="64"/>
      <c r="R833" s="64"/>
    </row>
    <row r="834" spans="9:18" ht="12.5">
      <c r="I834" s="63"/>
      <c r="K834" s="63"/>
      <c r="M834" s="63"/>
      <c r="P834" s="63"/>
      <c r="Q834" s="64"/>
      <c r="R834" s="64"/>
    </row>
    <row r="835" spans="9:18" ht="12.5">
      <c r="I835" s="63"/>
      <c r="K835" s="63"/>
      <c r="M835" s="63"/>
      <c r="P835" s="63"/>
      <c r="Q835" s="64"/>
      <c r="R835" s="64"/>
    </row>
    <row r="836" spans="9:18" ht="12.5">
      <c r="I836" s="63"/>
      <c r="K836" s="63"/>
      <c r="M836" s="63"/>
      <c r="P836" s="63"/>
      <c r="Q836" s="64"/>
      <c r="R836" s="64"/>
    </row>
    <row r="837" spans="9:18" ht="12.5">
      <c r="I837" s="63"/>
      <c r="K837" s="63"/>
      <c r="M837" s="63"/>
      <c r="P837" s="63"/>
      <c r="Q837" s="64"/>
      <c r="R837" s="64"/>
    </row>
    <row r="838" spans="9:18" ht="12.5">
      <c r="I838" s="63"/>
      <c r="K838" s="63"/>
      <c r="M838" s="63"/>
      <c r="P838" s="63"/>
      <c r="Q838" s="64"/>
      <c r="R838" s="64"/>
    </row>
    <row r="839" spans="9:18" ht="12.5">
      <c r="I839" s="63"/>
      <c r="K839" s="63"/>
      <c r="M839" s="63"/>
      <c r="P839" s="63"/>
      <c r="Q839" s="64"/>
      <c r="R839" s="64"/>
    </row>
    <row r="840" spans="9:18" ht="12.5">
      <c r="I840" s="63"/>
      <c r="K840" s="63"/>
      <c r="M840" s="63"/>
      <c r="P840" s="63"/>
      <c r="Q840" s="64"/>
      <c r="R840" s="64"/>
    </row>
    <row r="841" spans="9:18" ht="12.5">
      <c r="I841" s="63"/>
      <c r="K841" s="63"/>
      <c r="M841" s="63"/>
      <c r="P841" s="63"/>
      <c r="Q841" s="64"/>
      <c r="R841" s="64"/>
    </row>
    <row r="842" spans="9:18" ht="12.5">
      <c r="I842" s="63"/>
      <c r="K842" s="63"/>
      <c r="M842" s="63"/>
      <c r="P842" s="63"/>
      <c r="Q842" s="64"/>
      <c r="R842" s="64"/>
    </row>
    <row r="843" spans="9:18" ht="12.5">
      <c r="I843" s="63"/>
      <c r="K843" s="63"/>
      <c r="M843" s="63"/>
      <c r="P843" s="63"/>
      <c r="Q843" s="64"/>
      <c r="R843" s="64"/>
    </row>
    <row r="844" spans="9:18" ht="12.5">
      <c r="I844" s="63"/>
      <c r="K844" s="63"/>
      <c r="M844" s="63"/>
      <c r="P844" s="63"/>
      <c r="Q844" s="64"/>
      <c r="R844" s="64"/>
    </row>
    <row r="845" spans="9:18" ht="12.5">
      <c r="I845" s="63"/>
      <c r="K845" s="63"/>
      <c r="M845" s="63"/>
      <c r="P845" s="63"/>
      <c r="Q845" s="64"/>
      <c r="R845" s="64"/>
    </row>
    <row r="846" spans="9:18" ht="12.5">
      <c r="I846" s="63"/>
      <c r="K846" s="63"/>
      <c r="M846" s="63"/>
      <c r="P846" s="63"/>
      <c r="Q846" s="64"/>
      <c r="R846" s="64"/>
    </row>
    <row r="847" spans="9:18" ht="12.5">
      <c r="I847" s="63"/>
      <c r="K847" s="63"/>
      <c r="M847" s="63"/>
      <c r="P847" s="63"/>
      <c r="Q847" s="64"/>
      <c r="R847" s="64"/>
    </row>
    <row r="848" spans="9:18" ht="12.5">
      <c r="I848" s="63"/>
      <c r="K848" s="63"/>
      <c r="M848" s="63"/>
      <c r="P848" s="63"/>
      <c r="Q848" s="64"/>
      <c r="R848" s="64"/>
    </row>
    <row r="849" spans="9:18" ht="12.5">
      <c r="I849" s="63"/>
      <c r="K849" s="63"/>
      <c r="M849" s="63"/>
      <c r="P849" s="63"/>
      <c r="Q849" s="64"/>
      <c r="R849" s="64"/>
    </row>
    <row r="850" spans="9:18" ht="12.5">
      <c r="I850" s="63"/>
      <c r="K850" s="63"/>
      <c r="M850" s="63"/>
      <c r="P850" s="63"/>
      <c r="Q850" s="64"/>
      <c r="R850" s="64"/>
    </row>
    <row r="851" spans="9:18" ht="12.5">
      <c r="I851" s="63"/>
      <c r="K851" s="63"/>
      <c r="M851" s="63"/>
      <c r="P851" s="63"/>
      <c r="Q851" s="64"/>
      <c r="R851" s="64"/>
    </row>
    <row r="852" spans="9:18" ht="12.5">
      <c r="I852" s="63"/>
      <c r="K852" s="63"/>
      <c r="M852" s="63"/>
      <c r="P852" s="63"/>
      <c r="Q852" s="64"/>
      <c r="R852" s="64"/>
    </row>
    <row r="853" spans="9:18" ht="12.5">
      <c r="I853" s="63"/>
      <c r="K853" s="63"/>
      <c r="M853" s="63"/>
      <c r="P853" s="63"/>
      <c r="Q853" s="64"/>
      <c r="R853" s="64"/>
    </row>
    <row r="854" spans="9:18" ht="12.5">
      <c r="I854" s="63"/>
      <c r="K854" s="63"/>
      <c r="M854" s="63"/>
      <c r="P854" s="63"/>
      <c r="Q854" s="64"/>
      <c r="R854" s="64"/>
    </row>
    <row r="855" spans="9:18" ht="12.5">
      <c r="I855" s="63"/>
      <c r="K855" s="63"/>
      <c r="M855" s="63"/>
      <c r="P855" s="63"/>
      <c r="Q855" s="64"/>
      <c r="R855" s="64"/>
    </row>
    <row r="856" spans="9:18" ht="12.5">
      <c r="I856" s="63"/>
      <c r="K856" s="63"/>
      <c r="M856" s="63"/>
      <c r="P856" s="63"/>
      <c r="Q856" s="64"/>
      <c r="R856" s="64"/>
    </row>
    <row r="857" spans="9:18" ht="12.5">
      <c r="I857" s="63"/>
      <c r="K857" s="63"/>
      <c r="M857" s="63"/>
      <c r="P857" s="63"/>
      <c r="Q857" s="64"/>
      <c r="R857" s="64"/>
    </row>
    <row r="858" spans="9:18" ht="12.5">
      <c r="I858" s="63"/>
      <c r="K858" s="63"/>
      <c r="M858" s="63"/>
      <c r="P858" s="63"/>
      <c r="Q858" s="64"/>
      <c r="R858" s="64"/>
    </row>
    <row r="859" spans="9:18" ht="12.5">
      <c r="I859" s="63"/>
      <c r="K859" s="63"/>
      <c r="M859" s="63"/>
      <c r="P859" s="63"/>
      <c r="Q859" s="64"/>
      <c r="R859" s="64"/>
    </row>
    <row r="860" spans="9:18" ht="12.5">
      <c r="I860" s="63"/>
      <c r="K860" s="63"/>
      <c r="M860" s="63"/>
      <c r="P860" s="63"/>
      <c r="Q860" s="64"/>
      <c r="R860" s="64"/>
    </row>
    <row r="861" spans="9:18" ht="12.5">
      <c r="I861" s="63"/>
      <c r="K861" s="63"/>
      <c r="M861" s="63"/>
      <c r="P861" s="63"/>
      <c r="Q861" s="64"/>
      <c r="R861" s="64"/>
    </row>
    <row r="862" spans="9:18" ht="12.5">
      <c r="I862" s="63"/>
      <c r="K862" s="63"/>
      <c r="M862" s="63"/>
      <c r="P862" s="63"/>
      <c r="Q862" s="64"/>
      <c r="R862" s="64"/>
    </row>
    <row r="863" spans="9:18" ht="12.5">
      <c r="I863" s="63"/>
      <c r="K863" s="63"/>
      <c r="M863" s="63"/>
      <c r="P863" s="63"/>
      <c r="Q863" s="64"/>
      <c r="R863" s="64"/>
    </row>
    <row r="864" spans="9:18" ht="12.5">
      <c r="I864" s="63"/>
      <c r="K864" s="63"/>
      <c r="M864" s="63"/>
      <c r="P864" s="63"/>
      <c r="Q864" s="64"/>
      <c r="R864" s="64"/>
    </row>
    <row r="865" spans="9:18" ht="12.5">
      <c r="I865" s="63"/>
      <c r="K865" s="63"/>
      <c r="M865" s="63"/>
      <c r="P865" s="63"/>
      <c r="Q865" s="64"/>
      <c r="R865" s="64"/>
    </row>
    <row r="866" spans="9:18" ht="12.5">
      <c r="I866" s="63"/>
      <c r="K866" s="63"/>
      <c r="M866" s="63"/>
      <c r="P866" s="63"/>
      <c r="Q866" s="64"/>
      <c r="R866" s="64"/>
    </row>
    <row r="867" spans="9:18" ht="12.5">
      <c r="I867" s="63"/>
      <c r="K867" s="63"/>
      <c r="M867" s="63"/>
      <c r="P867" s="63"/>
      <c r="Q867" s="64"/>
      <c r="R867" s="64"/>
    </row>
    <row r="868" spans="9:18" ht="12.5">
      <c r="I868" s="63"/>
      <c r="K868" s="63"/>
      <c r="M868" s="63"/>
      <c r="P868" s="63"/>
      <c r="Q868" s="64"/>
      <c r="R868" s="64"/>
    </row>
    <row r="869" spans="9:18" ht="12.5">
      <c r="I869" s="63"/>
      <c r="K869" s="63"/>
      <c r="M869" s="63"/>
      <c r="P869" s="63"/>
      <c r="Q869" s="64"/>
      <c r="R869" s="64"/>
    </row>
    <row r="870" spans="9:18" ht="12.5">
      <c r="I870" s="63"/>
      <c r="K870" s="63"/>
      <c r="M870" s="63"/>
      <c r="P870" s="63"/>
      <c r="Q870" s="64"/>
      <c r="R870" s="64"/>
    </row>
    <row r="871" spans="9:18" ht="12.5">
      <c r="I871" s="63"/>
      <c r="K871" s="63"/>
      <c r="M871" s="63"/>
      <c r="P871" s="63"/>
      <c r="Q871" s="64"/>
      <c r="R871" s="64"/>
    </row>
    <row r="872" spans="9:18" ht="12.5">
      <c r="I872" s="63"/>
      <c r="K872" s="63"/>
      <c r="M872" s="63"/>
      <c r="P872" s="63"/>
      <c r="Q872" s="64"/>
      <c r="R872" s="64"/>
    </row>
    <row r="873" spans="9:18" ht="12.5">
      <c r="I873" s="63"/>
      <c r="K873" s="63"/>
      <c r="M873" s="63"/>
      <c r="P873" s="63"/>
      <c r="Q873" s="64"/>
      <c r="R873" s="64"/>
    </row>
    <row r="874" spans="9:18" ht="12.5">
      <c r="I874" s="63"/>
      <c r="K874" s="63"/>
      <c r="M874" s="63"/>
      <c r="P874" s="63"/>
      <c r="Q874" s="64"/>
      <c r="R874" s="64"/>
    </row>
    <row r="875" spans="9:18" ht="12.5">
      <c r="I875" s="63"/>
      <c r="K875" s="63"/>
      <c r="M875" s="63"/>
      <c r="P875" s="63"/>
      <c r="Q875" s="64"/>
      <c r="R875" s="64"/>
    </row>
    <row r="876" spans="9:18" ht="12.5">
      <c r="I876" s="63"/>
      <c r="K876" s="63"/>
      <c r="M876" s="63"/>
      <c r="P876" s="63"/>
      <c r="Q876" s="64"/>
      <c r="R876" s="64"/>
    </row>
    <row r="877" spans="9:18" ht="12.5">
      <c r="I877" s="63"/>
      <c r="K877" s="63"/>
      <c r="M877" s="63"/>
      <c r="P877" s="63"/>
      <c r="Q877" s="64"/>
      <c r="R877" s="64"/>
    </row>
    <row r="878" spans="9:18" ht="12.5">
      <c r="I878" s="63"/>
      <c r="K878" s="63"/>
      <c r="M878" s="63"/>
      <c r="P878" s="63"/>
      <c r="Q878" s="64"/>
      <c r="R878" s="64"/>
    </row>
    <row r="879" spans="9:18" ht="12.5">
      <c r="I879" s="63"/>
      <c r="K879" s="63"/>
      <c r="M879" s="63"/>
      <c r="P879" s="63"/>
      <c r="Q879" s="64"/>
      <c r="R879" s="64"/>
    </row>
    <row r="880" spans="9:18" ht="12.5">
      <c r="I880" s="63"/>
      <c r="K880" s="63"/>
      <c r="M880" s="63"/>
      <c r="P880" s="63"/>
      <c r="Q880" s="64"/>
      <c r="R880" s="64"/>
    </row>
    <row r="881" spans="9:18" ht="12.5">
      <c r="I881" s="63"/>
      <c r="K881" s="63"/>
      <c r="M881" s="63"/>
      <c r="P881" s="63"/>
      <c r="Q881" s="64"/>
      <c r="R881" s="64"/>
    </row>
    <row r="882" spans="9:18" ht="12.5">
      <c r="I882" s="63"/>
      <c r="K882" s="63"/>
      <c r="M882" s="63"/>
      <c r="P882" s="63"/>
      <c r="Q882" s="64"/>
      <c r="R882" s="64"/>
    </row>
    <row r="883" spans="9:18" ht="12.5">
      <c r="I883" s="63"/>
      <c r="K883" s="63"/>
      <c r="M883" s="63"/>
      <c r="P883" s="63"/>
      <c r="Q883" s="64"/>
      <c r="R883" s="64"/>
    </row>
    <row r="884" spans="9:18" ht="12.5">
      <c r="I884" s="63"/>
      <c r="K884" s="63"/>
      <c r="M884" s="63"/>
      <c r="P884" s="63"/>
      <c r="Q884" s="64"/>
      <c r="R884" s="64"/>
    </row>
    <row r="885" spans="9:18" ht="12.5">
      <c r="I885" s="63"/>
      <c r="K885" s="63"/>
      <c r="M885" s="63"/>
      <c r="P885" s="63"/>
      <c r="Q885" s="64"/>
      <c r="R885" s="64"/>
    </row>
    <row r="886" spans="9:18" ht="12.5">
      <c r="I886" s="63"/>
      <c r="K886" s="63"/>
      <c r="M886" s="63"/>
      <c r="P886" s="63"/>
      <c r="Q886" s="64"/>
      <c r="R886" s="64"/>
    </row>
    <row r="887" spans="9:18" ht="12.5">
      <c r="I887" s="63"/>
      <c r="K887" s="63"/>
      <c r="M887" s="63"/>
      <c r="P887" s="63"/>
      <c r="Q887" s="64"/>
      <c r="R887" s="64"/>
    </row>
    <row r="888" spans="9:18" ht="12.5">
      <c r="I888" s="63"/>
      <c r="K888" s="63"/>
      <c r="M888" s="63"/>
      <c r="P888" s="63"/>
      <c r="Q888" s="64"/>
      <c r="R888" s="64"/>
    </row>
    <row r="889" spans="9:18" ht="12.5">
      <c r="I889" s="63"/>
      <c r="K889" s="63"/>
      <c r="M889" s="63"/>
      <c r="P889" s="63"/>
      <c r="Q889" s="64"/>
      <c r="R889" s="64"/>
    </row>
    <row r="890" spans="9:18" ht="12.5">
      <c r="I890" s="63"/>
      <c r="K890" s="63"/>
      <c r="M890" s="63"/>
      <c r="P890" s="63"/>
      <c r="Q890" s="64"/>
      <c r="R890" s="64"/>
    </row>
    <row r="891" spans="9:18" ht="12.5">
      <c r="I891" s="63"/>
      <c r="K891" s="63"/>
      <c r="M891" s="63"/>
      <c r="P891" s="63"/>
      <c r="Q891" s="64"/>
      <c r="R891" s="64"/>
    </row>
    <row r="892" spans="9:18" ht="12.5">
      <c r="I892" s="63"/>
      <c r="K892" s="63"/>
      <c r="M892" s="63"/>
      <c r="P892" s="63"/>
      <c r="Q892" s="64"/>
      <c r="R892" s="64"/>
    </row>
    <row r="893" spans="9:18" ht="12.5">
      <c r="I893" s="63"/>
      <c r="K893" s="63"/>
      <c r="M893" s="63"/>
      <c r="P893" s="63"/>
      <c r="Q893" s="64"/>
      <c r="R893" s="64"/>
    </row>
    <row r="894" spans="9:18" ht="12.5">
      <c r="I894" s="63"/>
      <c r="K894" s="63"/>
      <c r="M894" s="63"/>
      <c r="P894" s="63"/>
      <c r="Q894" s="64"/>
      <c r="R894" s="64"/>
    </row>
    <row r="895" spans="9:18" ht="12.5">
      <c r="I895" s="63"/>
      <c r="K895" s="63"/>
      <c r="M895" s="63"/>
      <c r="P895" s="63"/>
      <c r="Q895" s="64"/>
      <c r="R895" s="64"/>
    </row>
    <row r="896" spans="9:18" ht="12.5">
      <c r="I896" s="63"/>
      <c r="K896" s="63"/>
      <c r="M896" s="63"/>
      <c r="P896" s="63"/>
      <c r="Q896" s="64"/>
      <c r="R896" s="64"/>
    </row>
    <row r="897" spans="9:18" ht="12.5">
      <c r="I897" s="63"/>
      <c r="K897" s="63"/>
      <c r="M897" s="63"/>
      <c r="P897" s="63"/>
      <c r="Q897" s="64"/>
      <c r="R897" s="64"/>
    </row>
    <row r="898" spans="9:18" ht="12.5">
      <c r="I898" s="63"/>
      <c r="K898" s="63"/>
      <c r="M898" s="63"/>
      <c r="P898" s="63"/>
      <c r="Q898" s="64"/>
      <c r="R898" s="64"/>
    </row>
    <row r="899" spans="9:18" ht="12.5">
      <c r="I899" s="63"/>
      <c r="K899" s="63"/>
      <c r="M899" s="63"/>
      <c r="P899" s="63"/>
      <c r="Q899" s="64"/>
      <c r="R899" s="64"/>
    </row>
    <row r="900" spans="9:18" ht="12.5">
      <c r="I900" s="63"/>
      <c r="K900" s="63"/>
      <c r="M900" s="63"/>
      <c r="P900" s="63"/>
      <c r="Q900" s="64"/>
      <c r="R900" s="64"/>
    </row>
    <row r="901" spans="9:18" ht="12.5">
      <c r="I901" s="63"/>
      <c r="K901" s="63"/>
      <c r="M901" s="63"/>
      <c r="P901" s="63"/>
      <c r="Q901" s="64"/>
      <c r="R901" s="64"/>
    </row>
    <row r="902" spans="9:18" ht="12.5">
      <c r="I902" s="63"/>
      <c r="K902" s="63"/>
      <c r="M902" s="63"/>
      <c r="P902" s="63"/>
      <c r="Q902" s="64"/>
      <c r="R902" s="64"/>
    </row>
    <row r="903" spans="9:18" ht="12.5">
      <c r="I903" s="63"/>
      <c r="K903" s="63"/>
      <c r="M903" s="63"/>
      <c r="P903" s="63"/>
      <c r="Q903" s="64"/>
      <c r="R903" s="64"/>
    </row>
    <row r="904" spans="9:18" ht="12.5">
      <c r="I904" s="63"/>
      <c r="K904" s="63"/>
      <c r="M904" s="63"/>
      <c r="P904" s="63"/>
      <c r="Q904" s="64"/>
      <c r="R904" s="64"/>
    </row>
    <row r="905" spans="9:18" ht="12.5">
      <c r="I905" s="63"/>
      <c r="K905" s="63"/>
      <c r="M905" s="63"/>
      <c r="P905" s="63"/>
      <c r="Q905" s="64"/>
      <c r="R905" s="64"/>
    </row>
    <row r="906" spans="9:18" ht="12.5">
      <c r="I906" s="63"/>
      <c r="K906" s="63"/>
      <c r="M906" s="63"/>
      <c r="P906" s="63"/>
      <c r="Q906" s="64"/>
      <c r="R906" s="64"/>
    </row>
    <row r="907" spans="9:18" ht="12.5">
      <c r="I907" s="63"/>
      <c r="K907" s="63"/>
      <c r="M907" s="63"/>
      <c r="P907" s="63"/>
      <c r="Q907" s="64"/>
      <c r="R907" s="64"/>
    </row>
    <row r="908" spans="9:18" ht="12.5">
      <c r="I908" s="63"/>
      <c r="K908" s="63"/>
      <c r="M908" s="63"/>
      <c r="P908" s="63"/>
      <c r="Q908" s="64"/>
      <c r="R908" s="64"/>
    </row>
    <row r="909" spans="9:18" ht="12.5">
      <c r="I909" s="63"/>
      <c r="K909" s="63"/>
      <c r="M909" s="63"/>
      <c r="P909" s="63"/>
      <c r="Q909" s="64"/>
      <c r="R909" s="64"/>
    </row>
    <row r="910" spans="9:18" ht="12.5">
      <c r="I910" s="63"/>
      <c r="K910" s="63"/>
      <c r="M910" s="63"/>
      <c r="P910" s="63"/>
      <c r="Q910" s="64"/>
      <c r="R910" s="64"/>
    </row>
    <row r="911" spans="9:18" ht="12.5">
      <c r="I911" s="63"/>
      <c r="K911" s="63"/>
      <c r="M911" s="63"/>
      <c r="P911" s="63"/>
      <c r="Q911" s="64"/>
      <c r="R911" s="64"/>
    </row>
    <row r="912" spans="9:18" ht="12.5">
      <c r="I912" s="63"/>
      <c r="K912" s="63"/>
      <c r="M912" s="63"/>
      <c r="P912" s="63"/>
      <c r="Q912" s="64"/>
      <c r="R912" s="64"/>
    </row>
    <row r="913" spans="9:18" ht="12.5">
      <c r="I913" s="63"/>
      <c r="K913" s="63"/>
      <c r="M913" s="63"/>
      <c r="P913" s="63"/>
      <c r="Q913" s="64"/>
      <c r="R913" s="64"/>
    </row>
    <row r="914" spans="9:18" ht="12.5">
      <c r="I914" s="63"/>
      <c r="K914" s="63"/>
      <c r="M914" s="63"/>
      <c r="P914" s="63"/>
      <c r="Q914" s="64"/>
      <c r="R914" s="64"/>
    </row>
    <row r="915" spans="9:18" ht="12.5">
      <c r="I915" s="63"/>
      <c r="K915" s="63"/>
      <c r="M915" s="63"/>
      <c r="P915" s="63"/>
      <c r="Q915" s="64"/>
      <c r="R915" s="64"/>
    </row>
    <row r="916" spans="9:18" ht="12.5">
      <c r="I916" s="63"/>
      <c r="K916" s="63"/>
      <c r="M916" s="63"/>
      <c r="P916" s="63"/>
      <c r="Q916" s="64"/>
      <c r="R916" s="64"/>
    </row>
    <row r="917" spans="9:18" ht="12.5">
      <c r="I917" s="63"/>
      <c r="K917" s="63"/>
      <c r="M917" s="63"/>
      <c r="P917" s="63"/>
      <c r="Q917" s="64"/>
      <c r="R917" s="64"/>
    </row>
    <row r="918" spans="9:18" ht="12.5">
      <c r="I918" s="63"/>
      <c r="K918" s="63"/>
      <c r="M918" s="63"/>
      <c r="P918" s="63"/>
      <c r="Q918" s="64"/>
      <c r="R918" s="64"/>
    </row>
    <row r="919" spans="9:18" ht="12.5">
      <c r="I919" s="63"/>
      <c r="K919" s="63"/>
      <c r="M919" s="63"/>
      <c r="P919" s="63"/>
      <c r="Q919" s="64"/>
      <c r="R919" s="64"/>
    </row>
    <row r="920" spans="9:18" ht="12.5">
      <c r="I920" s="63"/>
      <c r="K920" s="63"/>
      <c r="M920" s="63"/>
      <c r="P920" s="63"/>
      <c r="Q920" s="64"/>
      <c r="R920" s="64"/>
    </row>
    <row r="921" spans="9:18" ht="12.5">
      <c r="I921" s="63"/>
      <c r="K921" s="63"/>
      <c r="M921" s="63"/>
      <c r="P921" s="63"/>
      <c r="Q921" s="64"/>
      <c r="R921" s="64"/>
    </row>
    <row r="922" spans="9:18" ht="12.5">
      <c r="I922" s="63"/>
      <c r="K922" s="63"/>
      <c r="M922" s="63"/>
      <c r="P922" s="63"/>
      <c r="Q922" s="64"/>
      <c r="R922" s="64"/>
    </row>
    <row r="923" spans="9:18" ht="12.5">
      <c r="I923" s="63"/>
      <c r="K923" s="63"/>
      <c r="M923" s="63"/>
      <c r="P923" s="63"/>
      <c r="Q923" s="64"/>
      <c r="R923" s="64"/>
    </row>
    <row r="924" spans="9:18" ht="12.5">
      <c r="I924" s="63"/>
      <c r="K924" s="63"/>
      <c r="M924" s="63"/>
      <c r="P924" s="63"/>
      <c r="Q924" s="64"/>
      <c r="R924" s="64"/>
    </row>
    <row r="925" spans="9:18" ht="12.5">
      <c r="I925" s="63"/>
      <c r="K925" s="63"/>
      <c r="M925" s="63"/>
      <c r="P925" s="63"/>
      <c r="Q925" s="64"/>
      <c r="R925" s="64"/>
    </row>
    <row r="926" spans="9:18" ht="12.5">
      <c r="I926" s="63"/>
      <c r="K926" s="63"/>
      <c r="M926" s="63"/>
      <c r="P926" s="63"/>
      <c r="Q926" s="64"/>
      <c r="R926" s="64"/>
    </row>
    <row r="927" spans="9:18" ht="12.5">
      <c r="I927" s="63"/>
      <c r="K927" s="63"/>
      <c r="M927" s="63"/>
      <c r="P927" s="63"/>
      <c r="Q927" s="64"/>
      <c r="R927" s="64"/>
    </row>
    <row r="928" spans="9:18" ht="12.5">
      <c r="I928" s="63"/>
      <c r="K928" s="63"/>
      <c r="M928" s="63"/>
      <c r="P928" s="63"/>
      <c r="Q928" s="64"/>
      <c r="R928" s="64"/>
    </row>
    <row r="929" spans="9:18" ht="12.5">
      <c r="I929" s="63"/>
      <c r="K929" s="63"/>
      <c r="M929" s="63"/>
      <c r="P929" s="63"/>
      <c r="Q929" s="64"/>
      <c r="R929" s="64"/>
    </row>
    <row r="930" spans="9:18" ht="12.5">
      <c r="I930" s="63"/>
      <c r="K930" s="63"/>
      <c r="M930" s="63"/>
      <c r="P930" s="63"/>
      <c r="Q930" s="64"/>
      <c r="R930" s="64"/>
    </row>
    <row r="931" spans="9:18" ht="12.5">
      <c r="I931" s="63"/>
      <c r="K931" s="63"/>
      <c r="M931" s="63"/>
      <c r="P931" s="63"/>
      <c r="Q931" s="64"/>
      <c r="R931" s="64"/>
    </row>
    <row r="932" spans="9:18" ht="12.5">
      <c r="I932" s="63"/>
      <c r="K932" s="63"/>
      <c r="M932" s="63"/>
      <c r="P932" s="63"/>
      <c r="Q932" s="64"/>
      <c r="R932" s="64"/>
    </row>
    <row r="933" spans="9:18" ht="12.5">
      <c r="I933" s="63"/>
      <c r="K933" s="63"/>
      <c r="M933" s="63"/>
      <c r="P933" s="63"/>
      <c r="Q933" s="64"/>
      <c r="R933" s="64"/>
    </row>
    <row r="934" spans="9:18" ht="12.5">
      <c r="I934" s="63"/>
      <c r="K934" s="63"/>
      <c r="M934" s="63"/>
      <c r="P934" s="63"/>
      <c r="Q934" s="64"/>
      <c r="R934" s="64"/>
    </row>
    <row r="935" spans="9:18" ht="12.5">
      <c r="I935" s="63"/>
      <c r="K935" s="63"/>
      <c r="M935" s="63"/>
      <c r="P935" s="63"/>
      <c r="Q935" s="64"/>
      <c r="R935" s="64"/>
    </row>
    <row r="936" spans="9:18" ht="12.5">
      <c r="I936" s="63"/>
      <c r="K936" s="63"/>
      <c r="M936" s="63"/>
      <c r="P936" s="63"/>
      <c r="Q936" s="64"/>
      <c r="R936" s="64"/>
    </row>
    <row r="937" spans="9:18" ht="12.5">
      <c r="I937" s="63"/>
      <c r="K937" s="63"/>
      <c r="M937" s="63"/>
      <c r="P937" s="63"/>
      <c r="Q937" s="64"/>
      <c r="R937" s="64"/>
    </row>
    <row r="938" spans="9:18" ht="12.5">
      <c r="I938" s="63"/>
      <c r="K938" s="63"/>
      <c r="M938" s="63"/>
      <c r="P938" s="63"/>
      <c r="Q938" s="64"/>
      <c r="R938" s="64"/>
    </row>
    <row r="939" spans="9:18" ht="12.5">
      <c r="I939" s="63"/>
      <c r="K939" s="63"/>
      <c r="M939" s="63"/>
      <c r="P939" s="63"/>
      <c r="Q939" s="64"/>
      <c r="R939" s="64"/>
    </row>
    <row r="940" spans="9:18" ht="12.5">
      <c r="I940" s="63"/>
      <c r="K940" s="63"/>
      <c r="M940" s="63"/>
      <c r="P940" s="63"/>
      <c r="Q940" s="64"/>
      <c r="R940" s="64"/>
    </row>
    <row r="941" spans="9:18" ht="12.5">
      <c r="I941" s="63"/>
      <c r="K941" s="63"/>
      <c r="M941" s="63"/>
      <c r="P941" s="63"/>
      <c r="Q941" s="64"/>
      <c r="R941" s="64"/>
    </row>
    <row r="942" spans="9:18" ht="12.5">
      <c r="I942" s="63"/>
      <c r="K942" s="63"/>
      <c r="M942" s="63"/>
      <c r="P942" s="63"/>
      <c r="Q942" s="64"/>
      <c r="R942" s="64"/>
    </row>
    <row r="943" spans="9:18" ht="12.5">
      <c r="I943" s="63"/>
      <c r="K943" s="63"/>
      <c r="M943" s="63"/>
      <c r="P943" s="63"/>
      <c r="Q943" s="64"/>
      <c r="R943" s="64"/>
    </row>
    <row r="944" spans="9:18" ht="12.5">
      <c r="I944" s="63"/>
      <c r="K944" s="63"/>
      <c r="M944" s="63"/>
      <c r="P944" s="63"/>
      <c r="Q944" s="64"/>
      <c r="R944" s="64"/>
    </row>
    <row r="945" spans="9:18" ht="12.5">
      <c r="I945" s="63"/>
      <c r="K945" s="63"/>
      <c r="M945" s="63"/>
      <c r="P945" s="63"/>
      <c r="Q945" s="64"/>
      <c r="R945" s="64"/>
    </row>
    <row r="946" spans="9:18" ht="12.5">
      <c r="I946" s="63"/>
      <c r="K946" s="63"/>
      <c r="M946" s="63"/>
      <c r="P946" s="63"/>
      <c r="Q946" s="64"/>
      <c r="R946" s="64"/>
    </row>
    <row r="947" spans="9:18" ht="12.5">
      <c r="I947" s="63"/>
      <c r="K947" s="63"/>
      <c r="M947" s="63"/>
      <c r="P947" s="63"/>
      <c r="Q947" s="64"/>
      <c r="R947" s="64"/>
    </row>
    <row r="948" spans="9:18" ht="12.5">
      <c r="I948" s="63"/>
      <c r="K948" s="63"/>
      <c r="M948" s="63"/>
      <c r="P948" s="63"/>
      <c r="Q948" s="64"/>
      <c r="R948" s="64"/>
    </row>
    <row r="949" spans="9:18" ht="12.5">
      <c r="I949" s="63"/>
      <c r="K949" s="63"/>
      <c r="M949" s="63"/>
      <c r="P949" s="63"/>
      <c r="Q949" s="64"/>
      <c r="R949" s="64"/>
    </row>
    <row r="950" spans="9:18" ht="12.5">
      <c r="I950" s="63"/>
      <c r="K950" s="63"/>
      <c r="M950" s="63"/>
      <c r="P950" s="63"/>
      <c r="Q950" s="64"/>
      <c r="R950" s="64"/>
    </row>
    <row r="951" spans="9:18" ht="12.5">
      <c r="I951" s="63"/>
      <c r="K951" s="63"/>
      <c r="M951" s="63"/>
      <c r="P951" s="63"/>
      <c r="Q951" s="64"/>
      <c r="R951" s="64"/>
    </row>
    <row r="952" spans="9:18" ht="12.5">
      <c r="I952" s="63"/>
      <c r="K952" s="63"/>
      <c r="M952" s="63"/>
      <c r="P952" s="63"/>
      <c r="Q952" s="64"/>
      <c r="R952" s="64"/>
    </row>
    <row r="953" spans="9:18" ht="12.5">
      <c r="I953" s="63"/>
      <c r="K953" s="63"/>
      <c r="M953" s="63"/>
      <c r="P953" s="63"/>
      <c r="Q953" s="64"/>
      <c r="R953" s="64"/>
    </row>
    <row r="954" spans="9:18" ht="12.5">
      <c r="I954" s="63"/>
      <c r="K954" s="63"/>
      <c r="M954" s="63"/>
      <c r="P954" s="63"/>
      <c r="Q954" s="64"/>
      <c r="R954" s="64"/>
    </row>
    <row r="955" spans="9:18" ht="12.5">
      <c r="I955" s="63"/>
      <c r="K955" s="63"/>
      <c r="M955" s="63"/>
      <c r="P955" s="63"/>
      <c r="Q955" s="64"/>
      <c r="R955" s="64"/>
    </row>
    <row r="956" spans="9:18" ht="12.5">
      <c r="I956" s="63"/>
      <c r="K956" s="63"/>
      <c r="M956" s="63"/>
      <c r="P956" s="63"/>
      <c r="Q956" s="64"/>
      <c r="R956" s="64"/>
    </row>
    <row r="957" spans="9:18" ht="12.5">
      <c r="I957" s="63"/>
      <c r="K957" s="63"/>
      <c r="M957" s="63"/>
      <c r="P957" s="63"/>
      <c r="Q957" s="64"/>
      <c r="R957" s="64"/>
    </row>
    <row r="958" spans="9:18" ht="12.5">
      <c r="I958" s="63"/>
      <c r="K958" s="63"/>
      <c r="M958" s="63"/>
      <c r="P958" s="63"/>
      <c r="Q958" s="64"/>
      <c r="R958" s="64"/>
    </row>
    <row r="959" spans="9:18" ht="12.5">
      <c r="I959" s="63"/>
      <c r="K959" s="63"/>
      <c r="M959" s="63"/>
      <c r="P959" s="63"/>
      <c r="Q959" s="64"/>
      <c r="R959" s="64"/>
    </row>
    <row r="960" spans="9:18" ht="12.5">
      <c r="I960" s="63"/>
      <c r="K960" s="63"/>
      <c r="M960" s="63"/>
      <c r="P960" s="63"/>
      <c r="Q960" s="64"/>
      <c r="R960" s="64"/>
    </row>
    <row r="961" spans="9:18" ht="12.5">
      <c r="I961" s="63"/>
      <c r="K961" s="63"/>
      <c r="M961" s="63"/>
      <c r="P961" s="63"/>
      <c r="Q961" s="64"/>
      <c r="R961" s="64"/>
    </row>
    <row r="962" spans="9:18" ht="12.5">
      <c r="I962" s="63"/>
      <c r="K962" s="63"/>
      <c r="M962" s="63"/>
      <c r="P962" s="63"/>
      <c r="Q962" s="64"/>
      <c r="R962" s="64"/>
    </row>
    <row r="963" spans="9:18" ht="12.5">
      <c r="I963" s="63"/>
      <c r="K963" s="63"/>
      <c r="M963" s="63"/>
      <c r="P963" s="63"/>
      <c r="Q963" s="64"/>
      <c r="R963" s="64"/>
    </row>
    <row r="964" spans="9:18" ht="12.5">
      <c r="I964" s="63"/>
      <c r="K964" s="63"/>
      <c r="M964" s="63"/>
      <c r="P964" s="63"/>
      <c r="Q964" s="64"/>
      <c r="R964" s="64"/>
    </row>
    <row r="965" spans="9:18" ht="12.5">
      <c r="I965" s="63"/>
      <c r="K965" s="63"/>
      <c r="M965" s="63"/>
      <c r="P965" s="63"/>
      <c r="Q965" s="64"/>
      <c r="R965" s="64"/>
    </row>
    <row r="966" spans="9:18" ht="12.5">
      <c r="I966" s="63"/>
      <c r="K966" s="63"/>
      <c r="M966" s="63"/>
      <c r="P966" s="63"/>
      <c r="Q966" s="64"/>
      <c r="R966" s="64"/>
    </row>
    <row r="967" spans="9:18" ht="12.5">
      <c r="I967" s="63"/>
      <c r="K967" s="63"/>
      <c r="M967" s="63"/>
      <c r="P967" s="63"/>
      <c r="Q967" s="64"/>
      <c r="R967" s="64"/>
    </row>
    <row r="968" spans="9:18" ht="12.5">
      <c r="I968" s="63"/>
      <c r="K968" s="63"/>
      <c r="M968" s="63"/>
      <c r="P968" s="63"/>
      <c r="Q968" s="64"/>
      <c r="R968" s="64"/>
    </row>
    <row r="969" spans="9:18" ht="12.5">
      <c r="I969" s="63"/>
      <c r="K969" s="63"/>
      <c r="M969" s="63"/>
      <c r="P969" s="63"/>
      <c r="Q969" s="64"/>
      <c r="R969" s="64"/>
    </row>
    <row r="970" spans="9:18" ht="12.5">
      <c r="I970" s="63"/>
      <c r="K970" s="63"/>
      <c r="M970" s="63"/>
      <c r="P970" s="63"/>
      <c r="Q970" s="64"/>
      <c r="R970" s="64"/>
    </row>
    <row r="971" spans="9:18" ht="12.5">
      <c r="I971" s="63"/>
      <c r="K971" s="63"/>
      <c r="M971" s="63"/>
      <c r="P971" s="63"/>
      <c r="Q971" s="64"/>
      <c r="R971" s="64"/>
    </row>
    <row r="972" spans="9:18" ht="12.5">
      <c r="I972" s="63"/>
      <c r="K972" s="63"/>
      <c r="M972" s="63"/>
      <c r="P972" s="63"/>
      <c r="Q972" s="64"/>
      <c r="R972" s="64"/>
    </row>
    <row r="973" spans="9:18" ht="12.5">
      <c r="I973" s="63"/>
      <c r="K973" s="63"/>
      <c r="M973" s="63"/>
      <c r="P973" s="63"/>
      <c r="Q973" s="64"/>
      <c r="R973" s="64"/>
    </row>
    <row r="974" spans="9:18" ht="12.5">
      <c r="I974" s="63"/>
      <c r="K974" s="63"/>
      <c r="M974" s="63"/>
      <c r="P974" s="63"/>
      <c r="Q974" s="64"/>
      <c r="R974" s="64"/>
    </row>
    <row r="975" spans="9:18" ht="12.5">
      <c r="I975" s="63"/>
      <c r="K975" s="63"/>
      <c r="M975" s="63"/>
      <c r="P975" s="63"/>
      <c r="Q975" s="64"/>
      <c r="R975" s="64"/>
    </row>
    <row r="976" spans="9:18" ht="12.5">
      <c r="I976" s="63"/>
      <c r="K976" s="63"/>
      <c r="M976" s="63"/>
      <c r="P976" s="63"/>
      <c r="Q976" s="64"/>
      <c r="R976" s="64"/>
    </row>
    <row r="977" spans="9:18" ht="12.5">
      <c r="I977" s="63"/>
      <c r="K977" s="63"/>
      <c r="M977" s="63"/>
      <c r="P977" s="63"/>
      <c r="Q977" s="64"/>
      <c r="R977" s="64"/>
    </row>
    <row r="978" spans="9:18" ht="12.5">
      <c r="I978" s="63"/>
      <c r="K978" s="63"/>
      <c r="M978" s="63"/>
      <c r="P978" s="63"/>
      <c r="Q978" s="64"/>
      <c r="R978" s="64"/>
    </row>
    <row r="979" spans="9:18" ht="12.5">
      <c r="I979" s="63"/>
      <c r="K979" s="63"/>
      <c r="M979" s="63"/>
      <c r="P979" s="63"/>
      <c r="Q979" s="64"/>
      <c r="R979" s="64"/>
    </row>
    <row r="980" spans="9:18" ht="12.5">
      <c r="I980" s="63"/>
      <c r="K980" s="63"/>
      <c r="M980" s="63"/>
      <c r="P980" s="63"/>
      <c r="Q980" s="64"/>
      <c r="R980" s="64"/>
    </row>
    <row r="981" spans="9:18" ht="12.5">
      <c r="I981" s="63"/>
      <c r="K981" s="63"/>
      <c r="M981" s="63"/>
      <c r="P981" s="63"/>
      <c r="Q981" s="64"/>
      <c r="R981" s="64"/>
    </row>
    <row r="982" spans="9:18" ht="12.5">
      <c r="I982" s="63"/>
      <c r="K982" s="63"/>
      <c r="M982" s="63"/>
      <c r="P982" s="63"/>
      <c r="Q982" s="64"/>
      <c r="R982" s="64"/>
    </row>
    <row r="983" spans="9:18" ht="12.5">
      <c r="I983" s="63"/>
      <c r="K983" s="63"/>
      <c r="M983" s="63"/>
      <c r="P983" s="63"/>
      <c r="Q983" s="64"/>
      <c r="R983" s="64"/>
    </row>
    <row r="984" spans="9:18" ht="12.5">
      <c r="I984" s="63"/>
      <c r="K984" s="63"/>
      <c r="M984" s="63"/>
      <c r="P984" s="63"/>
      <c r="Q984" s="64"/>
      <c r="R984" s="64"/>
    </row>
    <row r="985" spans="9:18" ht="12.5">
      <c r="I985" s="63"/>
      <c r="K985" s="63"/>
      <c r="M985" s="63"/>
      <c r="P985" s="63"/>
      <c r="Q985" s="64"/>
      <c r="R985" s="64"/>
    </row>
    <row r="986" spans="9:18" ht="12.5">
      <c r="I986" s="63"/>
      <c r="K986" s="63"/>
      <c r="M986" s="63"/>
      <c r="P986" s="63"/>
      <c r="Q986" s="64"/>
      <c r="R986" s="64"/>
    </row>
    <row r="987" spans="9:18" ht="12.5">
      <c r="I987" s="63"/>
      <c r="K987" s="63"/>
      <c r="M987" s="63"/>
      <c r="P987" s="63"/>
      <c r="Q987" s="64"/>
      <c r="R987" s="64"/>
    </row>
    <row r="988" spans="9:18" ht="12.5">
      <c r="I988" s="63"/>
      <c r="K988" s="63"/>
      <c r="M988" s="63"/>
      <c r="P988" s="63"/>
      <c r="Q988" s="64"/>
      <c r="R988" s="64"/>
    </row>
    <row r="989" spans="9:18" ht="12.5">
      <c r="I989" s="63"/>
      <c r="K989" s="63"/>
      <c r="M989" s="63"/>
      <c r="P989" s="63"/>
      <c r="Q989" s="64"/>
      <c r="R989" s="64"/>
    </row>
    <row r="990" spans="9:18" ht="12.5">
      <c r="I990" s="63"/>
      <c r="K990" s="63"/>
      <c r="M990" s="63"/>
      <c r="P990" s="63"/>
      <c r="Q990" s="64"/>
      <c r="R990" s="64"/>
    </row>
    <row r="991" spans="9:18" ht="12.5">
      <c r="I991" s="63"/>
      <c r="K991" s="63"/>
      <c r="M991" s="63"/>
      <c r="P991" s="63"/>
      <c r="Q991" s="64"/>
      <c r="R991" s="64"/>
    </row>
    <row r="992" spans="9:18" ht="12.5">
      <c r="I992" s="63"/>
      <c r="K992" s="63"/>
      <c r="M992" s="63"/>
      <c r="P992" s="63"/>
      <c r="Q992" s="64"/>
      <c r="R992" s="64"/>
    </row>
    <row r="993" spans="9:18" ht="12.5">
      <c r="I993" s="63"/>
      <c r="K993" s="63"/>
      <c r="M993" s="63"/>
      <c r="P993" s="63"/>
      <c r="Q993" s="64"/>
      <c r="R993" s="64"/>
    </row>
    <row r="994" spans="9:18" ht="12.5">
      <c r="I994" s="63"/>
      <c r="K994" s="63"/>
      <c r="M994" s="63"/>
      <c r="P994" s="63"/>
      <c r="Q994" s="64"/>
      <c r="R994" s="64"/>
    </row>
    <row r="995" spans="9:18" ht="12.5">
      <c r="I995" s="63"/>
      <c r="K995" s="63"/>
      <c r="M995" s="63"/>
      <c r="P995" s="63"/>
      <c r="Q995" s="64"/>
      <c r="R995" s="64"/>
    </row>
    <row r="996" spans="9:18" ht="12.5">
      <c r="I996" s="63"/>
      <c r="K996" s="63"/>
      <c r="M996" s="63"/>
      <c r="P996" s="63"/>
      <c r="Q996" s="64"/>
      <c r="R996" s="64"/>
    </row>
    <row r="997" spans="9:18" ht="12.5">
      <c r="I997" s="63"/>
      <c r="K997" s="63"/>
      <c r="M997" s="63"/>
      <c r="P997" s="63"/>
      <c r="Q997" s="64"/>
      <c r="R997" s="64"/>
    </row>
    <row r="998" spans="9:18" ht="12.5">
      <c r="I998" s="63"/>
      <c r="K998" s="63"/>
      <c r="M998" s="63"/>
      <c r="P998" s="63"/>
      <c r="Q998" s="64"/>
      <c r="R998" s="64"/>
    </row>
    <row r="999" spans="9:18" ht="12.5">
      <c r="I999" s="63"/>
      <c r="K999" s="63"/>
      <c r="M999" s="63"/>
      <c r="P999" s="63"/>
      <c r="Q999" s="64"/>
      <c r="R999" s="64"/>
    </row>
    <row r="1000" spans="9:18" ht="12.5">
      <c r="I1000" s="63"/>
      <c r="K1000" s="63"/>
      <c r="M1000" s="63"/>
      <c r="P1000" s="63"/>
      <c r="Q1000" s="64"/>
      <c r="R1000" s="64"/>
    </row>
    <row r="1001" spans="9:18" ht="12.5">
      <c r="I1001" s="63"/>
      <c r="K1001" s="63"/>
      <c r="M1001" s="63"/>
      <c r="P1001" s="63"/>
      <c r="Q1001" s="64"/>
      <c r="R1001" s="64"/>
    </row>
    <row r="1002" spans="9:18" ht="12.5">
      <c r="I1002" s="63"/>
      <c r="K1002" s="63"/>
      <c r="M1002" s="63"/>
      <c r="P1002" s="63"/>
      <c r="Q1002" s="64"/>
      <c r="R1002" s="64"/>
    </row>
  </sheetData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38BAB-43D6-4EC3-9D7F-3DF3470597F4}">
  <dimension ref="A1:R130"/>
  <sheetViews>
    <sheetView topLeftCell="B1" workbookViewId="0">
      <selection activeCell="Q2" sqref="Q2"/>
    </sheetView>
  </sheetViews>
  <sheetFormatPr defaultColWidth="8.81640625" defaultRowHeight="12.5"/>
  <cols>
    <col min="5" max="5" width="8.81640625" style="79"/>
  </cols>
  <sheetData>
    <row r="1" spans="1:18">
      <c r="A1" t="s">
        <v>173</v>
      </c>
      <c r="B1" t="s">
        <v>55</v>
      </c>
      <c r="C1" t="s">
        <v>56</v>
      </c>
      <c r="D1" t="s">
        <v>57</v>
      </c>
      <c r="E1" s="79" t="s">
        <v>175</v>
      </c>
      <c r="F1" t="s">
        <v>176</v>
      </c>
      <c r="G1" t="s">
        <v>174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  <c r="P1" t="s">
        <v>69</v>
      </c>
      <c r="Q1" t="s">
        <v>70</v>
      </c>
      <c r="R1" t="s">
        <v>71</v>
      </c>
    </row>
    <row r="2" spans="1:18">
      <c r="A2" t="s">
        <v>177</v>
      </c>
      <c r="B2">
        <v>100</v>
      </c>
      <c r="C2">
        <v>0</v>
      </c>
      <c r="D2">
        <v>1</v>
      </c>
      <c r="E2" s="79">
        <v>0</v>
      </c>
      <c r="F2">
        <v>1</v>
      </c>
      <c r="G2">
        <v>1</v>
      </c>
      <c r="H2">
        <v>1</v>
      </c>
      <c r="I2">
        <v>288</v>
      </c>
      <c r="J2">
        <v>839.3</v>
      </c>
      <c r="K2">
        <v>356322.44</v>
      </c>
      <c r="M2">
        <v>227507.06</v>
      </c>
      <c r="O2">
        <v>848.91</v>
      </c>
      <c r="P2">
        <v>7</v>
      </c>
      <c r="Q2">
        <v>2.8405015478982101</v>
      </c>
      <c r="R2">
        <v>0.72640548586130682</v>
      </c>
    </row>
    <row r="3" spans="1:18">
      <c r="A3" t="s">
        <v>177</v>
      </c>
      <c r="B3">
        <v>100</v>
      </c>
      <c r="C3">
        <v>0</v>
      </c>
      <c r="D3">
        <v>2</v>
      </c>
      <c r="E3" s="79">
        <v>0</v>
      </c>
      <c r="F3">
        <v>1</v>
      </c>
      <c r="G3">
        <v>2</v>
      </c>
      <c r="H3">
        <v>1</v>
      </c>
      <c r="I3">
        <v>288</v>
      </c>
      <c r="J3">
        <v>839.3</v>
      </c>
      <c r="K3">
        <v>343425.91</v>
      </c>
      <c r="M3">
        <v>225632.14</v>
      </c>
      <c r="O3">
        <v>848.91</v>
      </c>
      <c r="P3">
        <v>7</v>
      </c>
      <c r="Q3">
        <v>2.5974645730794355</v>
      </c>
      <c r="R3">
        <v>0.94004704176105169</v>
      </c>
    </row>
    <row r="4" spans="1:18">
      <c r="A4" t="s">
        <v>177</v>
      </c>
      <c r="B4">
        <v>100</v>
      </c>
      <c r="C4">
        <v>0</v>
      </c>
      <c r="D4">
        <v>3</v>
      </c>
      <c r="E4" s="79">
        <v>0</v>
      </c>
      <c r="F4">
        <v>1</v>
      </c>
      <c r="G4">
        <v>3</v>
      </c>
      <c r="H4">
        <v>1</v>
      </c>
      <c r="I4">
        <v>288</v>
      </c>
      <c r="J4">
        <v>839.3</v>
      </c>
      <c r="K4">
        <v>349518.56</v>
      </c>
      <c r="M4">
        <v>229469.14</v>
      </c>
      <c r="O4">
        <v>848.91</v>
      </c>
      <c r="P4">
        <v>7</v>
      </c>
      <c r="Q4">
        <v>2.6472037992224369</v>
      </c>
      <c r="R4">
        <v>0.95046516760763389</v>
      </c>
    </row>
    <row r="5" spans="1:18">
      <c r="A5" t="s">
        <v>73</v>
      </c>
      <c r="B5">
        <v>100</v>
      </c>
      <c r="C5">
        <v>0</v>
      </c>
      <c r="D5">
        <v>1</v>
      </c>
      <c r="E5" s="79">
        <v>1</v>
      </c>
      <c r="F5">
        <v>1</v>
      </c>
      <c r="G5">
        <v>4</v>
      </c>
      <c r="H5">
        <v>1</v>
      </c>
      <c r="I5">
        <v>288</v>
      </c>
      <c r="J5">
        <v>839.3</v>
      </c>
      <c r="K5">
        <v>693139.81</v>
      </c>
      <c r="M5">
        <v>432998.75</v>
      </c>
      <c r="O5">
        <v>848.91</v>
      </c>
      <c r="P5">
        <v>7</v>
      </c>
      <c r="Q5">
        <v>5.7363575964444653</v>
      </c>
      <c r="R5">
        <v>1.0522945314678629</v>
      </c>
    </row>
    <row r="6" spans="1:18">
      <c r="A6" t="s">
        <v>73</v>
      </c>
      <c r="B6">
        <v>100</v>
      </c>
      <c r="C6">
        <v>0</v>
      </c>
      <c r="D6">
        <v>2</v>
      </c>
      <c r="E6" s="79">
        <v>1</v>
      </c>
      <c r="F6">
        <v>1</v>
      </c>
      <c r="G6">
        <v>5</v>
      </c>
      <c r="H6">
        <v>1</v>
      </c>
      <c r="I6">
        <v>288</v>
      </c>
      <c r="J6">
        <v>839.3</v>
      </c>
      <c r="K6">
        <v>567556.06000000006</v>
      </c>
      <c r="M6">
        <v>359080.44</v>
      </c>
      <c r="O6">
        <v>848.91</v>
      </c>
      <c r="P6">
        <v>7</v>
      </c>
      <c r="Q6">
        <v>4.5970855445136953</v>
      </c>
      <c r="R6">
        <v>1.0326586362667214</v>
      </c>
    </row>
    <row r="7" spans="1:18">
      <c r="A7" t="s">
        <v>73</v>
      </c>
      <c r="B7">
        <v>100</v>
      </c>
      <c r="C7">
        <v>0</v>
      </c>
      <c r="D7">
        <v>3</v>
      </c>
      <c r="E7" s="79">
        <v>1</v>
      </c>
      <c r="F7">
        <v>1</v>
      </c>
      <c r="G7">
        <v>6</v>
      </c>
      <c r="H7">
        <v>1</v>
      </c>
      <c r="I7">
        <v>288</v>
      </c>
      <c r="J7">
        <v>839.3</v>
      </c>
      <c r="K7">
        <v>796574.62</v>
      </c>
      <c r="M7">
        <v>526515.12</v>
      </c>
      <c r="O7">
        <v>848.91</v>
      </c>
      <c r="P7">
        <v>7</v>
      </c>
      <c r="Q7">
        <v>5.9550686243724602</v>
      </c>
      <c r="R7">
        <v>2.2997542585250392</v>
      </c>
    </row>
    <row r="8" spans="1:18">
      <c r="A8" t="s">
        <v>75</v>
      </c>
      <c r="B8">
        <v>100</v>
      </c>
      <c r="C8">
        <v>0</v>
      </c>
      <c r="D8">
        <v>1</v>
      </c>
      <c r="E8" s="79">
        <v>1</v>
      </c>
      <c r="F8">
        <v>1</v>
      </c>
      <c r="G8">
        <v>7</v>
      </c>
      <c r="H8">
        <v>1</v>
      </c>
      <c r="I8">
        <v>288</v>
      </c>
      <c r="J8">
        <v>839.3</v>
      </c>
      <c r="K8">
        <v>272000.25</v>
      </c>
      <c r="M8">
        <v>175237.95</v>
      </c>
      <c r="O8">
        <v>848.91</v>
      </c>
      <c r="P8">
        <v>7</v>
      </c>
      <c r="Q8">
        <v>2.1337006724522385</v>
      </c>
      <c r="R8">
        <v>0.61371945787953297</v>
      </c>
    </row>
    <row r="9" spans="1:18">
      <c r="A9" t="s">
        <v>75</v>
      </c>
      <c r="B9">
        <v>100</v>
      </c>
      <c r="C9">
        <v>0</v>
      </c>
      <c r="D9">
        <v>2</v>
      </c>
      <c r="E9" s="79">
        <v>1</v>
      </c>
      <c r="F9">
        <v>1</v>
      </c>
      <c r="G9">
        <v>8</v>
      </c>
      <c r="H9">
        <v>1</v>
      </c>
      <c r="I9">
        <v>288</v>
      </c>
      <c r="J9">
        <v>839.3</v>
      </c>
      <c r="K9">
        <v>288835.84000000003</v>
      </c>
      <c r="M9">
        <v>186366</v>
      </c>
      <c r="O9">
        <v>848.91</v>
      </c>
      <c r="P9">
        <v>7</v>
      </c>
      <c r="Q9">
        <v>2.2595573535775126</v>
      </c>
      <c r="R9">
        <v>0.66233085619332122</v>
      </c>
    </row>
    <row r="10" spans="1:18">
      <c r="A10" t="s">
        <v>75</v>
      </c>
      <c r="B10">
        <v>100</v>
      </c>
      <c r="C10">
        <v>0</v>
      </c>
      <c r="D10">
        <v>3</v>
      </c>
      <c r="E10" s="79">
        <v>1</v>
      </c>
      <c r="F10">
        <v>1</v>
      </c>
      <c r="G10">
        <v>9</v>
      </c>
      <c r="H10">
        <v>1</v>
      </c>
      <c r="I10">
        <v>288</v>
      </c>
      <c r="J10">
        <v>839.3</v>
      </c>
      <c r="K10">
        <v>223488.27</v>
      </c>
      <c r="M10">
        <v>191019.77</v>
      </c>
      <c r="O10">
        <v>848.91</v>
      </c>
      <c r="P10">
        <v>7</v>
      </c>
      <c r="Q10">
        <v>0.71596128123779113</v>
      </c>
      <c r="R10">
        <v>2.2788897849230767</v>
      </c>
    </row>
    <row r="11" spans="1:18">
      <c r="A11" t="s">
        <v>76</v>
      </c>
      <c r="B11">
        <v>100</v>
      </c>
      <c r="C11">
        <v>1</v>
      </c>
      <c r="D11">
        <v>1</v>
      </c>
      <c r="E11" s="79">
        <v>1</v>
      </c>
      <c r="F11">
        <v>1</v>
      </c>
      <c r="G11">
        <v>10</v>
      </c>
      <c r="H11">
        <v>1</v>
      </c>
      <c r="I11">
        <v>288</v>
      </c>
      <c r="J11">
        <v>839.3</v>
      </c>
      <c r="K11">
        <v>128727.9</v>
      </c>
      <c r="M11">
        <v>86358.87</v>
      </c>
      <c r="O11">
        <v>848.91</v>
      </c>
      <c r="P11">
        <v>7</v>
      </c>
      <c r="Q11">
        <v>0.93427737664513</v>
      </c>
      <c r="R11">
        <v>0.4196764779320572</v>
      </c>
    </row>
    <row r="12" spans="1:18">
      <c r="A12" t="s">
        <v>76</v>
      </c>
      <c r="B12">
        <v>100</v>
      </c>
      <c r="C12">
        <v>1</v>
      </c>
      <c r="D12">
        <v>2</v>
      </c>
      <c r="E12" s="79">
        <v>1</v>
      </c>
      <c r="F12">
        <v>1</v>
      </c>
      <c r="G12">
        <v>11</v>
      </c>
      <c r="H12">
        <v>1</v>
      </c>
      <c r="I12">
        <v>288</v>
      </c>
      <c r="J12">
        <v>839.3</v>
      </c>
      <c r="K12">
        <v>132700.01999999999</v>
      </c>
      <c r="M12">
        <v>89823.73</v>
      </c>
      <c r="O12">
        <v>848.91</v>
      </c>
      <c r="P12">
        <v>7</v>
      </c>
      <c r="Q12">
        <v>0.94546294171652789</v>
      </c>
      <c r="R12">
        <v>0.46281376994031248</v>
      </c>
    </row>
    <row r="13" spans="1:18">
      <c r="A13" t="s">
        <v>77</v>
      </c>
      <c r="B13">
        <v>100</v>
      </c>
      <c r="C13">
        <v>1</v>
      </c>
      <c r="D13">
        <v>1</v>
      </c>
      <c r="E13" s="79">
        <v>1</v>
      </c>
      <c r="F13">
        <v>1</v>
      </c>
      <c r="G13">
        <v>12</v>
      </c>
      <c r="H13">
        <v>1</v>
      </c>
      <c r="I13">
        <v>288</v>
      </c>
      <c r="J13">
        <v>839.3</v>
      </c>
      <c r="K13">
        <v>136790.44</v>
      </c>
      <c r="M13">
        <v>94232.34</v>
      </c>
      <c r="O13">
        <v>848.91</v>
      </c>
      <c r="P13">
        <v>7</v>
      </c>
      <c r="Q13">
        <v>0.93844654982663311</v>
      </c>
      <c r="R13">
        <v>0.53894934440899223</v>
      </c>
    </row>
    <row r="14" spans="1:18">
      <c r="A14" t="s">
        <v>77</v>
      </c>
      <c r="B14">
        <v>100</v>
      </c>
      <c r="C14">
        <v>1</v>
      </c>
      <c r="D14">
        <v>2</v>
      </c>
      <c r="E14" s="79">
        <v>1</v>
      </c>
      <c r="F14">
        <v>1</v>
      </c>
      <c r="G14">
        <v>13</v>
      </c>
      <c r="H14">
        <v>1</v>
      </c>
      <c r="I14">
        <v>288</v>
      </c>
      <c r="J14">
        <v>839.3</v>
      </c>
      <c r="K14">
        <v>135318.79999999999</v>
      </c>
      <c r="M14">
        <v>89642.45</v>
      </c>
      <c r="O14">
        <v>848.91</v>
      </c>
      <c r="P14">
        <v>7</v>
      </c>
      <c r="Q14">
        <v>1.0072069257361989</v>
      </c>
      <c r="R14">
        <v>0.39822763716675297</v>
      </c>
    </row>
    <row r="15" spans="1:18">
      <c r="A15" t="s">
        <v>78</v>
      </c>
      <c r="B15">
        <v>80</v>
      </c>
      <c r="C15">
        <v>1</v>
      </c>
      <c r="D15">
        <v>1</v>
      </c>
      <c r="E15" s="79">
        <v>1</v>
      </c>
      <c r="F15">
        <v>1</v>
      </c>
      <c r="G15">
        <v>14</v>
      </c>
      <c r="H15">
        <v>1</v>
      </c>
      <c r="I15">
        <v>288</v>
      </c>
      <c r="J15">
        <v>839.3</v>
      </c>
      <c r="K15">
        <v>345653.5</v>
      </c>
      <c r="M15">
        <v>227308.38</v>
      </c>
      <c r="O15">
        <v>848.91</v>
      </c>
      <c r="P15">
        <v>7</v>
      </c>
      <c r="Q15">
        <v>2.6096223645514924</v>
      </c>
      <c r="R15">
        <v>0.95416971932704953</v>
      </c>
    </row>
    <row r="16" spans="1:18">
      <c r="A16" t="s">
        <v>78</v>
      </c>
      <c r="B16">
        <v>80</v>
      </c>
      <c r="C16">
        <v>1</v>
      </c>
      <c r="D16">
        <v>2</v>
      </c>
      <c r="E16" s="79">
        <v>1</v>
      </c>
      <c r="F16">
        <v>1</v>
      </c>
      <c r="G16">
        <v>15</v>
      </c>
      <c r="H16">
        <v>1</v>
      </c>
      <c r="I16">
        <v>288</v>
      </c>
      <c r="J16">
        <v>839.3</v>
      </c>
      <c r="K16">
        <v>423646.28</v>
      </c>
      <c r="M16">
        <v>275284.25</v>
      </c>
      <c r="O16">
        <v>848.91</v>
      </c>
      <c r="P16">
        <v>7</v>
      </c>
      <c r="Q16">
        <v>3.2715237564359185</v>
      </c>
      <c r="R16">
        <v>1.0444448451899504</v>
      </c>
    </row>
    <row r="17" spans="1:18">
      <c r="A17" t="s">
        <v>78</v>
      </c>
      <c r="B17">
        <v>80</v>
      </c>
      <c r="C17">
        <v>1</v>
      </c>
      <c r="D17">
        <v>3</v>
      </c>
      <c r="E17" s="79">
        <v>1</v>
      </c>
      <c r="F17">
        <v>1</v>
      </c>
      <c r="G17">
        <v>16</v>
      </c>
      <c r="H17">
        <v>1</v>
      </c>
      <c r="I17">
        <v>288</v>
      </c>
      <c r="J17">
        <v>839.3</v>
      </c>
      <c r="K17">
        <v>232253.34</v>
      </c>
      <c r="M17">
        <v>147392.82999999999</v>
      </c>
      <c r="O17">
        <v>848.91</v>
      </c>
      <c r="P17">
        <v>7</v>
      </c>
      <c r="Q17">
        <v>1.8712548921598591</v>
      </c>
      <c r="R17">
        <v>0.43960316232302266</v>
      </c>
    </row>
    <row r="18" spans="1:18">
      <c r="A18" t="s">
        <v>78</v>
      </c>
      <c r="B18">
        <v>80</v>
      </c>
      <c r="C18">
        <v>1</v>
      </c>
      <c r="D18">
        <v>4</v>
      </c>
      <c r="E18" s="79">
        <v>1</v>
      </c>
      <c r="F18">
        <v>1</v>
      </c>
      <c r="G18">
        <v>17</v>
      </c>
      <c r="H18">
        <v>1</v>
      </c>
      <c r="I18">
        <v>288</v>
      </c>
      <c r="J18">
        <v>839.3</v>
      </c>
      <c r="K18">
        <v>924.61</v>
      </c>
      <c r="M18">
        <v>901.09</v>
      </c>
      <c r="O18">
        <v>848.91</v>
      </c>
      <c r="P18">
        <v>7</v>
      </c>
      <c r="Q18">
        <v>5.1863835208626312E-4</v>
      </c>
      <c r="R18">
        <v>1.3608854038920683E-2</v>
      </c>
    </row>
    <row r="19" spans="1:18">
      <c r="A19" t="s">
        <v>81</v>
      </c>
      <c r="B19">
        <v>80</v>
      </c>
      <c r="C19">
        <v>1</v>
      </c>
      <c r="D19">
        <v>1</v>
      </c>
      <c r="E19" s="79">
        <v>1</v>
      </c>
      <c r="F19">
        <v>1</v>
      </c>
      <c r="G19">
        <v>18</v>
      </c>
      <c r="H19">
        <v>1</v>
      </c>
      <c r="I19">
        <v>288</v>
      </c>
      <c r="J19">
        <v>839.3</v>
      </c>
      <c r="K19">
        <v>146523.22</v>
      </c>
      <c r="M19">
        <v>96959.16</v>
      </c>
      <c r="O19">
        <v>848.91</v>
      </c>
      <c r="P19">
        <v>7</v>
      </c>
      <c r="Q19">
        <v>1.0929346258973081</v>
      </c>
      <c r="R19">
        <v>0.42721296772644235</v>
      </c>
    </row>
    <row r="20" spans="1:18">
      <c r="A20" t="s">
        <v>81</v>
      </c>
      <c r="B20">
        <v>80</v>
      </c>
      <c r="C20">
        <v>1</v>
      </c>
      <c r="D20">
        <v>2</v>
      </c>
      <c r="E20" s="79">
        <v>1</v>
      </c>
      <c r="F20">
        <v>1</v>
      </c>
      <c r="G20">
        <v>19</v>
      </c>
      <c r="H20">
        <v>1</v>
      </c>
      <c r="I20">
        <v>288</v>
      </c>
      <c r="J20">
        <v>839.3</v>
      </c>
      <c r="K20">
        <v>132102.84</v>
      </c>
      <c r="M20">
        <v>95226.48</v>
      </c>
      <c r="O20">
        <v>848.91</v>
      </c>
      <c r="P20">
        <v>7</v>
      </c>
      <c r="Q20">
        <v>0.81315878322022983</v>
      </c>
      <c r="R20">
        <v>0.67982346230727009</v>
      </c>
    </row>
    <row r="21" spans="1:18">
      <c r="A21" t="s">
        <v>81</v>
      </c>
      <c r="B21">
        <v>80</v>
      </c>
      <c r="C21">
        <v>1</v>
      </c>
      <c r="D21">
        <v>3</v>
      </c>
      <c r="E21" s="79">
        <v>1</v>
      </c>
      <c r="F21">
        <v>1</v>
      </c>
      <c r="G21">
        <v>20</v>
      </c>
      <c r="H21">
        <v>1</v>
      </c>
      <c r="I21">
        <v>288</v>
      </c>
      <c r="J21">
        <v>839.3</v>
      </c>
      <c r="K21">
        <v>79242.899999999994</v>
      </c>
      <c r="M21">
        <v>49978.2</v>
      </c>
      <c r="O21">
        <v>848.91</v>
      </c>
      <c r="P21">
        <v>7</v>
      </c>
      <c r="Q21">
        <v>0.64531444652631265</v>
      </c>
      <c r="R21">
        <v>0.13825505287577058</v>
      </c>
    </row>
    <row r="22" spans="1:18">
      <c r="A22" t="s">
        <v>81</v>
      </c>
      <c r="B22">
        <v>80</v>
      </c>
      <c r="C22">
        <v>1</v>
      </c>
      <c r="D22">
        <v>4</v>
      </c>
      <c r="E22" s="79">
        <v>1</v>
      </c>
      <c r="F22">
        <v>1</v>
      </c>
      <c r="G22">
        <v>21</v>
      </c>
      <c r="H22">
        <v>1</v>
      </c>
      <c r="I22">
        <v>288</v>
      </c>
      <c r="J22">
        <v>839.3</v>
      </c>
      <c r="K22">
        <v>68434.27</v>
      </c>
      <c r="M22">
        <v>55355.199999999997</v>
      </c>
      <c r="O22">
        <v>848.91</v>
      </c>
      <c r="P22">
        <v>7</v>
      </c>
      <c r="Q22">
        <v>0.28840592311313307</v>
      </c>
      <c r="R22">
        <v>0.57946539584797807</v>
      </c>
    </row>
    <row r="23" spans="1:18">
      <c r="A23" t="s">
        <v>82</v>
      </c>
      <c r="B23">
        <v>60</v>
      </c>
      <c r="C23">
        <v>1</v>
      </c>
      <c r="D23">
        <v>1</v>
      </c>
      <c r="E23" s="79">
        <v>1</v>
      </c>
      <c r="F23">
        <v>1</v>
      </c>
      <c r="G23">
        <v>22</v>
      </c>
      <c r="H23">
        <v>1</v>
      </c>
      <c r="I23">
        <v>288</v>
      </c>
      <c r="J23">
        <v>839.3</v>
      </c>
      <c r="K23">
        <v>90333.11</v>
      </c>
      <c r="M23">
        <v>61137.46</v>
      </c>
      <c r="O23">
        <v>848.91</v>
      </c>
      <c r="P23">
        <v>7</v>
      </c>
      <c r="Q23">
        <v>0.6437918284050731</v>
      </c>
      <c r="R23">
        <v>0.31473506785999655</v>
      </c>
    </row>
    <row r="24" spans="1:18">
      <c r="A24" t="s">
        <v>82</v>
      </c>
      <c r="B24">
        <v>60</v>
      </c>
      <c r="C24">
        <v>1</v>
      </c>
      <c r="D24">
        <v>2</v>
      </c>
      <c r="E24" s="79">
        <v>1</v>
      </c>
      <c r="F24">
        <v>1</v>
      </c>
      <c r="G24">
        <v>23</v>
      </c>
      <c r="H24">
        <v>1</v>
      </c>
      <c r="I24">
        <v>288</v>
      </c>
      <c r="J24">
        <v>839.3</v>
      </c>
      <c r="K24">
        <v>92827.47</v>
      </c>
      <c r="M24">
        <v>61691.38</v>
      </c>
      <c r="O24">
        <v>848.91</v>
      </c>
      <c r="P24">
        <v>7</v>
      </c>
      <c r="Q24">
        <v>0.6865803744902037</v>
      </c>
      <c r="R24">
        <v>0.28063100455153261</v>
      </c>
    </row>
    <row r="25" spans="1:18">
      <c r="A25" t="s">
        <v>82</v>
      </c>
      <c r="B25">
        <v>60</v>
      </c>
      <c r="C25">
        <v>1</v>
      </c>
      <c r="D25">
        <v>3</v>
      </c>
      <c r="E25" s="79">
        <v>1</v>
      </c>
      <c r="F25">
        <v>1</v>
      </c>
      <c r="G25">
        <v>24</v>
      </c>
      <c r="H25">
        <v>1</v>
      </c>
      <c r="I25">
        <v>288</v>
      </c>
      <c r="J25">
        <v>839.3</v>
      </c>
      <c r="K25">
        <v>96071.84</v>
      </c>
      <c r="M25">
        <v>63996.69</v>
      </c>
      <c r="O25">
        <v>848.91</v>
      </c>
      <c r="P25">
        <v>7</v>
      </c>
      <c r="Q25">
        <v>0.70728753992005577</v>
      </c>
      <c r="R25">
        <v>0.29606700959734017</v>
      </c>
    </row>
    <row r="26" spans="1:18">
      <c r="A26" t="s">
        <v>83</v>
      </c>
      <c r="B26">
        <v>60</v>
      </c>
      <c r="C26">
        <v>1</v>
      </c>
      <c r="D26">
        <v>1</v>
      </c>
      <c r="E26" s="79">
        <v>1</v>
      </c>
      <c r="F26">
        <v>1</v>
      </c>
      <c r="G26">
        <v>25</v>
      </c>
      <c r="H26">
        <v>1</v>
      </c>
      <c r="I26">
        <v>288</v>
      </c>
      <c r="J26">
        <v>839.3</v>
      </c>
      <c r="K26">
        <v>78202.070000000007</v>
      </c>
      <c r="M26">
        <v>52435.16</v>
      </c>
      <c r="O26">
        <v>848.91</v>
      </c>
      <c r="P26">
        <v>7</v>
      </c>
      <c r="Q26">
        <v>0.56818485292325949</v>
      </c>
      <c r="R26">
        <v>0.25390541988104626</v>
      </c>
    </row>
    <row r="27" spans="1:18">
      <c r="A27" t="s">
        <v>83</v>
      </c>
      <c r="B27">
        <v>60</v>
      </c>
      <c r="C27">
        <v>1</v>
      </c>
      <c r="D27">
        <v>2</v>
      </c>
      <c r="E27" s="79">
        <v>1</v>
      </c>
      <c r="F27">
        <v>1</v>
      </c>
      <c r="G27">
        <v>26</v>
      </c>
      <c r="H27">
        <v>1</v>
      </c>
      <c r="I27">
        <v>288</v>
      </c>
      <c r="J27">
        <v>839.3</v>
      </c>
      <c r="K27">
        <v>63533.93</v>
      </c>
      <c r="M27">
        <v>49945.95</v>
      </c>
      <c r="O27">
        <v>848.91</v>
      </c>
      <c r="P27">
        <v>7</v>
      </c>
      <c r="Q27">
        <v>0.29962787225259813</v>
      </c>
      <c r="R27">
        <v>0.48343600437083933</v>
      </c>
    </row>
    <row r="28" spans="1:18">
      <c r="A28" t="s">
        <v>84</v>
      </c>
      <c r="B28">
        <v>40</v>
      </c>
      <c r="C28">
        <v>1</v>
      </c>
      <c r="D28">
        <v>1</v>
      </c>
      <c r="E28" s="79">
        <v>1</v>
      </c>
      <c r="F28">
        <v>1</v>
      </c>
      <c r="G28">
        <v>27</v>
      </c>
      <c r="H28">
        <v>1</v>
      </c>
      <c r="I28">
        <v>288</v>
      </c>
      <c r="J28">
        <v>839.3</v>
      </c>
      <c r="K28">
        <v>78581.09</v>
      </c>
      <c r="L28">
        <v>75248.160000000003</v>
      </c>
      <c r="M28">
        <v>51524.78</v>
      </c>
      <c r="N28">
        <v>50800.9</v>
      </c>
      <c r="O28">
        <v>848.91</v>
      </c>
      <c r="P28">
        <v>7</v>
      </c>
      <c r="Q28">
        <v>0.53908531630205891</v>
      </c>
      <c r="R28">
        <v>0.21119978140003745</v>
      </c>
    </row>
    <row r="29" spans="1:18">
      <c r="A29" t="s">
        <v>84</v>
      </c>
      <c r="B29">
        <v>40</v>
      </c>
      <c r="C29">
        <v>1</v>
      </c>
      <c r="D29">
        <v>2</v>
      </c>
      <c r="E29" s="79">
        <v>1</v>
      </c>
      <c r="F29">
        <v>1</v>
      </c>
      <c r="G29">
        <v>28</v>
      </c>
      <c r="H29">
        <v>1</v>
      </c>
      <c r="I29">
        <v>288</v>
      </c>
      <c r="J29">
        <v>839.3</v>
      </c>
      <c r="K29">
        <v>63961.81</v>
      </c>
      <c r="M29">
        <v>43030.83</v>
      </c>
      <c r="O29">
        <v>848.91</v>
      </c>
      <c r="P29">
        <v>7</v>
      </c>
      <c r="Q29">
        <v>0.46154800062714868</v>
      </c>
      <c r="R29">
        <v>0.21309906393212211</v>
      </c>
    </row>
    <row r="30" spans="1:18">
      <c r="A30" t="s">
        <v>84</v>
      </c>
      <c r="B30">
        <v>40</v>
      </c>
      <c r="C30">
        <v>1</v>
      </c>
      <c r="D30">
        <v>3</v>
      </c>
      <c r="E30" s="79">
        <v>1</v>
      </c>
      <c r="F30">
        <v>1</v>
      </c>
      <c r="G30">
        <v>29</v>
      </c>
      <c r="H30">
        <v>1</v>
      </c>
      <c r="I30">
        <v>288</v>
      </c>
      <c r="J30">
        <v>839.3</v>
      </c>
      <c r="K30">
        <v>66141.88</v>
      </c>
      <c r="M30">
        <v>42961.4</v>
      </c>
      <c r="O30">
        <v>848.91</v>
      </c>
      <c r="P30">
        <v>7</v>
      </c>
      <c r="Q30">
        <v>0.51115161342553528</v>
      </c>
      <c r="R30">
        <v>0.16240691192377035</v>
      </c>
    </row>
    <row r="31" spans="1:18">
      <c r="A31" t="s">
        <v>86</v>
      </c>
      <c r="B31">
        <v>40</v>
      </c>
      <c r="C31">
        <v>1</v>
      </c>
      <c r="D31">
        <v>1</v>
      </c>
      <c r="E31" s="79">
        <v>1</v>
      </c>
      <c r="F31">
        <v>1</v>
      </c>
      <c r="G31">
        <v>30</v>
      </c>
      <c r="H31">
        <v>1</v>
      </c>
      <c r="I31">
        <v>288</v>
      </c>
      <c r="J31">
        <v>839.3</v>
      </c>
      <c r="K31">
        <v>60549.71</v>
      </c>
      <c r="L31">
        <v>58766.93</v>
      </c>
      <c r="M31">
        <v>40323.120000000003</v>
      </c>
      <c r="N31">
        <v>38931.199999999997</v>
      </c>
      <c r="O31">
        <v>848.91</v>
      </c>
      <c r="P31">
        <v>7</v>
      </c>
      <c r="Q31">
        <v>0.43739669726309782</v>
      </c>
      <c r="R31">
        <v>0.18617944434969014</v>
      </c>
    </row>
    <row r="32" spans="1:18">
      <c r="A32" t="s">
        <v>86</v>
      </c>
      <c r="B32">
        <v>40</v>
      </c>
      <c r="C32">
        <v>1</v>
      </c>
      <c r="D32">
        <v>2</v>
      </c>
      <c r="E32" s="79">
        <v>1</v>
      </c>
      <c r="F32">
        <v>1</v>
      </c>
      <c r="G32">
        <v>31</v>
      </c>
      <c r="H32">
        <v>1</v>
      </c>
      <c r="I32">
        <v>288</v>
      </c>
      <c r="J32">
        <v>839.3</v>
      </c>
      <c r="K32">
        <v>77904.75</v>
      </c>
      <c r="L32">
        <v>77000.86</v>
      </c>
      <c r="M32">
        <v>83484.31</v>
      </c>
      <c r="N32">
        <v>49517.25</v>
      </c>
      <c r="O32">
        <v>848.91</v>
      </c>
      <c r="P32">
        <v>7</v>
      </c>
      <c r="Q32">
        <v>0.60603971937846735</v>
      </c>
      <c r="R32">
        <v>1.4319204546252384</v>
      </c>
    </row>
    <row r="33" spans="1:18">
      <c r="A33" t="s">
        <v>86</v>
      </c>
      <c r="B33">
        <v>40</v>
      </c>
      <c r="C33">
        <v>1</v>
      </c>
      <c r="D33">
        <v>3</v>
      </c>
      <c r="E33" s="79">
        <v>1</v>
      </c>
      <c r="F33">
        <v>1</v>
      </c>
      <c r="G33">
        <v>32</v>
      </c>
      <c r="H33">
        <v>1</v>
      </c>
      <c r="I33">
        <v>288</v>
      </c>
      <c r="J33">
        <v>839.3</v>
      </c>
      <c r="K33">
        <v>68825.23</v>
      </c>
      <c r="L33">
        <v>68164.62</v>
      </c>
      <c r="M33">
        <v>47785.45</v>
      </c>
      <c r="N33">
        <v>44322.77</v>
      </c>
      <c r="O33">
        <v>848.91</v>
      </c>
      <c r="P33">
        <v>7</v>
      </c>
      <c r="Q33">
        <v>0.52573545045441661</v>
      </c>
      <c r="R33">
        <v>0.28524392598603565</v>
      </c>
    </row>
    <row r="34" spans="1:18">
      <c r="A34" t="s">
        <v>87</v>
      </c>
      <c r="B34">
        <v>20</v>
      </c>
      <c r="C34">
        <v>1</v>
      </c>
      <c r="D34">
        <v>1</v>
      </c>
      <c r="E34" s="79">
        <v>1</v>
      </c>
      <c r="F34">
        <v>1</v>
      </c>
      <c r="G34">
        <v>33</v>
      </c>
      <c r="H34">
        <v>1</v>
      </c>
      <c r="I34">
        <v>288</v>
      </c>
      <c r="J34">
        <v>839.3</v>
      </c>
      <c r="K34">
        <v>37077.379999999997</v>
      </c>
      <c r="M34">
        <v>24994.81</v>
      </c>
      <c r="O34">
        <v>848.91</v>
      </c>
      <c r="P34">
        <v>7</v>
      </c>
      <c r="Q34">
        <v>0.26643215109553242</v>
      </c>
      <c r="R34">
        <v>0.12544212127422452</v>
      </c>
    </row>
    <row r="35" spans="1:18">
      <c r="A35" t="s">
        <v>87</v>
      </c>
      <c r="B35">
        <v>20</v>
      </c>
      <c r="C35">
        <v>1</v>
      </c>
      <c r="D35">
        <v>2</v>
      </c>
      <c r="E35" s="79">
        <v>1</v>
      </c>
      <c r="F35">
        <v>1</v>
      </c>
      <c r="G35">
        <v>34</v>
      </c>
      <c r="H35">
        <v>1</v>
      </c>
      <c r="I35">
        <v>288</v>
      </c>
      <c r="J35">
        <v>839.3</v>
      </c>
      <c r="K35">
        <v>36362.019999999997</v>
      </c>
      <c r="M35">
        <v>23600.44</v>
      </c>
      <c r="O35">
        <v>848.91</v>
      </c>
      <c r="P35">
        <v>7</v>
      </c>
      <c r="Q35">
        <v>0.2814049668884786</v>
      </c>
      <c r="R35">
        <v>8.8608057919715835E-2</v>
      </c>
    </row>
    <row r="36" spans="1:18">
      <c r="A36" t="s">
        <v>87</v>
      </c>
      <c r="B36">
        <v>20</v>
      </c>
      <c r="C36">
        <v>1</v>
      </c>
      <c r="D36">
        <v>3</v>
      </c>
      <c r="E36" s="79">
        <v>1</v>
      </c>
      <c r="F36">
        <v>1</v>
      </c>
      <c r="G36">
        <v>35</v>
      </c>
      <c r="H36">
        <v>1</v>
      </c>
      <c r="I36">
        <v>288</v>
      </c>
      <c r="J36">
        <v>839.3</v>
      </c>
      <c r="K36">
        <v>36385.51</v>
      </c>
      <c r="M36">
        <v>26708.38</v>
      </c>
      <c r="O36">
        <v>848.91</v>
      </c>
      <c r="P36">
        <v>7</v>
      </c>
      <c r="Q36">
        <v>0.21338991310053332</v>
      </c>
      <c r="R36">
        <v>0.20535009647245284</v>
      </c>
    </row>
    <row r="37" spans="1:18">
      <c r="A37" t="s">
        <v>88</v>
      </c>
      <c r="B37">
        <v>20</v>
      </c>
      <c r="C37">
        <v>1</v>
      </c>
      <c r="D37">
        <v>1</v>
      </c>
      <c r="E37" s="79">
        <v>1</v>
      </c>
      <c r="F37">
        <v>1</v>
      </c>
      <c r="G37">
        <v>36</v>
      </c>
      <c r="H37">
        <v>1</v>
      </c>
      <c r="I37">
        <v>288</v>
      </c>
      <c r="J37">
        <v>839.3</v>
      </c>
      <c r="K37">
        <v>131055.95</v>
      </c>
      <c r="M37">
        <v>85410.48</v>
      </c>
      <c r="O37">
        <v>848.91</v>
      </c>
      <c r="P37">
        <v>7</v>
      </c>
      <c r="Q37">
        <v>1.0065259923895824</v>
      </c>
      <c r="R37">
        <v>0.33255878972125136</v>
      </c>
    </row>
    <row r="38" spans="1:18">
      <c r="A38" t="s">
        <v>88</v>
      </c>
      <c r="B38">
        <v>20</v>
      </c>
      <c r="C38">
        <v>1</v>
      </c>
      <c r="D38">
        <v>2</v>
      </c>
      <c r="E38" s="79">
        <v>1</v>
      </c>
      <c r="F38">
        <v>1</v>
      </c>
      <c r="G38">
        <v>37</v>
      </c>
      <c r="H38">
        <v>1</v>
      </c>
      <c r="I38">
        <v>288</v>
      </c>
      <c r="J38">
        <v>839.3</v>
      </c>
      <c r="K38">
        <v>33120.269999999997</v>
      </c>
      <c r="M38">
        <v>21860.07</v>
      </c>
      <c r="O38">
        <v>848.91</v>
      </c>
      <c r="P38">
        <v>7</v>
      </c>
      <c r="Q38">
        <v>0.24829811106129857</v>
      </c>
      <c r="R38">
        <v>9.4429000095055685E-2</v>
      </c>
    </row>
    <row r="39" spans="1:18">
      <c r="A39" t="s">
        <v>88</v>
      </c>
      <c r="B39">
        <v>20</v>
      </c>
      <c r="C39">
        <v>1</v>
      </c>
      <c r="D39">
        <v>3</v>
      </c>
      <c r="E39" s="79">
        <v>1</v>
      </c>
      <c r="F39">
        <v>1</v>
      </c>
      <c r="G39">
        <v>38</v>
      </c>
      <c r="H39">
        <v>1</v>
      </c>
      <c r="I39">
        <v>288</v>
      </c>
      <c r="J39">
        <v>839.3</v>
      </c>
      <c r="K39">
        <v>25082.97</v>
      </c>
      <c r="M39">
        <v>20712.490000000002</v>
      </c>
      <c r="O39">
        <v>848.91</v>
      </c>
      <c r="P39">
        <v>7</v>
      </c>
      <c r="Q39">
        <v>9.6373237458587266E-2</v>
      </c>
      <c r="R39">
        <v>0.2283618554553363</v>
      </c>
    </row>
    <row r="40" spans="1:18">
      <c r="A40" t="s">
        <v>88</v>
      </c>
      <c r="B40">
        <v>20</v>
      </c>
      <c r="C40">
        <v>1</v>
      </c>
      <c r="D40">
        <v>4</v>
      </c>
      <c r="E40" s="79">
        <v>1</v>
      </c>
      <c r="F40">
        <v>1</v>
      </c>
      <c r="G40">
        <v>39</v>
      </c>
      <c r="H40">
        <v>1</v>
      </c>
      <c r="I40">
        <v>288</v>
      </c>
      <c r="J40">
        <v>839.3</v>
      </c>
      <c r="K40">
        <v>35937.58</v>
      </c>
      <c r="M40">
        <v>23761.96</v>
      </c>
      <c r="O40">
        <v>848.91</v>
      </c>
      <c r="P40">
        <v>7</v>
      </c>
      <c r="Q40">
        <v>0.26848399202502349</v>
      </c>
      <c r="R40">
        <v>0.10406137979733772</v>
      </c>
    </row>
    <row r="41" spans="1:18">
      <c r="A41" t="s">
        <v>89</v>
      </c>
      <c r="B41">
        <v>20</v>
      </c>
      <c r="C41">
        <v>0</v>
      </c>
      <c r="D41">
        <v>1</v>
      </c>
      <c r="E41" s="79">
        <v>1</v>
      </c>
      <c r="F41">
        <v>1</v>
      </c>
      <c r="G41">
        <v>40</v>
      </c>
      <c r="H41">
        <v>1</v>
      </c>
      <c r="I41">
        <v>288</v>
      </c>
      <c r="J41">
        <v>839.3</v>
      </c>
      <c r="K41">
        <v>40977.949999999997</v>
      </c>
      <c r="M41">
        <v>23134.26</v>
      </c>
      <c r="O41">
        <v>848.91</v>
      </c>
      <c r="P41">
        <v>7</v>
      </c>
      <c r="Q41">
        <v>0.39347032214022698</v>
      </c>
      <c r="R41">
        <v>-3.076617258626857E-2</v>
      </c>
    </row>
    <row r="42" spans="1:18">
      <c r="A42" t="s">
        <v>89</v>
      </c>
      <c r="B42">
        <v>20</v>
      </c>
      <c r="C42">
        <v>0</v>
      </c>
      <c r="D42">
        <v>2</v>
      </c>
      <c r="E42" s="79">
        <v>1</v>
      </c>
      <c r="F42">
        <v>1</v>
      </c>
      <c r="G42">
        <v>41</v>
      </c>
      <c r="H42">
        <v>1</v>
      </c>
      <c r="I42">
        <v>288</v>
      </c>
      <c r="J42">
        <v>839.3</v>
      </c>
      <c r="K42">
        <v>46758.15</v>
      </c>
      <c r="M42">
        <v>30620.79</v>
      </c>
      <c r="O42">
        <v>848.91</v>
      </c>
      <c r="P42">
        <v>7</v>
      </c>
      <c r="Q42">
        <v>0.35584412404008442</v>
      </c>
      <c r="R42">
        <v>0.12423553252210315</v>
      </c>
    </row>
    <row r="43" spans="1:18">
      <c r="A43" t="s">
        <v>89</v>
      </c>
      <c r="B43">
        <v>20</v>
      </c>
      <c r="C43">
        <v>0</v>
      </c>
      <c r="D43">
        <v>3</v>
      </c>
      <c r="E43" s="79">
        <v>1</v>
      </c>
      <c r="F43">
        <v>1</v>
      </c>
      <c r="G43">
        <v>42</v>
      </c>
      <c r="H43">
        <v>1</v>
      </c>
      <c r="I43">
        <v>288</v>
      </c>
      <c r="J43">
        <v>839.3</v>
      </c>
      <c r="K43">
        <v>41360.14</v>
      </c>
      <c r="M43">
        <v>27990.799999999999</v>
      </c>
      <c r="O43">
        <v>848.91</v>
      </c>
      <c r="P43">
        <v>7</v>
      </c>
      <c r="Q43">
        <v>0.29480665246942883</v>
      </c>
      <c r="R43">
        <v>0.14403942729862682</v>
      </c>
    </row>
    <row r="44" spans="1:18">
      <c r="A44" t="s">
        <v>90</v>
      </c>
      <c r="B44">
        <v>20</v>
      </c>
      <c r="C44">
        <v>0</v>
      </c>
      <c r="D44">
        <v>1</v>
      </c>
      <c r="E44" s="79">
        <v>1</v>
      </c>
      <c r="F44">
        <v>1</v>
      </c>
      <c r="G44">
        <v>43</v>
      </c>
      <c r="H44">
        <v>1</v>
      </c>
      <c r="I44">
        <v>288</v>
      </c>
      <c r="J44">
        <v>839.3</v>
      </c>
      <c r="K44">
        <v>36582.07</v>
      </c>
      <c r="M44">
        <v>23870.36</v>
      </c>
      <c r="O44">
        <v>848.91</v>
      </c>
      <c r="P44">
        <v>7</v>
      </c>
      <c r="Q44">
        <v>0.28030528599483318</v>
      </c>
      <c r="R44">
        <v>9.3939605492805778E-2</v>
      </c>
    </row>
    <row r="45" spans="1:18">
      <c r="A45" t="s">
        <v>90</v>
      </c>
      <c r="B45">
        <v>20</v>
      </c>
      <c r="C45">
        <v>0</v>
      </c>
      <c r="D45">
        <v>2</v>
      </c>
      <c r="E45" s="79">
        <v>1</v>
      </c>
      <c r="F45">
        <v>1</v>
      </c>
      <c r="G45">
        <v>44</v>
      </c>
      <c r="H45">
        <v>1</v>
      </c>
      <c r="I45">
        <v>288</v>
      </c>
      <c r="J45">
        <v>839.3</v>
      </c>
      <c r="K45">
        <v>56101.760000000002</v>
      </c>
      <c r="M45">
        <v>37016.01</v>
      </c>
      <c r="O45">
        <v>848.91</v>
      </c>
      <c r="P45">
        <v>7</v>
      </c>
      <c r="Q45">
        <v>0.4208589255242518</v>
      </c>
      <c r="R45">
        <v>0.15948643356356071</v>
      </c>
    </row>
    <row r="46" spans="1:18">
      <c r="A46" t="s">
        <v>90</v>
      </c>
      <c r="B46">
        <v>20</v>
      </c>
      <c r="C46">
        <v>0</v>
      </c>
      <c r="D46">
        <v>3</v>
      </c>
      <c r="E46" s="79">
        <v>1</v>
      </c>
      <c r="F46">
        <v>1</v>
      </c>
      <c r="G46">
        <v>45</v>
      </c>
      <c r="H46">
        <v>1</v>
      </c>
      <c r="I46">
        <v>288</v>
      </c>
      <c r="J46">
        <v>839.3</v>
      </c>
      <c r="K46">
        <v>42780.12</v>
      </c>
      <c r="M46">
        <v>28069.77</v>
      </c>
      <c r="O46">
        <v>848.91</v>
      </c>
      <c r="P46">
        <v>7</v>
      </c>
      <c r="Q46">
        <v>0.32437719738997306</v>
      </c>
      <c r="R46">
        <v>0.11570699186117279</v>
      </c>
    </row>
    <row r="47" spans="1:18">
      <c r="A47" t="s">
        <v>92</v>
      </c>
      <c r="B47">
        <v>100</v>
      </c>
      <c r="C47">
        <v>0</v>
      </c>
      <c r="D47">
        <v>1</v>
      </c>
      <c r="E47" s="79">
        <v>2</v>
      </c>
      <c r="F47">
        <v>1</v>
      </c>
      <c r="G47">
        <v>46</v>
      </c>
      <c r="H47">
        <v>1</v>
      </c>
      <c r="I47">
        <v>288</v>
      </c>
      <c r="J47">
        <v>964.04</v>
      </c>
      <c r="K47">
        <v>140489.94</v>
      </c>
      <c r="M47">
        <v>88330.23</v>
      </c>
      <c r="P47">
        <v>7</v>
      </c>
      <c r="Q47">
        <v>1.1501711751572026</v>
      </c>
      <c r="R47">
        <v>0.23469010642498528</v>
      </c>
    </row>
    <row r="48" spans="1:18">
      <c r="A48" t="s">
        <v>92</v>
      </c>
      <c r="B48">
        <v>100</v>
      </c>
      <c r="C48">
        <v>0</v>
      </c>
      <c r="D48">
        <v>2</v>
      </c>
      <c r="E48" s="79">
        <v>2</v>
      </c>
      <c r="F48">
        <v>1</v>
      </c>
      <c r="G48">
        <v>47</v>
      </c>
      <c r="H48">
        <v>1</v>
      </c>
      <c r="I48">
        <v>288</v>
      </c>
      <c r="J48">
        <v>964.04</v>
      </c>
      <c r="K48">
        <v>161600.19</v>
      </c>
      <c r="M48">
        <v>100040.91</v>
      </c>
      <c r="P48">
        <v>7</v>
      </c>
      <c r="Q48">
        <v>1.3574406264803094</v>
      </c>
      <c r="R48">
        <v>0.21102333917729513</v>
      </c>
    </row>
    <row r="49" spans="1:18">
      <c r="A49" t="s">
        <v>92</v>
      </c>
      <c r="B49">
        <v>100</v>
      </c>
      <c r="C49">
        <v>0</v>
      </c>
      <c r="D49">
        <v>3</v>
      </c>
      <c r="E49" s="79">
        <v>2</v>
      </c>
      <c r="F49">
        <v>1</v>
      </c>
      <c r="G49">
        <v>48</v>
      </c>
      <c r="H49">
        <v>1</v>
      </c>
      <c r="I49">
        <v>288</v>
      </c>
      <c r="J49">
        <v>964.04</v>
      </c>
      <c r="K49">
        <v>121197.48</v>
      </c>
      <c r="M49">
        <v>76173.73</v>
      </c>
      <c r="P49">
        <v>7</v>
      </c>
      <c r="Q49">
        <v>0.99281647554183272</v>
      </c>
      <c r="R49">
        <v>0.20145245538584106</v>
      </c>
    </row>
    <row r="50" spans="1:18">
      <c r="A50" t="s">
        <v>94</v>
      </c>
      <c r="B50">
        <v>100</v>
      </c>
      <c r="C50">
        <v>1</v>
      </c>
      <c r="D50">
        <v>1</v>
      </c>
      <c r="E50" s="79">
        <v>2</v>
      </c>
      <c r="F50">
        <v>1</v>
      </c>
      <c r="G50">
        <v>49</v>
      </c>
      <c r="H50">
        <v>1</v>
      </c>
      <c r="I50">
        <v>288</v>
      </c>
      <c r="J50">
        <v>964.04</v>
      </c>
      <c r="K50">
        <v>130992.25</v>
      </c>
      <c r="M50">
        <v>81716.800000000003</v>
      </c>
      <c r="P50">
        <v>7</v>
      </c>
      <c r="Q50">
        <v>1.0865705011185829</v>
      </c>
      <c r="R50">
        <v>0.19460393230919473</v>
      </c>
    </row>
    <row r="51" spans="1:18">
      <c r="A51" t="s">
        <v>94</v>
      </c>
      <c r="B51">
        <v>100</v>
      </c>
      <c r="C51">
        <v>1</v>
      </c>
      <c r="D51">
        <v>2</v>
      </c>
      <c r="E51" s="79">
        <v>2</v>
      </c>
      <c r="F51">
        <v>1</v>
      </c>
      <c r="G51">
        <v>50</v>
      </c>
      <c r="H51">
        <v>1</v>
      </c>
      <c r="I51">
        <v>288</v>
      </c>
      <c r="J51">
        <v>964.04</v>
      </c>
      <c r="K51">
        <v>127584.66</v>
      </c>
      <c r="M51">
        <v>77301.63</v>
      </c>
      <c r="P51">
        <v>7</v>
      </c>
      <c r="Q51">
        <v>1.1087885976659928</v>
      </c>
      <c r="R51">
        <v>0.10316380402244528</v>
      </c>
    </row>
    <row r="52" spans="1:18">
      <c r="A52" t="s">
        <v>94</v>
      </c>
      <c r="B52">
        <v>100</v>
      </c>
      <c r="C52">
        <v>1</v>
      </c>
      <c r="D52">
        <v>3</v>
      </c>
      <c r="E52" s="79">
        <v>2</v>
      </c>
      <c r="F52">
        <v>1</v>
      </c>
      <c r="G52">
        <v>51</v>
      </c>
      <c r="H52">
        <v>1</v>
      </c>
      <c r="I52">
        <v>288</v>
      </c>
      <c r="J52">
        <v>964.04</v>
      </c>
      <c r="K52">
        <v>111242.51</v>
      </c>
      <c r="M52">
        <v>69387.06</v>
      </c>
      <c r="P52">
        <v>7</v>
      </c>
      <c r="Q52">
        <v>0.9229524495675594</v>
      </c>
      <c r="R52">
        <v>0.16491353738639897</v>
      </c>
    </row>
    <row r="53" spans="1:18">
      <c r="A53" t="s">
        <v>95</v>
      </c>
      <c r="B53">
        <v>80</v>
      </c>
      <c r="C53">
        <v>1</v>
      </c>
      <c r="D53">
        <v>1</v>
      </c>
      <c r="E53" s="79">
        <v>2</v>
      </c>
      <c r="F53">
        <v>1</v>
      </c>
      <c r="G53">
        <v>52</v>
      </c>
      <c r="H53">
        <v>1</v>
      </c>
      <c r="I53">
        <v>288</v>
      </c>
      <c r="J53">
        <v>964.04</v>
      </c>
      <c r="K53">
        <v>99806.71</v>
      </c>
      <c r="M53">
        <v>62685.31</v>
      </c>
      <c r="P53">
        <v>7</v>
      </c>
      <c r="Q53">
        <v>0.81856214809247552</v>
      </c>
      <c r="R53">
        <v>0.16423228981373963</v>
      </c>
    </row>
    <row r="54" spans="1:18">
      <c r="A54" t="s">
        <v>95</v>
      </c>
      <c r="B54">
        <v>80</v>
      </c>
      <c r="C54">
        <v>1</v>
      </c>
      <c r="D54">
        <v>2</v>
      </c>
      <c r="E54" s="79">
        <v>2</v>
      </c>
      <c r="F54">
        <v>1</v>
      </c>
      <c r="G54">
        <v>53</v>
      </c>
      <c r="H54">
        <v>1</v>
      </c>
      <c r="I54">
        <v>288</v>
      </c>
      <c r="J54">
        <v>964.04</v>
      </c>
      <c r="K54">
        <v>114616.95</v>
      </c>
      <c r="M54">
        <v>72116.210000000006</v>
      </c>
      <c r="P54">
        <v>7</v>
      </c>
      <c r="Q54">
        <v>0.93718170731491224</v>
      </c>
      <c r="R54">
        <v>0.19347250929303916</v>
      </c>
    </row>
    <row r="55" spans="1:18">
      <c r="A55" t="s">
        <v>95</v>
      </c>
      <c r="B55">
        <v>80</v>
      </c>
      <c r="C55">
        <v>1</v>
      </c>
      <c r="D55">
        <v>3</v>
      </c>
      <c r="E55" s="79">
        <v>2</v>
      </c>
      <c r="F55">
        <v>1</v>
      </c>
      <c r="G55">
        <v>54</v>
      </c>
      <c r="H55">
        <v>1</v>
      </c>
      <c r="I55">
        <v>288</v>
      </c>
      <c r="J55">
        <v>964.04</v>
      </c>
      <c r="K55">
        <v>142675.89000000001</v>
      </c>
      <c r="M55">
        <v>86192.12</v>
      </c>
      <c r="P55">
        <v>7</v>
      </c>
      <c r="Q55">
        <v>1.2455208075008306</v>
      </c>
      <c r="R55">
        <v>0.10581870294180828</v>
      </c>
    </row>
    <row r="56" spans="1:18">
      <c r="A56" t="s">
        <v>83</v>
      </c>
      <c r="B56">
        <v>60</v>
      </c>
      <c r="C56">
        <v>1</v>
      </c>
      <c r="D56">
        <v>1</v>
      </c>
      <c r="E56" s="79">
        <v>2</v>
      </c>
      <c r="F56">
        <v>1</v>
      </c>
      <c r="G56">
        <v>55</v>
      </c>
      <c r="H56">
        <v>1</v>
      </c>
      <c r="I56">
        <v>288</v>
      </c>
      <c r="J56">
        <v>964.04</v>
      </c>
      <c r="K56">
        <v>150425</v>
      </c>
      <c r="M56">
        <v>93758.38</v>
      </c>
      <c r="P56">
        <v>7</v>
      </c>
      <c r="Q56">
        <v>1.2495528237711946</v>
      </c>
      <c r="R56">
        <v>0.22041221861429186</v>
      </c>
    </row>
    <row r="57" spans="1:18">
      <c r="A57" t="s">
        <v>83</v>
      </c>
      <c r="B57">
        <v>60</v>
      </c>
      <c r="C57">
        <v>1</v>
      </c>
      <c r="D57">
        <v>2</v>
      </c>
      <c r="E57" s="79">
        <v>2</v>
      </c>
      <c r="F57">
        <v>1</v>
      </c>
      <c r="G57">
        <v>56</v>
      </c>
      <c r="H57">
        <v>1</v>
      </c>
      <c r="I57">
        <v>288</v>
      </c>
      <c r="J57">
        <v>964.04</v>
      </c>
      <c r="K57">
        <v>101757.68</v>
      </c>
      <c r="M57">
        <v>61436.31</v>
      </c>
      <c r="P57">
        <v>7</v>
      </c>
      <c r="Q57">
        <v>0.88912452766413685</v>
      </c>
      <c r="R57">
        <v>7.4087806349717469E-2</v>
      </c>
    </row>
    <row r="58" spans="1:18">
      <c r="A58" t="s">
        <v>83</v>
      </c>
      <c r="B58">
        <v>60</v>
      </c>
      <c r="C58">
        <v>1</v>
      </c>
      <c r="D58">
        <v>3</v>
      </c>
      <c r="E58" s="79">
        <v>2</v>
      </c>
      <c r="F58">
        <v>1</v>
      </c>
      <c r="G58">
        <v>57</v>
      </c>
      <c r="H58">
        <v>1</v>
      </c>
      <c r="I58">
        <v>288</v>
      </c>
      <c r="J58">
        <v>964.04</v>
      </c>
      <c r="K58">
        <v>121404.43</v>
      </c>
      <c r="M58">
        <v>75911.320000000007</v>
      </c>
      <c r="P58">
        <v>7</v>
      </c>
      <c r="Q58">
        <v>1.0031663095952001</v>
      </c>
      <c r="R58">
        <v>0.18698849812799442</v>
      </c>
    </row>
    <row r="59" spans="1:18">
      <c r="A59" t="s">
        <v>96</v>
      </c>
      <c r="B59">
        <v>45</v>
      </c>
      <c r="C59">
        <v>1</v>
      </c>
      <c r="D59">
        <v>1</v>
      </c>
      <c r="E59" s="79">
        <v>2</v>
      </c>
      <c r="F59">
        <v>1</v>
      </c>
      <c r="G59">
        <v>58</v>
      </c>
      <c r="H59">
        <v>1</v>
      </c>
      <c r="I59">
        <v>288</v>
      </c>
      <c r="J59">
        <v>964.04</v>
      </c>
      <c r="K59">
        <v>120545</v>
      </c>
      <c r="M59">
        <v>73781.990000000005</v>
      </c>
      <c r="P59">
        <v>7</v>
      </c>
      <c r="Q59">
        <v>1.0311688114367965</v>
      </c>
      <c r="R59">
        <v>0.12560187996844677</v>
      </c>
    </row>
    <row r="60" spans="1:18">
      <c r="A60" t="s">
        <v>96</v>
      </c>
      <c r="B60">
        <v>45</v>
      </c>
      <c r="C60">
        <v>1</v>
      </c>
      <c r="D60">
        <v>2</v>
      </c>
      <c r="E60" s="79">
        <v>2</v>
      </c>
      <c r="F60">
        <v>1</v>
      </c>
      <c r="G60">
        <v>59</v>
      </c>
      <c r="H60">
        <v>1</v>
      </c>
      <c r="I60">
        <v>288</v>
      </c>
      <c r="J60">
        <v>964.04</v>
      </c>
      <c r="K60">
        <v>103944.88</v>
      </c>
      <c r="M60">
        <v>62862.91</v>
      </c>
      <c r="P60">
        <v>7</v>
      </c>
      <c r="Q60">
        <v>0.90589648049563409</v>
      </c>
      <c r="R60">
        <v>7.968241029391479E-2</v>
      </c>
    </row>
    <row r="61" spans="1:18">
      <c r="A61" t="s">
        <v>96</v>
      </c>
      <c r="B61">
        <v>45</v>
      </c>
      <c r="C61">
        <v>1</v>
      </c>
      <c r="D61">
        <v>3</v>
      </c>
      <c r="E61" s="79">
        <v>2</v>
      </c>
      <c r="F61">
        <v>1</v>
      </c>
      <c r="G61">
        <v>60</v>
      </c>
      <c r="H61">
        <v>1</v>
      </c>
      <c r="I61">
        <v>288</v>
      </c>
      <c r="J61">
        <v>964.04</v>
      </c>
      <c r="K61">
        <v>88840.53</v>
      </c>
      <c r="M61">
        <v>54776.75</v>
      </c>
      <c r="P61">
        <v>7</v>
      </c>
      <c r="Q61">
        <v>0.75113872130225423</v>
      </c>
      <c r="R61">
        <v>0.10766352800590542</v>
      </c>
    </row>
    <row r="62" spans="1:18">
      <c r="A62" t="s">
        <v>97</v>
      </c>
      <c r="B62">
        <v>20</v>
      </c>
      <c r="C62">
        <v>1</v>
      </c>
      <c r="D62">
        <v>1</v>
      </c>
      <c r="E62" s="79">
        <v>2</v>
      </c>
      <c r="F62">
        <v>1</v>
      </c>
      <c r="G62">
        <v>61</v>
      </c>
      <c r="H62">
        <v>1</v>
      </c>
      <c r="I62">
        <v>288</v>
      </c>
      <c r="J62">
        <v>964.04</v>
      </c>
      <c r="K62">
        <v>35123.07</v>
      </c>
      <c r="M62">
        <v>21827.01</v>
      </c>
      <c r="P62">
        <v>7</v>
      </c>
      <c r="Q62">
        <v>0.29319075882823492</v>
      </c>
      <c r="R62">
        <v>4.9018030186660885E-2</v>
      </c>
    </row>
    <row r="63" spans="1:18">
      <c r="A63" t="s">
        <v>97</v>
      </c>
      <c r="B63">
        <v>20</v>
      </c>
      <c r="C63">
        <v>1</v>
      </c>
      <c r="D63">
        <v>2</v>
      </c>
      <c r="E63" s="79">
        <v>2</v>
      </c>
      <c r="F63">
        <v>1</v>
      </c>
      <c r="G63">
        <v>62</v>
      </c>
      <c r="H63">
        <v>1</v>
      </c>
      <c r="I63">
        <v>288</v>
      </c>
      <c r="J63">
        <v>964.04</v>
      </c>
      <c r="K63">
        <v>36037.440000000002</v>
      </c>
      <c r="M63">
        <v>22733.03</v>
      </c>
      <c r="P63">
        <v>7</v>
      </c>
      <c r="Q63">
        <v>0.2933748842636057</v>
      </c>
      <c r="R63">
        <v>6.303869079497075E-2</v>
      </c>
    </row>
    <row r="64" spans="1:18">
      <c r="A64" t="s">
        <v>97</v>
      </c>
      <c r="B64">
        <v>20</v>
      </c>
      <c r="C64">
        <v>1</v>
      </c>
      <c r="D64">
        <v>3</v>
      </c>
      <c r="E64" s="79">
        <v>2</v>
      </c>
      <c r="F64">
        <v>1</v>
      </c>
      <c r="G64">
        <v>63</v>
      </c>
      <c r="H64">
        <v>1</v>
      </c>
      <c r="I64">
        <v>288</v>
      </c>
      <c r="J64">
        <v>964.04</v>
      </c>
      <c r="K64">
        <v>38794.68</v>
      </c>
      <c r="M64">
        <v>24994.63</v>
      </c>
      <c r="P64">
        <v>7</v>
      </c>
      <c r="Q64">
        <v>0.30430421729200852</v>
      </c>
      <c r="R64">
        <v>8.756723299712349E-2</v>
      </c>
    </row>
    <row r="65" spans="1:18">
      <c r="A65" t="s">
        <v>100</v>
      </c>
      <c r="B65">
        <v>20</v>
      </c>
      <c r="C65">
        <v>0</v>
      </c>
      <c r="D65">
        <v>1</v>
      </c>
      <c r="E65" s="79">
        <v>2</v>
      </c>
      <c r="F65">
        <v>1</v>
      </c>
      <c r="G65">
        <v>64</v>
      </c>
      <c r="H65">
        <v>1</v>
      </c>
      <c r="I65">
        <v>288</v>
      </c>
      <c r="J65">
        <v>964.04</v>
      </c>
      <c r="K65">
        <v>48507.64</v>
      </c>
      <c r="M65">
        <v>29425.57</v>
      </c>
      <c r="P65">
        <v>7</v>
      </c>
      <c r="Q65">
        <v>0.42077777802698663</v>
      </c>
      <c r="R65">
        <v>4.0562949620686947E-2</v>
      </c>
    </row>
    <row r="66" spans="1:18">
      <c r="A66" t="s">
        <v>100</v>
      </c>
      <c r="B66">
        <v>20</v>
      </c>
      <c r="C66">
        <v>0</v>
      </c>
      <c r="D66">
        <v>2</v>
      </c>
      <c r="E66" s="79">
        <v>2</v>
      </c>
      <c r="F66">
        <v>1</v>
      </c>
      <c r="G66">
        <v>65</v>
      </c>
      <c r="H66">
        <v>1</v>
      </c>
      <c r="I66">
        <v>288</v>
      </c>
      <c r="J66">
        <v>964.04</v>
      </c>
      <c r="K66">
        <v>67269.77</v>
      </c>
      <c r="M66">
        <v>42687.1</v>
      </c>
      <c r="P66">
        <v>7</v>
      </c>
      <c r="Q66">
        <v>0.54207123548811353</v>
      </c>
      <c r="R66">
        <v>0.12718675255320602</v>
      </c>
    </row>
    <row r="67" spans="1:18">
      <c r="A67" t="s">
        <v>100</v>
      </c>
      <c r="B67">
        <v>20</v>
      </c>
      <c r="C67">
        <v>0</v>
      </c>
      <c r="D67">
        <v>3</v>
      </c>
      <c r="E67" s="79">
        <v>2</v>
      </c>
      <c r="F67">
        <v>1</v>
      </c>
      <c r="G67">
        <v>66</v>
      </c>
      <c r="H67">
        <v>1</v>
      </c>
      <c r="I67">
        <v>288</v>
      </c>
      <c r="J67">
        <v>964.04</v>
      </c>
      <c r="K67">
        <v>75102.710000000006</v>
      </c>
      <c r="M67">
        <v>45756.6</v>
      </c>
      <c r="P67">
        <v>7</v>
      </c>
      <c r="Q67">
        <v>0.64710961439380199</v>
      </c>
      <c r="R67">
        <v>7.0272687416614771E-2</v>
      </c>
    </row>
    <row r="68" spans="1:18">
      <c r="A68" t="s">
        <v>104</v>
      </c>
      <c r="B68">
        <v>100</v>
      </c>
      <c r="C68">
        <v>0</v>
      </c>
      <c r="D68">
        <v>1</v>
      </c>
      <c r="E68" s="79">
        <v>2</v>
      </c>
      <c r="F68">
        <v>1</v>
      </c>
      <c r="G68">
        <v>67</v>
      </c>
      <c r="H68">
        <v>1</v>
      </c>
      <c r="I68">
        <v>288</v>
      </c>
      <c r="J68">
        <v>964.04</v>
      </c>
      <c r="K68">
        <v>115971.9</v>
      </c>
      <c r="M68">
        <v>70492.97</v>
      </c>
      <c r="P68">
        <v>7</v>
      </c>
      <c r="Q68">
        <v>1.0028536271193251</v>
      </c>
      <c r="R68">
        <v>0.10235106641237653</v>
      </c>
    </row>
    <row r="69" spans="1:18">
      <c r="A69" t="s">
        <v>104</v>
      </c>
      <c r="B69">
        <v>100</v>
      </c>
      <c r="C69">
        <v>0</v>
      </c>
      <c r="D69">
        <v>2</v>
      </c>
      <c r="E69" s="79">
        <v>2</v>
      </c>
      <c r="F69">
        <v>1</v>
      </c>
      <c r="G69">
        <v>68</v>
      </c>
      <c r="H69">
        <v>1</v>
      </c>
      <c r="I69">
        <v>288</v>
      </c>
      <c r="J69">
        <v>964.04</v>
      </c>
      <c r="K69">
        <v>141965.26999999999</v>
      </c>
      <c r="M69">
        <v>90454.41</v>
      </c>
      <c r="P69">
        <v>7</v>
      </c>
      <c r="Q69">
        <v>1.135863416026625</v>
      </c>
      <c r="R69">
        <v>0.28230123901118764</v>
      </c>
    </row>
    <row r="70" spans="1:18">
      <c r="A70" t="s">
        <v>104</v>
      </c>
      <c r="B70">
        <v>100</v>
      </c>
      <c r="C70">
        <v>0</v>
      </c>
      <c r="D70">
        <v>3</v>
      </c>
      <c r="E70" s="79">
        <v>2</v>
      </c>
      <c r="F70">
        <v>1</v>
      </c>
      <c r="G70">
        <v>69</v>
      </c>
      <c r="H70">
        <v>1</v>
      </c>
      <c r="I70">
        <v>288</v>
      </c>
      <c r="J70">
        <v>964.04</v>
      </c>
      <c r="K70">
        <v>98753.34</v>
      </c>
      <c r="M70">
        <v>63007.08</v>
      </c>
      <c r="O70">
        <v>800.04</v>
      </c>
      <c r="P70">
        <v>7</v>
      </c>
      <c r="Q70">
        <v>0.78823900423669702</v>
      </c>
      <c r="R70">
        <v>0.19960021635121972</v>
      </c>
    </row>
    <row r="71" spans="1:18">
      <c r="A71" t="s">
        <v>108</v>
      </c>
      <c r="B71">
        <v>100</v>
      </c>
      <c r="C71">
        <v>1</v>
      </c>
      <c r="D71">
        <v>1</v>
      </c>
      <c r="E71" s="79">
        <v>2</v>
      </c>
      <c r="F71">
        <v>1</v>
      </c>
      <c r="G71">
        <v>70</v>
      </c>
      <c r="H71">
        <v>1</v>
      </c>
      <c r="I71">
        <v>288</v>
      </c>
      <c r="J71">
        <v>800.04</v>
      </c>
      <c r="K71">
        <v>90212.45</v>
      </c>
      <c r="M71">
        <v>55847</v>
      </c>
      <c r="P71">
        <v>7</v>
      </c>
      <c r="Q71">
        <v>0.75779083149246951</v>
      </c>
      <c r="R71">
        <v>0.11779103886516952</v>
      </c>
    </row>
    <row r="72" spans="1:18">
      <c r="A72" t="s">
        <v>108</v>
      </c>
      <c r="B72">
        <v>100</v>
      </c>
      <c r="C72">
        <v>1</v>
      </c>
      <c r="D72">
        <v>2</v>
      </c>
      <c r="E72" s="79">
        <v>2</v>
      </c>
      <c r="F72">
        <v>1</v>
      </c>
      <c r="G72">
        <v>71</v>
      </c>
      <c r="H72">
        <v>1</v>
      </c>
      <c r="I72">
        <v>288</v>
      </c>
      <c r="J72">
        <v>800.04</v>
      </c>
      <c r="K72">
        <v>120910.84</v>
      </c>
      <c r="M72">
        <v>74251.05</v>
      </c>
      <c r="P72">
        <v>7</v>
      </c>
      <c r="Q72">
        <v>1.0288927123423093</v>
      </c>
      <c r="R72">
        <v>0.13523200760717019</v>
      </c>
    </row>
    <row r="73" spans="1:18">
      <c r="A73" t="s">
        <v>108</v>
      </c>
      <c r="B73">
        <v>100</v>
      </c>
      <c r="C73">
        <v>1</v>
      </c>
      <c r="D73">
        <v>3</v>
      </c>
      <c r="E73" s="79">
        <v>2</v>
      </c>
      <c r="F73">
        <v>1</v>
      </c>
      <c r="G73">
        <v>72</v>
      </c>
      <c r="H73">
        <v>1</v>
      </c>
      <c r="I73">
        <v>288</v>
      </c>
      <c r="J73">
        <v>800.04</v>
      </c>
      <c r="K73">
        <v>84142.2</v>
      </c>
      <c r="M73">
        <v>52118.64</v>
      </c>
      <c r="P73">
        <v>7</v>
      </c>
      <c r="Q73">
        <v>0.70614993139181892</v>
      </c>
      <c r="R73">
        <v>0.11097786941568104</v>
      </c>
    </row>
    <row r="74" spans="1:18">
      <c r="A74" t="s">
        <v>112</v>
      </c>
      <c r="B74">
        <v>80</v>
      </c>
      <c r="C74">
        <v>1</v>
      </c>
      <c r="D74">
        <v>1</v>
      </c>
      <c r="E74" s="79">
        <v>2</v>
      </c>
      <c r="F74">
        <v>1</v>
      </c>
      <c r="G74">
        <v>73</v>
      </c>
      <c r="H74">
        <v>1</v>
      </c>
      <c r="I74">
        <v>288</v>
      </c>
      <c r="J74">
        <v>800.04</v>
      </c>
      <c r="K74">
        <v>155250.45000000001</v>
      </c>
      <c r="M74">
        <v>94117.41</v>
      </c>
      <c r="P74">
        <v>7</v>
      </c>
      <c r="Q74">
        <v>1.3480416294057667</v>
      </c>
      <c r="R74">
        <v>0.12755236635079614</v>
      </c>
    </row>
    <row r="75" spans="1:18">
      <c r="A75" t="s">
        <v>112</v>
      </c>
      <c r="B75">
        <v>80</v>
      </c>
      <c r="C75">
        <v>1</v>
      </c>
      <c r="D75">
        <v>2</v>
      </c>
      <c r="E75" s="79">
        <v>2</v>
      </c>
      <c r="F75">
        <v>1</v>
      </c>
      <c r="G75">
        <v>74</v>
      </c>
      <c r="H75">
        <v>1</v>
      </c>
      <c r="I75">
        <v>288</v>
      </c>
      <c r="J75">
        <v>800.04</v>
      </c>
      <c r="K75">
        <v>185327.22</v>
      </c>
      <c r="M75">
        <v>114067.34</v>
      </c>
      <c r="P75">
        <v>7</v>
      </c>
      <c r="Q75">
        <v>1.5713480753854117</v>
      </c>
      <c r="R75">
        <v>0.217025425499519</v>
      </c>
    </row>
    <row r="76" spans="1:18">
      <c r="A76" t="s">
        <v>112</v>
      </c>
      <c r="B76">
        <v>80</v>
      </c>
      <c r="C76">
        <v>1</v>
      </c>
      <c r="D76">
        <v>3</v>
      </c>
      <c r="E76" s="79">
        <v>2</v>
      </c>
      <c r="F76">
        <v>1</v>
      </c>
      <c r="G76">
        <v>75</v>
      </c>
      <c r="H76">
        <v>1</v>
      </c>
      <c r="I76">
        <v>288</v>
      </c>
      <c r="J76">
        <v>800.04</v>
      </c>
      <c r="K76">
        <v>147778.09</v>
      </c>
      <c r="M76">
        <v>43294.03</v>
      </c>
      <c r="P76">
        <v>7</v>
      </c>
      <c r="Q76">
        <v>2.3039728187790085</v>
      </c>
      <c r="R76">
        <v>-1.6251992452169597</v>
      </c>
    </row>
    <row r="77" spans="1:18">
      <c r="A77" t="s">
        <v>116</v>
      </c>
      <c r="B77">
        <v>60</v>
      </c>
      <c r="C77">
        <v>1</v>
      </c>
      <c r="D77">
        <v>1</v>
      </c>
      <c r="E77" s="79">
        <v>2</v>
      </c>
      <c r="F77">
        <v>1</v>
      </c>
      <c r="G77">
        <v>76</v>
      </c>
      <c r="H77">
        <v>1</v>
      </c>
      <c r="I77">
        <v>288</v>
      </c>
      <c r="J77">
        <v>800.04</v>
      </c>
      <c r="K77">
        <v>103056.55</v>
      </c>
      <c r="L77">
        <v>102523.05</v>
      </c>
      <c r="M77">
        <v>62432.25</v>
      </c>
      <c r="P77">
        <v>7</v>
      </c>
      <c r="Q77">
        <v>0.89580442205178545</v>
      </c>
      <c r="R77">
        <v>8.302248406019376E-2</v>
      </c>
    </row>
    <row r="78" spans="1:18">
      <c r="A78" t="s">
        <v>116</v>
      </c>
      <c r="B78">
        <v>60</v>
      </c>
      <c r="C78">
        <v>1</v>
      </c>
      <c r="D78">
        <v>2</v>
      </c>
      <c r="E78" s="79">
        <v>2</v>
      </c>
      <c r="F78">
        <v>1</v>
      </c>
      <c r="G78">
        <v>77</v>
      </c>
      <c r="H78">
        <v>1</v>
      </c>
      <c r="I78">
        <v>288</v>
      </c>
      <c r="J78">
        <v>800.04</v>
      </c>
      <c r="K78">
        <v>223796.5</v>
      </c>
      <c r="L78">
        <v>218484.78</v>
      </c>
      <c r="M78">
        <v>139210.41</v>
      </c>
      <c r="P78">
        <v>7</v>
      </c>
      <c r="Q78">
        <v>1.865203670366512</v>
      </c>
      <c r="R78">
        <v>0.3173685566296337</v>
      </c>
    </row>
    <row r="79" spans="1:18">
      <c r="A79" t="s">
        <v>116</v>
      </c>
      <c r="B79">
        <v>60</v>
      </c>
      <c r="C79">
        <v>1</v>
      </c>
      <c r="D79">
        <v>3</v>
      </c>
      <c r="E79" s="79">
        <v>2</v>
      </c>
      <c r="F79">
        <v>1</v>
      </c>
      <c r="G79">
        <v>78</v>
      </c>
      <c r="H79">
        <v>1</v>
      </c>
      <c r="I79">
        <v>288</v>
      </c>
      <c r="J79">
        <v>800.04</v>
      </c>
      <c r="K79">
        <v>117793.24</v>
      </c>
      <c r="M79">
        <v>71694.23</v>
      </c>
      <c r="P79">
        <v>7</v>
      </c>
      <c r="Q79">
        <v>1.0165269804085113</v>
      </c>
      <c r="R79">
        <v>0.10751133852089839</v>
      </c>
    </row>
    <row r="80" spans="1:18">
      <c r="A80" t="s">
        <v>120</v>
      </c>
      <c r="B80">
        <v>45</v>
      </c>
      <c r="C80">
        <v>1</v>
      </c>
      <c r="D80">
        <v>1</v>
      </c>
      <c r="E80" s="79">
        <v>2</v>
      </c>
      <c r="F80">
        <v>1</v>
      </c>
      <c r="G80">
        <v>79</v>
      </c>
      <c r="H80">
        <v>1</v>
      </c>
      <c r="I80">
        <v>288</v>
      </c>
      <c r="J80">
        <v>800.04</v>
      </c>
      <c r="K80">
        <v>84401.53</v>
      </c>
      <c r="M80">
        <v>53064.25</v>
      </c>
      <c r="P80">
        <v>7</v>
      </c>
      <c r="Q80">
        <v>0.69101680518987341</v>
      </c>
      <c r="R80">
        <v>0.14093648261655028</v>
      </c>
    </row>
    <row r="81" spans="1:18">
      <c r="A81" t="s">
        <v>120</v>
      </c>
      <c r="B81">
        <v>45</v>
      </c>
      <c r="C81">
        <v>1</v>
      </c>
      <c r="D81">
        <v>2</v>
      </c>
      <c r="E81" s="79">
        <v>2</v>
      </c>
      <c r="F81">
        <v>1</v>
      </c>
      <c r="G81">
        <v>80</v>
      </c>
      <c r="H81">
        <v>1</v>
      </c>
      <c r="I81">
        <v>288</v>
      </c>
      <c r="J81">
        <v>800.04</v>
      </c>
      <c r="K81">
        <v>74662.63</v>
      </c>
      <c r="M81">
        <v>46857.37</v>
      </c>
      <c r="P81">
        <v>7</v>
      </c>
      <c r="Q81">
        <v>0.61313240755655185</v>
      </c>
      <c r="R81">
        <v>0.1215080147515384</v>
      </c>
    </row>
    <row r="82" spans="1:18">
      <c r="A82" t="s">
        <v>120</v>
      </c>
      <c r="B82">
        <v>45</v>
      </c>
      <c r="C82">
        <v>1</v>
      </c>
      <c r="D82">
        <v>3</v>
      </c>
      <c r="E82" s="79">
        <v>2</v>
      </c>
      <c r="F82">
        <v>1</v>
      </c>
      <c r="G82">
        <v>81</v>
      </c>
      <c r="H82">
        <v>1</v>
      </c>
      <c r="I82">
        <v>288</v>
      </c>
      <c r="J82">
        <v>800.04</v>
      </c>
      <c r="K82">
        <v>111055.71</v>
      </c>
      <c r="M82">
        <v>68232.59</v>
      </c>
      <c r="P82">
        <v>7</v>
      </c>
      <c r="Q82">
        <v>0.94429049268674803</v>
      </c>
      <c r="R82">
        <v>0.12547545304974503</v>
      </c>
    </row>
    <row r="83" spans="1:18">
      <c r="A83" t="s">
        <v>124</v>
      </c>
      <c r="B83">
        <v>20</v>
      </c>
      <c r="C83">
        <v>1</v>
      </c>
      <c r="D83">
        <v>1</v>
      </c>
      <c r="E83" s="79">
        <v>2</v>
      </c>
      <c r="F83">
        <v>1</v>
      </c>
      <c r="G83">
        <v>82</v>
      </c>
      <c r="H83">
        <v>1</v>
      </c>
      <c r="I83">
        <v>288</v>
      </c>
      <c r="J83">
        <v>800.04</v>
      </c>
      <c r="K83">
        <v>29164.91</v>
      </c>
      <c r="M83">
        <v>18306.310000000001</v>
      </c>
      <c r="P83">
        <v>7</v>
      </c>
      <c r="Q83">
        <v>0.23944244940322704</v>
      </c>
      <c r="R83">
        <v>4.7568010409238255E-2</v>
      </c>
    </row>
    <row r="84" spans="1:18">
      <c r="A84" t="s">
        <v>124</v>
      </c>
      <c r="B84">
        <v>20</v>
      </c>
      <c r="C84">
        <v>1</v>
      </c>
      <c r="D84">
        <v>2</v>
      </c>
      <c r="E84" s="79">
        <v>2</v>
      </c>
      <c r="F84">
        <v>1</v>
      </c>
      <c r="G84">
        <v>83</v>
      </c>
      <c r="H84">
        <v>1</v>
      </c>
      <c r="I84">
        <v>288</v>
      </c>
      <c r="J84">
        <v>800.04</v>
      </c>
      <c r="K84">
        <v>29766.14</v>
      </c>
      <c r="M84">
        <v>19063.77</v>
      </c>
      <c r="P84">
        <v>7</v>
      </c>
      <c r="Q84">
        <v>0.23599742943101459</v>
      </c>
      <c r="R84">
        <v>6.2888659215964635E-2</v>
      </c>
    </row>
    <row r="85" spans="1:18">
      <c r="A85" t="s">
        <v>124</v>
      </c>
      <c r="B85">
        <v>20</v>
      </c>
      <c r="C85">
        <v>1</v>
      </c>
      <c r="D85">
        <v>3</v>
      </c>
      <c r="E85" s="79">
        <v>2</v>
      </c>
      <c r="F85">
        <v>1</v>
      </c>
      <c r="G85">
        <v>84</v>
      </c>
      <c r="H85">
        <v>1</v>
      </c>
      <c r="I85">
        <v>288</v>
      </c>
      <c r="J85">
        <v>800.04</v>
      </c>
      <c r="K85">
        <v>34442.550000000003</v>
      </c>
      <c r="M85">
        <v>21956.95</v>
      </c>
      <c r="P85">
        <v>7</v>
      </c>
      <c r="Q85">
        <v>0.27531934561259575</v>
      </c>
      <c r="R85">
        <v>6.8926672049036158E-2</v>
      </c>
    </row>
    <row r="86" spans="1:18">
      <c r="A86" t="s">
        <v>128</v>
      </c>
      <c r="B86">
        <v>20</v>
      </c>
      <c r="C86">
        <v>0</v>
      </c>
      <c r="D86">
        <v>1</v>
      </c>
      <c r="E86" s="79">
        <v>2</v>
      </c>
      <c r="F86">
        <v>1</v>
      </c>
      <c r="G86">
        <v>85</v>
      </c>
      <c r="H86">
        <v>1</v>
      </c>
      <c r="I86">
        <v>288</v>
      </c>
      <c r="J86">
        <v>800.04</v>
      </c>
      <c r="K86">
        <v>53807.71</v>
      </c>
      <c r="M86">
        <v>32575.58</v>
      </c>
      <c r="P86">
        <v>7</v>
      </c>
      <c r="Q86">
        <v>0.46818864432318519</v>
      </c>
      <c r="R86">
        <v>4.2538651044245479E-2</v>
      </c>
    </row>
    <row r="87" spans="1:18">
      <c r="A87" t="s">
        <v>128</v>
      </c>
      <c r="B87">
        <v>20</v>
      </c>
      <c r="C87">
        <v>0</v>
      </c>
      <c r="D87">
        <v>2</v>
      </c>
      <c r="E87" s="79">
        <v>2</v>
      </c>
      <c r="F87">
        <v>1</v>
      </c>
      <c r="G87">
        <v>86</v>
      </c>
      <c r="H87">
        <v>1</v>
      </c>
      <c r="I87">
        <v>288</v>
      </c>
      <c r="J87">
        <v>800.04</v>
      </c>
      <c r="K87">
        <v>43057.57</v>
      </c>
      <c r="M87">
        <v>26031.48</v>
      </c>
      <c r="P87">
        <v>7</v>
      </c>
      <c r="Q87">
        <v>0.37544146513913307</v>
      </c>
      <c r="R87">
        <v>3.2685953461283633E-2</v>
      </c>
    </row>
    <row r="88" spans="1:18">
      <c r="A88" t="s">
        <v>128</v>
      </c>
      <c r="B88">
        <v>20</v>
      </c>
      <c r="C88">
        <v>0</v>
      </c>
      <c r="D88">
        <v>3</v>
      </c>
      <c r="E88" s="79">
        <v>2</v>
      </c>
      <c r="F88">
        <v>1</v>
      </c>
      <c r="G88">
        <v>87</v>
      </c>
      <c r="H88">
        <v>1</v>
      </c>
      <c r="I88">
        <v>288</v>
      </c>
      <c r="J88">
        <v>800.04</v>
      </c>
      <c r="K88">
        <v>59037.25</v>
      </c>
      <c r="M88">
        <v>36826.5</v>
      </c>
      <c r="P88">
        <v>7</v>
      </c>
      <c r="Q88">
        <v>0.48976814534863844</v>
      </c>
      <c r="R88">
        <v>8.7606033187819995E-2</v>
      </c>
    </row>
    <row r="89" spans="1:18">
      <c r="E89"/>
    </row>
    <row r="90" spans="1:18">
      <c r="E90"/>
    </row>
    <row r="91" spans="1:18">
      <c r="E91"/>
    </row>
    <row r="92" spans="1:18">
      <c r="E92"/>
    </row>
    <row r="93" spans="1:18">
      <c r="E93"/>
    </row>
    <row r="94" spans="1:18">
      <c r="E94"/>
    </row>
    <row r="95" spans="1:18">
      <c r="E95"/>
    </row>
    <row r="96" spans="1:18">
      <c r="E96"/>
    </row>
    <row r="97" spans="5:5">
      <c r="E97"/>
    </row>
    <row r="98" spans="5:5">
      <c r="E98"/>
    </row>
    <row r="99" spans="5:5">
      <c r="E99"/>
    </row>
    <row r="100" spans="5:5">
      <c r="E100"/>
    </row>
    <row r="101" spans="5:5">
      <c r="E101"/>
    </row>
    <row r="102" spans="5:5">
      <c r="E102"/>
    </row>
    <row r="103" spans="5:5">
      <c r="E103"/>
    </row>
    <row r="104" spans="5:5">
      <c r="E104"/>
    </row>
    <row r="105" spans="5:5">
      <c r="E105"/>
    </row>
    <row r="106" spans="5:5">
      <c r="E106"/>
    </row>
    <row r="107" spans="5:5">
      <c r="E107"/>
    </row>
    <row r="108" spans="5:5">
      <c r="E108"/>
    </row>
    <row r="109" spans="5:5">
      <c r="E109"/>
    </row>
    <row r="110" spans="5:5">
      <c r="E110"/>
    </row>
    <row r="111" spans="5:5">
      <c r="E111"/>
    </row>
    <row r="112" spans="5:5">
      <c r="E112"/>
    </row>
    <row r="113" spans="5:5">
      <c r="E113"/>
    </row>
    <row r="114" spans="5:5">
      <c r="E114"/>
    </row>
    <row r="115" spans="5:5">
      <c r="E115"/>
    </row>
    <row r="116" spans="5:5">
      <c r="E116"/>
    </row>
    <row r="117" spans="5:5">
      <c r="E117"/>
    </row>
    <row r="118" spans="5:5">
      <c r="E118"/>
    </row>
    <row r="119" spans="5:5">
      <c r="E119"/>
    </row>
    <row r="120" spans="5:5">
      <c r="E120"/>
    </row>
    <row r="121" spans="5:5">
      <c r="E121"/>
    </row>
    <row r="122" spans="5:5">
      <c r="E122"/>
    </row>
    <row r="123" spans="5:5">
      <c r="E123"/>
    </row>
    <row r="124" spans="5:5">
      <c r="E124"/>
    </row>
    <row r="125" spans="5:5">
      <c r="E125"/>
    </row>
    <row r="126" spans="5:5">
      <c r="E126"/>
    </row>
    <row r="127" spans="5:5">
      <c r="E127"/>
    </row>
    <row r="128" spans="5:5">
      <c r="E128"/>
    </row>
    <row r="129" spans="5:5">
      <c r="E129"/>
    </row>
    <row r="130" spans="5:5">
      <c r="E13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6F118-2B29-4A54-ACE7-89610F464ED2}">
  <dimension ref="A1:R43"/>
  <sheetViews>
    <sheetView topLeftCell="A21" workbookViewId="0">
      <selection activeCell="A44" sqref="A44"/>
    </sheetView>
  </sheetViews>
  <sheetFormatPr defaultRowHeight="12.5"/>
  <sheetData>
    <row r="1" spans="1:18" s="80" customFormat="1">
      <c r="A1" s="80" t="s">
        <v>173</v>
      </c>
      <c r="B1" s="80" t="s">
        <v>55</v>
      </c>
      <c r="C1" s="80" t="s">
        <v>56</v>
      </c>
      <c r="D1" s="80" t="s">
        <v>57</v>
      </c>
      <c r="E1" s="80" t="s">
        <v>175</v>
      </c>
      <c r="F1" s="80" t="s">
        <v>176</v>
      </c>
      <c r="G1" s="80" t="s">
        <v>174</v>
      </c>
      <c r="H1" s="80" t="s">
        <v>61</v>
      </c>
      <c r="I1" s="80" t="s">
        <v>62</v>
      </c>
      <c r="J1" s="80" t="s">
        <v>63</v>
      </c>
      <c r="K1" s="80" t="s">
        <v>64</v>
      </c>
      <c r="L1" s="80" t="s">
        <v>65</v>
      </c>
      <c r="M1" s="80" t="s">
        <v>66</v>
      </c>
      <c r="N1" s="80" t="s">
        <v>67</v>
      </c>
      <c r="O1" s="80" t="s">
        <v>68</v>
      </c>
      <c r="P1" s="80" t="s">
        <v>69</v>
      </c>
      <c r="Q1" s="80" t="s">
        <v>70</v>
      </c>
      <c r="R1" s="80" t="s">
        <v>71</v>
      </c>
    </row>
    <row r="2" spans="1:18">
      <c r="A2" t="s">
        <v>177</v>
      </c>
      <c r="B2">
        <v>100</v>
      </c>
      <c r="C2">
        <v>0</v>
      </c>
      <c r="D2">
        <v>1</v>
      </c>
      <c r="E2">
        <v>0</v>
      </c>
      <c r="F2">
        <v>2</v>
      </c>
      <c r="G2">
        <v>88</v>
      </c>
      <c r="H2">
        <v>1</v>
      </c>
      <c r="I2">
        <v>288</v>
      </c>
      <c r="J2">
        <v>800.04</v>
      </c>
      <c r="K2">
        <v>296824.40999999997</v>
      </c>
      <c r="M2">
        <v>186415.16</v>
      </c>
      <c r="P2">
        <v>7</v>
      </c>
      <c r="Q2">
        <v>2.4346288892466101</v>
      </c>
      <c r="R2">
        <v>0.48803006209936228</v>
      </c>
    </row>
    <row r="3" spans="1:18">
      <c r="A3" t="s">
        <v>177</v>
      </c>
      <c r="B3">
        <v>100</v>
      </c>
      <c r="C3">
        <v>0</v>
      </c>
      <c r="D3">
        <v>2</v>
      </c>
      <c r="E3">
        <v>0</v>
      </c>
      <c r="F3">
        <v>2</v>
      </c>
      <c r="G3">
        <v>89</v>
      </c>
      <c r="H3">
        <v>1</v>
      </c>
      <c r="I3">
        <v>288</v>
      </c>
      <c r="J3">
        <v>800.04</v>
      </c>
      <c r="K3">
        <v>229365.73</v>
      </c>
      <c r="M3">
        <v>139612.31</v>
      </c>
      <c r="O3">
        <v>812.55</v>
      </c>
      <c r="P3">
        <v>7</v>
      </c>
      <c r="Q3">
        <v>1.9791482076065599</v>
      </c>
      <c r="R3">
        <v>0.20972509829618363</v>
      </c>
    </row>
    <row r="4" spans="1:18">
      <c r="A4" t="s">
        <v>177</v>
      </c>
      <c r="B4">
        <v>100</v>
      </c>
      <c r="C4">
        <v>0</v>
      </c>
      <c r="D4">
        <v>3</v>
      </c>
      <c r="E4">
        <v>0</v>
      </c>
      <c r="F4">
        <v>2</v>
      </c>
      <c r="G4">
        <v>90</v>
      </c>
      <c r="H4">
        <v>1</v>
      </c>
      <c r="I4">
        <v>288</v>
      </c>
      <c r="J4">
        <v>800.04</v>
      </c>
      <c r="K4">
        <v>224238.56</v>
      </c>
      <c r="M4">
        <v>138209.09</v>
      </c>
      <c r="O4">
        <v>785.3</v>
      </c>
      <c r="P4">
        <v>7</v>
      </c>
      <c r="Q4">
        <v>1.8970315710737515</v>
      </c>
      <c r="R4">
        <v>0.26984173497003322</v>
      </c>
    </row>
    <row r="5" spans="1:18">
      <c r="A5" t="s">
        <v>73</v>
      </c>
      <c r="B5">
        <v>20</v>
      </c>
      <c r="C5">
        <v>1</v>
      </c>
      <c r="D5">
        <v>1</v>
      </c>
      <c r="E5">
        <v>1</v>
      </c>
      <c r="F5">
        <v>2</v>
      </c>
      <c r="G5">
        <v>91</v>
      </c>
      <c r="H5">
        <v>1</v>
      </c>
      <c r="I5">
        <v>288</v>
      </c>
      <c r="J5">
        <v>934.33</v>
      </c>
      <c r="K5">
        <v>77189.100000000006</v>
      </c>
      <c r="M5">
        <v>49613.42</v>
      </c>
      <c r="P5">
        <v>7</v>
      </c>
      <c r="Q5">
        <v>0.61433613568627476</v>
      </c>
      <c r="R5">
        <v>0.13726583279705867</v>
      </c>
    </row>
    <row r="6" spans="1:18">
      <c r="A6" t="s">
        <v>73</v>
      </c>
      <c r="B6">
        <v>20</v>
      </c>
      <c r="C6">
        <v>1</v>
      </c>
      <c r="D6">
        <v>2</v>
      </c>
      <c r="E6">
        <v>1</v>
      </c>
      <c r="F6">
        <v>2</v>
      </c>
      <c r="G6">
        <v>92</v>
      </c>
      <c r="H6">
        <v>1</v>
      </c>
      <c r="I6">
        <v>288</v>
      </c>
      <c r="J6">
        <v>934.33</v>
      </c>
      <c r="K6">
        <v>84216.34</v>
      </c>
      <c r="M6">
        <v>60799.66</v>
      </c>
      <c r="P6">
        <v>7</v>
      </c>
      <c r="Q6">
        <v>0.52168115897058809</v>
      </c>
      <c r="R6">
        <v>0.39938302364607881</v>
      </c>
    </row>
    <row r="7" spans="1:18">
      <c r="A7" t="s">
        <v>73</v>
      </c>
      <c r="B7">
        <v>20</v>
      </c>
      <c r="C7">
        <v>1</v>
      </c>
      <c r="D7">
        <v>3</v>
      </c>
      <c r="E7">
        <v>1</v>
      </c>
      <c r="F7">
        <v>2</v>
      </c>
      <c r="G7">
        <v>93</v>
      </c>
      <c r="H7">
        <v>1</v>
      </c>
      <c r="I7">
        <v>288</v>
      </c>
      <c r="J7">
        <v>934.33</v>
      </c>
      <c r="K7">
        <v>72071.240000000005</v>
      </c>
      <c r="M7">
        <v>45238.77</v>
      </c>
      <c r="P7">
        <v>7</v>
      </c>
      <c r="Q7">
        <v>0.59777876486519632</v>
      </c>
      <c r="R7">
        <v>8.7550901659803532E-2</v>
      </c>
    </row>
    <row r="8" spans="1:18">
      <c r="A8" t="s">
        <v>76</v>
      </c>
      <c r="B8">
        <v>40</v>
      </c>
      <c r="C8">
        <v>1</v>
      </c>
      <c r="D8">
        <v>1</v>
      </c>
      <c r="E8">
        <v>1</v>
      </c>
      <c r="F8">
        <v>2</v>
      </c>
      <c r="G8">
        <v>94</v>
      </c>
      <c r="H8">
        <v>1</v>
      </c>
      <c r="I8">
        <v>288</v>
      </c>
      <c r="J8">
        <v>934.33</v>
      </c>
      <c r="K8">
        <v>137597.71</v>
      </c>
      <c r="M8">
        <v>87852.68</v>
      </c>
      <c r="P8">
        <v>7</v>
      </c>
      <c r="Q8">
        <v>1.1082290445710785</v>
      </c>
      <c r="R8">
        <v>0.22266584686225444</v>
      </c>
    </row>
    <row r="9" spans="1:18">
      <c r="A9" t="s">
        <v>76</v>
      </c>
      <c r="B9">
        <v>40</v>
      </c>
      <c r="C9">
        <v>1</v>
      </c>
      <c r="D9">
        <v>2</v>
      </c>
      <c r="E9">
        <v>1</v>
      </c>
      <c r="F9">
        <v>2</v>
      </c>
      <c r="G9">
        <v>95</v>
      </c>
      <c r="H9">
        <v>1</v>
      </c>
      <c r="I9">
        <v>288</v>
      </c>
      <c r="J9">
        <v>934.33</v>
      </c>
      <c r="K9">
        <v>111682.01</v>
      </c>
      <c r="M9">
        <v>95743.15</v>
      </c>
      <c r="P9">
        <v>7</v>
      </c>
      <c r="Q9">
        <v>0.35508889208333339</v>
      </c>
      <c r="R9">
        <v>1.0953400444583337</v>
      </c>
    </row>
    <row r="10" spans="1:18">
      <c r="A10" t="s">
        <v>76</v>
      </c>
      <c r="B10">
        <v>40</v>
      </c>
      <c r="C10">
        <v>1</v>
      </c>
      <c r="D10">
        <v>3</v>
      </c>
      <c r="E10">
        <v>1</v>
      </c>
      <c r="F10">
        <v>2</v>
      </c>
      <c r="G10">
        <v>96</v>
      </c>
      <c r="H10">
        <v>1</v>
      </c>
      <c r="I10">
        <v>288</v>
      </c>
      <c r="J10">
        <v>934.33</v>
      </c>
      <c r="K10">
        <v>98520.59</v>
      </c>
      <c r="M10">
        <v>66371.78</v>
      </c>
      <c r="P10">
        <v>7</v>
      </c>
      <c r="Q10">
        <v>0.71621717768382354</v>
      </c>
      <c r="R10">
        <v>0.28925997949950999</v>
      </c>
    </row>
    <row r="11" spans="1:18">
      <c r="A11" t="s">
        <v>78</v>
      </c>
      <c r="B11">
        <v>60</v>
      </c>
      <c r="C11">
        <v>1</v>
      </c>
      <c r="D11">
        <v>1</v>
      </c>
      <c r="E11">
        <v>1</v>
      </c>
      <c r="F11">
        <v>2</v>
      </c>
      <c r="G11">
        <v>97</v>
      </c>
      <c r="H11">
        <v>1</v>
      </c>
      <c r="I11">
        <v>288</v>
      </c>
      <c r="J11">
        <v>934.33</v>
      </c>
      <c r="K11">
        <v>213361.89</v>
      </c>
      <c r="M11">
        <v>132822.15</v>
      </c>
      <c r="P11">
        <v>7</v>
      </c>
      <c r="Q11">
        <v>1.7942793302205891</v>
      </c>
      <c r="R11">
        <v>0.21786555715441086</v>
      </c>
    </row>
    <row r="12" spans="1:18">
      <c r="A12" t="s">
        <v>78</v>
      </c>
      <c r="B12">
        <v>60</v>
      </c>
      <c r="C12">
        <v>1</v>
      </c>
      <c r="D12">
        <v>2</v>
      </c>
      <c r="E12">
        <v>1</v>
      </c>
      <c r="F12">
        <v>2</v>
      </c>
      <c r="G12">
        <v>98</v>
      </c>
      <c r="H12">
        <v>1</v>
      </c>
      <c r="I12">
        <v>288</v>
      </c>
      <c r="J12">
        <v>934.33</v>
      </c>
      <c r="K12">
        <v>239439.76</v>
      </c>
      <c r="M12">
        <v>150009.29</v>
      </c>
      <c r="P12">
        <v>7</v>
      </c>
      <c r="Q12">
        <v>1.9923486692769612</v>
      </c>
      <c r="R12">
        <v>0.28016706648137235</v>
      </c>
    </row>
    <row r="13" spans="1:18">
      <c r="A13" t="s">
        <v>78</v>
      </c>
      <c r="B13">
        <v>60</v>
      </c>
      <c r="C13">
        <v>1</v>
      </c>
      <c r="D13">
        <v>3</v>
      </c>
      <c r="E13">
        <v>1</v>
      </c>
      <c r="F13">
        <v>2</v>
      </c>
      <c r="G13">
        <v>99</v>
      </c>
      <c r="H13">
        <v>1</v>
      </c>
      <c r="I13">
        <v>288</v>
      </c>
      <c r="J13">
        <v>934.33</v>
      </c>
      <c r="K13">
        <v>205350</v>
      </c>
      <c r="M13">
        <v>129103.03999999999</v>
      </c>
      <c r="P13">
        <v>7</v>
      </c>
      <c r="Q13">
        <v>1.6986439777450983</v>
      </c>
      <c r="R13">
        <v>0.25715949238823466</v>
      </c>
    </row>
    <row r="14" spans="1:18">
      <c r="A14" t="s">
        <v>84</v>
      </c>
      <c r="B14">
        <v>80</v>
      </c>
      <c r="C14">
        <v>1</v>
      </c>
      <c r="D14">
        <v>1</v>
      </c>
      <c r="E14">
        <v>1</v>
      </c>
      <c r="F14">
        <v>2</v>
      </c>
      <c r="G14">
        <v>100</v>
      </c>
      <c r="H14">
        <v>1</v>
      </c>
      <c r="I14">
        <v>288</v>
      </c>
      <c r="J14">
        <v>934.33</v>
      </c>
      <c r="K14">
        <v>277645.56</v>
      </c>
      <c r="M14">
        <v>177426.78</v>
      </c>
      <c r="P14">
        <v>7</v>
      </c>
      <c r="Q14">
        <v>2.2326926490441177</v>
      </c>
      <c r="R14">
        <v>0.45517521230588276</v>
      </c>
    </row>
    <row r="15" spans="1:18">
      <c r="A15" t="s">
        <v>84</v>
      </c>
      <c r="B15">
        <v>80</v>
      </c>
      <c r="C15">
        <v>1</v>
      </c>
      <c r="D15">
        <v>2</v>
      </c>
      <c r="E15">
        <v>1</v>
      </c>
      <c r="F15">
        <v>2</v>
      </c>
      <c r="G15">
        <v>101</v>
      </c>
      <c r="H15">
        <v>1</v>
      </c>
      <c r="I15">
        <v>288</v>
      </c>
      <c r="J15">
        <v>934.33</v>
      </c>
      <c r="K15">
        <v>275267.03000000003</v>
      </c>
      <c r="M15">
        <v>171915.23</v>
      </c>
      <c r="P15">
        <v>7</v>
      </c>
      <c r="Q15">
        <v>2.3024906522058832</v>
      </c>
      <c r="R15">
        <v>0.30188181960245103</v>
      </c>
    </row>
    <row r="16" spans="1:18">
      <c r="A16" t="s">
        <v>84</v>
      </c>
      <c r="B16">
        <v>80</v>
      </c>
      <c r="C16">
        <v>1</v>
      </c>
      <c r="D16">
        <v>3</v>
      </c>
      <c r="E16">
        <v>1</v>
      </c>
      <c r="F16">
        <v>2</v>
      </c>
      <c r="G16">
        <v>102</v>
      </c>
      <c r="H16">
        <v>1</v>
      </c>
      <c r="I16">
        <v>288</v>
      </c>
      <c r="J16">
        <v>934.33</v>
      </c>
      <c r="K16">
        <v>328070.43</v>
      </c>
      <c r="M16">
        <v>208240.78</v>
      </c>
      <c r="P16">
        <v>7</v>
      </c>
      <c r="Q16">
        <v>2.6695872639093139</v>
      </c>
      <c r="R16">
        <v>0.48508701910735258</v>
      </c>
    </row>
    <row r="17" spans="1:18">
      <c r="A17" t="s">
        <v>87</v>
      </c>
      <c r="B17">
        <v>100</v>
      </c>
      <c r="C17">
        <v>1</v>
      </c>
      <c r="D17">
        <v>1</v>
      </c>
      <c r="E17">
        <v>1</v>
      </c>
      <c r="F17">
        <v>2</v>
      </c>
      <c r="G17">
        <v>103</v>
      </c>
      <c r="H17">
        <v>1</v>
      </c>
      <c r="I17">
        <v>288</v>
      </c>
      <c r="J17">
        <v>934.33</v>
      </c>
      <c r="K17">
        <v>332757.71000000002</v>
      </c>
      <c r="M17">
        <v>244438.06</v>
      </c>
      <c r="P17">
        <v>7</v>
      </c>
      <c r="Q17">
        <v>1.9676016143995105</v>
      </c>
      <c r="R17">
        <v>1.7354312962171565</v>
      </c>
    </row>
    <row r="18" spans="1:18">
      <c r="A18" t="s">
        <v>87</v>
      </c>
      <c r="B18">
        <v>100</v>
      </c>
      <c r="C18">
        <v>1</v>
      </c>
      <c r="D18">
        <v>2</v>
      </c>
      <c r="E18">
        <v>1</v>
      </c>
      <c r="F18">
        <v>2</v>
      </c>
      <c r="G18">
        <v>104</v>
      </c>
      <c r="H18">
        <v>1</v>
      </c>
      <c r="I18">
        <v>288</v>
      </c>
      <c r="J18">
        <v>934.33</v>
      </c>
      <c r="K18">
        <v>335466.25</v>
      </c>
      <c r="M18">
        <v>248146.26</v>
      </c>
      <c r="P18">
        <v>7</v>
      </c>
      <c r="Q18">
        <v>1.9453310027083333</v>
      </c>
      <c r="R18">
        <v>1.8138780477416672</v>
      </c>
    </row>
    <row r="19" spans="1:18">
      <c r="A19" t="s">
        <v>87</v>
      </c>
      <c r="B19">
        <v>100</v>
      </c>
      <c r="C19">
        <v>1</v>
      </c>
      <c r="D19">
        <v>3</v>
      </c>
      <c r="E19">
        <v>1</v>
      </c>
      <c r="F19">
        <v>2</v>
      </c>
      <c r="G19">
        <v>105</v>
      </c>
      <c r="H19">
        <v>1</v>
      </c>
      <c r="I19">
        <v>288</v>
      </c>
      <c r="J19">
        <v>934.33</v>
      </c>
      <c r="K19">
        <v>357178.43</v>
      </c>
      <c r="M19">
        <v>227249.15</v>
      </c>
      <c r="P19">
        <v>7</v>
      </c>
      <c r="Q19">
        <v>2.8945887023529413</v>
      </c>
      <c r="R19">
        <v>0.54804654585539214</v>
      </c>
    </row>
    <row r="20" spans="1:18">
      <c r="A20" t="s">
        <v>89</v>
      </c>
      <c r="B20">
        <v>100</v>
      </c>
      <c r="C20">
        <v>0</v>
      </c>
      <c r="D20">
        <v>1</v>
      </c>
      <c r="E20">
        <v>1</v>
      </c>
      <c r="F20">
        <v>2</v>
      </c>
      <c r="G20">
        <v>106</v>
      </c>
      <c r="H20">
        <v>1</v>
      </c>
      <c r="I20">
        <v>288</v>
      </c>
      <c r="J20">
        <v>934.33</v>
      </c>
      <c r="K20">
        <v>338253.87</v>
      </c>
      <c r="M20">
        <v>214920.04</v>
      </c>
      <c r="P20">
        <v>7</v>
      </c>
      <c r="Q20">
        <v>2.7476540386887254</v>
      </c>
      <c r="R20">
        <v>0.50820546727794202</v>
      </c>
    </row>
    <row r="21" spans="1:18">
      <c r="A21" t="s">
        <v>89</v>
      </c>
      <c r="B21">
        <v>100</v>
      </c>
      <c r="C21">
        <v>0</v>
      </c>
      <c r="D21">
        <v>2</v>
      </c>
      <c r="E21">
        <v>1</v>
      </c>
      <c r="F21">
        <v>2</v>
      </c>
      <c r="G21">
        <v>107</v>
      </c>
      <c r="H21">
        <v>1</v>
      </c>
      <c r="I21">
        <v>288</v>
      </c>
      <c r="J21">
        <v>934.33</v>
      </c>
      <c r="K21">
        <v>303494.15000000002</v>
      </c>
      <c r="M21">
        <v>193276.93</v>
      </c>
      <c r="P21">
        <v>7</v>
      </c>
      <c r="Q21">
        <v>2.4554397578186284</v>
      </c>
      <c r="R21">
        <v>0.47254466757303853</v>
      </c>
    </row>
    <row r="22" spans="1:18">
      <c r="A22" t="s">
        <v>89</v>
      </c>
      <c r="B22">
        <v>100</v>
      </c>
      <c r="C22">
        <v>0</v>
      </c>
      <c r="D22">
        <v>3</v>
      </c>
      <c r="E22">
        <v>1</v>
      </c>
      <c r="F22">
        <v>2</v>
      </c>
      <c r="G22">
        <v>108</v>
      </c>
      <c r="H22">
        <v>1</v>
      </c>
      <c r="I22">
        <v>288</v>
      </c>
      <c r="J22">
        <v>934.33</v>
      </c>
      <c r="K22">
        <v>446538.03</v>
      </c>
      <c r="M22">
        <v>293755.25</v>
      </c>
      <c r="P22">
        <v>7</v>
      </c>
      <c r="Q22">
        <v>3.4037232323774518</v>
      </c>
      <c r="R22">
        <v>1.0464240090808821</v>
      </c>
    </row>
    <row r="23" spans="1:18">
      <c r="A23" t="s">
        <v>75</v>
      </c>
      <c r="B23">
        <v>20</v>
      </c>
      <c r="C23">
        <v>1</v>
      </c>
      <c r="D23">
        <v>1</v>
      </c>
      <c r="E23">
        <v>1</v>
      </c>
      <c r="F23">
        <v>2</v>
      </c>
      <c r="G23">
        <v>112</v>
      </c>
      <c r="H23">
        <v>1</v>
      </c>
      <c r="I23">
        <v>288</v>
      </c>
      <c r="J23">
        <v>934.33</v>
      </c>
      <c r="K23">
        <v>78697.87</v>
      </c>
      <c r="M23">
        <v>50118.98</v>
      </c>
      <c r="P23">
        <v>7</v>
      </c>
      <c r="Q23">
        <v>0.63668583493872533</v>
      </c>
      <c r="R23">
        <v>0.12257494624460805</v>
      </c>
    </row>
    <row r="24" spans="1:18">
      <c r="A24" t="s">
        <v>75</v>
      </c>
      <c r="B24">
        <v>20</v>
      </c>
      <c r="C24">
        <v>1</v>
      </c>
      <c r="D24">
        <v>2</v>
      </c>
      <c r="E24">
        <v>1</v>
      </c>
      <c r="F24">
        <v>2</v>
      </c>
      <c r="G24">
        <v>113</v>
      </c>
      <c r="H24">
        <v>1</v>
      </c>
      <c r="I24">
        <v>288</v>
      </c>
      <c r="J24">
        <v>934.33</v>
      </c>
      <c r="K24">
        <v>69641.789999999994</v>
      </c>
      <c r="M24">
        <v>44154.03</v>
      </c>
      <c r="P24">
        <v>7</v>
      </c>
      <c r="Q24">
        <v>0.56782106499999996</v>
      </c>
      <c r="R24">
        <v>0.10107569447500003</v>
      </c>
    </row>
    <row r="25" spans="1:18">
      <c r="A25" t="s">
        <v>75</v>
      </c>
      <c r="B25">
        <v>20</v>
      </c>
      <c r="C25">
        <v>1</v>
      </c>
      <c r="D25">
        <v>3</v>
      </c>
      <c r="E25">
        <v>1</v>
      </c>
      <c r="F25">
        <v>2</v>
      </c>
      <c r="G25">
        <v>114</v>
      </c>
      <c r="H25">
        <v>1</v>
      </c>
      <c r="I25">
        <v>288</v>
      </c>
      <c r="J25">
        <v>934.33</v>
      </c>
      <c r="K25">
        <v>70309.84</v>
      </c>
      <c r="M25">
        <v>45663.32</v>
      </c>
      <c r="P25">
        <v>7</v>
      </c>
      <c r="Q25">
        <v>0.54907976357843136</v>
      </c>
      <c r="R25">
        <v>0.14268148165490191</v>
      </c>
    </row>
    <row r="26" spans="1:18">
      <c r="A26" t="s">
        <v>77</v>
      </c>
      <c r="B26">
        <v>40</v>
      </c>
      <c r="C26">
        <v>1</v>
      </c>
      <c r="D26">
        <v>1</v>
      </c>
      <c r="E26">
        <v>1</v>
      </c>
      <c r="F26">
        <v>2</v>
      </c>
      <c r="G26">
        <v>115</v>
      </c>
      <c r="H26">
        <v>1</v>
      </c>
      <c r="I26">
        <v>288</v>
      </c>
      <c r="J26">
        <v>934.33</v>
      </c>
      <c r="K26">
        <v>179566.28</v>
      </c>
      <c r="M26">
        <v>113900.89</v>
      </c>
      <c r="P26">
        <v>7</v>
      </c>
      <c r="Q26">
        <v>1.4629057902083336</v>
      </c>
      <c r="R26">
        <v>0.2625977758833335</v>
      </c>
    </row>
    <row r="27" spans="1:18">
      <c r="A27" t="s">
        <v>77</v>
      </c>
      <c r="B27">
        <v>40</v>
      </c>
      <c r="C27">
        <v>1</v>
      </c>
      <c r="D27">
        <v>2</v>
      </c>
      <c r="E27">
        <v>1</v>
      </c>
      <c r="F27">
        <v>2</v>
      </c>
      <c r="G27">
        <v>116</v>
      </c>
      <c r="H27">
        <v>1</v>
      </c>
      <c r="I27">
        <v>288</v>
      </c>
      <c r="J27">
        <v>934.33</v>
      </c>
      <c r="K27">
        <v>171362.07</v>
      </c>
      <c r="M27">
        <v>108815.26</v>
      </c>
      <c r="P27">
        <v>7</v>
      </c>
      <c r="Q27">
        <v>1.3934294840563728</v>
      </c>
      <c r="R27">
        <v>0.2550310255602935</v>
      </c>
    </row>
    <row r="28" spans="1:18">
      <c r="A28" t="s">
        <v>77</v>
      </c>
      <c r="B28">
        <v>40</v>
      </c>
      <c r="C28">
        <v>1</v>
      </c>
      <c r="D28">
        <v>3</v>
      </c>
      <c r="E28">
        <v>1</v>
      </c>
      <c r="F28">
        <v>2</v>
      </c>
      <c r="G28">
        <v>117</v>
      </c>
      <c r="H28">
        <v>1</v>
      </c>
      <c r="I28">
        <v>288</v>
      </c>
      <c r="J28">
        <v>934.33</v>
      </c>
      <c r="K28">
        <v>180521.2</v>
      </c>
      <c r="M28">
        <v>115821.34</v>
      </c>
      <c r="P28">
        <v>7</v>
      </c>
      <c r="Q28">
        <v>1.4413955330147064</v>
      </c>
      <c r="R28">
        <v>0.31320125020196005</v>
      </c>
    </row>
    <row r="29" spans="1:18">
      <c r="A29" t="s">
        <v>81</v>
      </c>
      <c r="B29">
        <v>60</v>
      </c>
      <c r="C29">
        <v>1</v>
      </c>
      <c r="D29">
        <v>1</v>
      </c>
      <c r="E29">
        <v>1</v>
      </c>
      <c r="F29">
        <v>2</v>
      </c>
      <c r="G29">
        <v>118</v>
      </c>
      <c r="H29">
        <v>1</v>
      </c>
      <c r="I29">
        <v>288</v>
      </c>
      <c r="J29">
        <v>934.33</v>
      </c>
      <c r="K29">
        <v>212295.54</v>
      </c>
      <c r="M29">
        <v>136466.82</v>
      </c>
      <c r="P29">
        <v>7</v>
      </c>
      <c r="Q29">
        <v>1.6893263491176471</v>
      </c>
      <c r="R29">
        <v>0.37803225153235309</v>
      </c>
    </row>
    <row r="30" spans="1:18">
      <c r="A30" t="s">
        <v>81</v>
      </c>
      <c r="B30">
        <v>60</v>
      </c>
      <c r="C30">
        <v>1</v>
      </c>
      <c r="D30">
        <v>2</v>
      </c>
      <c r="E30">
        <v>1</v>
      </c>
      <c r="F30">
        <v>2</v>
      </c>
      <c r="G30">
        <v>119</v>
      </c>
      <c r="H30">
        <v>1</v>
      </c>
      <c r="I30">
        <v>288</v>
      </c>
      <c r="J30">
        <v>934.33</v>
      </c>
      <c r="K30">
        <v>201611.42</v>
      </c>
      <c r="M30">
        <v>130322.87</v>
      </c>
      <c r="P30">
        <v>7</v>
      </c>
      <c r="Q30">
        <v>1.5881795961397065</v>
      </c>
      <c r="R30">
        <v>0.38610328196862664</v>
      </c>
    </row>
    <row r="31" spans="1:18">
      <c r="A31" t="s">
        <v>81</v>
      </c>
      <c r="B31">
        <v>60</v>
      </c>
      <c r="C31">
        <v>1</v>
      </c>
      <c r="D31">
        <v>3</v>
      </c>
      <c r="E31">
        <v>1</v>
      </c>
      <c r="F31">
        <v>2</v>
      </c>
      <c r="G31">
        <v>120</v>
      </c>
      <c r="H31">
        <v>1</v>
      </c>
      <c r="I31">
        <v>288</v>
      </c>
      <c r="J31">
        <v>934.33</v>
      </c>
      <c r="K31">
        <v>214420.85</v>
      </c>
      <c r="M31">
        <v>135199.67999999999</v>
      </c>
      <c r="P31">
        <v>7</v>
      </c>
      <c r="Q31">
        <v>1.7649039821446082</v>
      </c>
      <c r="R31">
        <v>0.28325850345539183</v>
      </c>
    </row>
    <row r="32" spans="1:18">
      <c r="A32" t="s">
        <v>86</v>
      </c>
      <c r="B32">
        <v>80</v>
      </c>
      <c r="C32">
        <v>1</v>
      </c>
      <c r="D32">
        <v>1</v>
      </c>
      <c r="E32">
        <v>1</v>
      </c>
      <c r="F32">
        <v>2</v>
      </c>
      <c r="G32">
        <v>121</v>
      </c>
      <c r="H32">
        <v>1</v>
      </c>
      <c r="I32">
        <v>288</v>
      </c>
      <c r="J32">
        <v>934.33</v>
      </c>
      <c r="K32">
        <v>283023.03000000003</v>
      </c>
      <c r="M32">
        <v>181904.32</v>
      </c>
      <c r="P32">
        <v>7</v>
      </c>
      <c r="Q32">
        <v>2.2527414572181379</v>
      </c>
      <c r="R32">
        <v>0.50295740384852916</v>
      </c>
    </row>
    <row r="33" spans="1:18">
      <c r="A33" t="s">
        <v>86</v>
      </c>
      <c r="B33">
        <v>80</v>
      </c>
      <c r="C33">
        <v>1</v>
      </c>
      <c r="D33">
        <v>2</v>
      </c>
      <c r="E33">
        <v>1</v>
      </c>
      <c r="F33">
        <v>2</v>
      </c>
      <c r="G33">
        <v>122</v>
      </c>
      <c r="H33">
        <v>1</v>
      </c>
      <c r="I33">
        <v>288</v>
      </c>
      <c r="J33">
        <v>934.33</v>
      </c>
      <c r="K33">
        <v>284270.5</v>
      </c>
      <c r="M33">
        <v>181308.84</v>
      </c>
      <c r="P33">
        <v>7</v>
      </c>
      <c r="Q33">
        <v>2.2937990406127455</v>
      </c>
      <c r="R33">
        <v>0.45287879468725445</v>
      </c>
    </row>
    <row r="34" spans="1:18">
      <c r="A34" t="s">
        <v>86</v>
      </c>
      <c r="B34">
        <v>80</v>
      </c>
      <c r="C34">
        <v>1</v>
      </c>
      <c r="D34">
        <v>3</v>
      </c>
      <c r="E34">
        <v>1</v>
      </c>
      <c r="F34">
        <v>2</v>
      </c>
      <c r="G34">
        <v>123</v>
      </c>
      <c r="H34">
        <v>1</v>
      </c>
      <c r="I34">
        <v>288</v>
      </c>
      <c r="J34">
        <v>934.33</v>
      </c>
      <c r="K34">
        <v>285379.81</v>
      </c>
      <c r="M34">
        <v>190202.59</v>
      </c>
      <c r="P34">
        <v>7</v>
      </c>
      <c r="Q34">
        <v>2.1203758362500005</v>
      </c>
      <c r="R34">
        <v>0.7610349000916663</v>
      </c>
    </row>
    <row r="35" spans="1:18">
      <c r="A35" t="s">
        <v>88</v>
      </c>
      <c r="B35">
        <v>100</v>
      </c>
      <c r="C35">
        <v>1</v>
      </c>
      <c r="D35">
        <v>1</v>
      </c>
      <c r="E35">
        <v>1</v>
      </c>
      <c r="F35">
        <v>2</v>
      </c>
      <c r="G35">
        <v>124</v>
      </c>
      <c r="H35">
        <v>1</v>
      </c>
      <c r="I35">
        <v>288</v>
      </c>
      <c r="J35">
        <v>934.33</v>
      </c>
      <c r="K35">
        <v>348560.28</v>
      </c>
      <c r="M35">
        <v>244957.82</v>
      </c>
      <c r="P35">
        <v>7</v>
      </c>
      <c r="Q35">
        <v>2.3080749023774518</v>
      </c>
      <c r="R35">
        <v>1.4028319391058823</v>
      </c>
    </row>
    <row r="36" spans="1:18">
      <c r="A36" t="s">
        <v>88</v>
      </c>
      <c r="B36">
        <v>100</v>
      </c>
      <c r="C36">
        <v>1</v>
      </c>
      <c r="D36">
        <v>2</v>
      </c>
      <c r="E36">
        <v>1</v>
      </c>
      <c r="F36">
        <v>2</v>
      </c>
      <c r="G36">
        <v>125</v>
      </c>
      <c r="H36">
        <v>1</v>
      </c>
      <c r="I36">
        <v>288</v>
      </c>
      <c r="J36">
        <v>934.33</v>
      </c>
      <c r="K36">
        <v>362923.71</v>
      </c>
      <c r="M36">
        <v>234319.96</v>
      </c>
      <c r="P36">
        <v>7</v>
      </c>
      <c r="Q36">
        <v>2.8650582981004908</v>
      </c>
      <c r="R36">
        <v>0.68469382926617584</v>
      </c>
    </row>
    <row r="37" spans="1:18">
      <c r="A37" t="s">
        <v>88</v>
      </c>
      <c r="B37">
        <v>100</v>
      </c>
      <c r="C37">
        <v>1</v>
      </c>
      <c r="D37">
        <v>3</v>
      </c>
      <c r="E37">
        <v>1</v>
      </c>
      <c r="F37">
        <v>2</v>
      </c>
      <c r="G37">
        <v>126</v>
      </c>
      <c r="H37">
        <v>1</v>
      </c>
      <c r="I37">
        <v>288</v>
      </c>
      <c r="J37">
        <v>934.33</v>
      </c>
      <c r="K37">
        <v>413253.5</v>
      </c>
      <c r="M37">
        <v>264688.12</v>
      </c>
      <c r="P37">
        <v>7</v>
      </c>
      <c r="Q37">
        <v>3.3097672095833337</v>
      </c>
      <c r="R37">
        <v>0.70003723498333337</v>
      </c>
    </row>
    <row r="38" spans="1:18">
      <c r="A38" t="s">
        <v>90</v>
      </c>
      <c r="B38">
        <v>100</v>
      </c>
      <c r="C38">
        <v>0</v>
      </c>
      <c r="D38">
        <v>1</v>
      </c>
      <c r="E38">
        <v>1</v>
      </c>
      <c r="F38">
        <v>2</v>
      </c>
      <c r="G38">
        <v>127</v>
      </c>
      <c r="H38">
        <v>1</v>
      </c>
      <c r="I38">
        <v>288</v>
      </c>
      <c r="J38">
        <v>934.33</v>
      </c>
      <c r="K38">
        <v>314445.78000000003</v>
      </c>
      <c r="M38">
        <v>201123.25</v>
      </c>
      <c r="P38">
        <v>7</v>
      </c>
      <c r="Q38">
        <v>2.5246204324387262</v>
      </c>
      <c r="R38">
        <v>0.52222920235294057</v>
      </c>
    </row>
    <row r="39" spans="1:18">
      <c r="A39" t="s">
        <v>90</v>
      </c>
      <c r="B39">
        <v>100</v>
      </c>
      <c r="C39">
        <v>0</v>
      </c>
      <c r="D39">
        <v>2</v>
      </c>
      <c r="E39">
        <v>1</v>
      </c>
      <c r="F39">
        <v>2</v>
      </c>
      <c r="G39">
        <v>128</v>
      </c>
      <c r="H39">
        <v>1</v>
      </c>
      <c r="I39">
        <v>288</v>
      </c>
      <c r="J39">
        <v>934.33</v>
      </c>
      <c r="K39">
        <v>319769.46000000002</v>
      </c>
      <c r="M39">
        <v>201787.5</v>
      </c>
      <c r="P39">
        <v>7</v>
      </c>
      <c r="Q39">
        <v>2.6284240819117652</v>
      </c>
      <c r="R39">
        <v>0.42848838683823492</v>
      </c>
    </row>
    <row r="40" spans="1:18">
      <c r="A40" t="s">
        <v>90</v>
      </c>
      <c r="B40">
        <v>100</v>
      </c>
      <c r="C40">
        <v>0</v>
      </c>
      <c r="D40">
        <v>3</v>
      </c>
      <c r="E40">
        <v>1</v>
      </c>
      <c r="F40">
        <v>2</v>
      </c>
      <c r="G40">
        <v>129</v>
      </c>
      <c r="H40">
        <v>1</v>
      </c>
      <c r="I40">
        <v>288</v>
      </c>
      <c r="J40">
        <v>934.33</v>
      </c>
      <c r="K40">
        <v>383054.37</v>
      </c>
      <c r="M40">
        <v>242358.89</v>
      </c>
      <c r="P40">
        <v>7</v>
      </c>
      <c r="Q40">
        <v>3.1344401114215685</v>
      </c>
      <c r="R40">
        <v>0.53709510633676516</v>
      </c>
    </row>
    <row r="41" spans="1:18">
      <c r="A41" t="s">
        <v>169</v>
      </c>
      <c r="B41">
        <v>20</v>
      </c>
      <c r="C41">
        <v>0</v>
      </c>
      <c r="D41">
        <v>1</v>
      </c>
      <c r="E41">
        <v>1</v>
      </c>
      <c r="F41">
        <v>2</v>
      </c>
      <c r="G41">
        <v>130</v>
      </c>
      <c r="H41">
        <v>1</v>
      </c>
      <c r="I41">
        <v>288</v>
      </c>
      <c r="J41">
        <v>934.33</v>
      </c>
      <c r="K41">
        <v>62118.78</v>
      </c>
      <c r="M41">
        <v>40189.17</v>
      </c>
      <c r="P41">
        <v>7</v>
      </c>
      <c r="Q41">
        <v>0.48855193650735296</v>
      </c>
      <c r="R41">
        <v>0.12028049801764694</v>
      </c>
    </row>
    <row r="42" spans="1:18">
      <c r="A42" t="s">
        <v>169</v>
      </c>
      <c r="B42">
        <v>20</v>
      </c>
      <c r="C42">
        <v>0</v>
      </c>
      <c r="D42">
        <v>2</v>
      </c>
      <c r="E42">
        <v>1</v>
      </c>
      <c r="F42">
        <v>2</v>
      </c>
      <c r="G42">
        <v>131</v>
      </c>
      <c r="H42">
        <v>1</v>
      </c>
      <c r="I42">
        <v>288</v>
      </c>
      <c r="J42">
        <v>934.33</v>
      </c>
      <c r="K42">
        <v>78061.3</v>
      </c>
      <c r="M42">
        <v>49939.89</v>
      </c>
      <c r="P42">
        <v>7</v>
      </c>
      <c r="Q42">
        <v>0.62649401028186291</v>
      </c>
      <c r="R42">
        <v>0.13005370664313709</v>
      </c>
    </row>
    <row r="43" spans="1:18">
      <c r="A43" t="s">
        <v>169</v>
      </c>
      <c r="B43">
        <v>20</v>
      </c>
      <c r="C43">
        <v>0</v>
      </c>
      <c r="D43">
        <v>3</v>
      </c>
      <c r="E43">
        <v>1</v>
      </c>
      <c r="F43">
        <v>2</v>
      </c>
      <c r="G43">
        <v>132</v>
      </c>
      <c r="H43">
        <v>1</v>
      </c>
      <c r="I43">
        <v>288</v>
      </c>
      <c r="J43">
        <v>934.33</v>
      </c>
      <c r="K43">
        <v>101733.5</v>
      </c>
      <c r="M43">
        <v>65084.160000000003</v>
      </c>
      <c r="O43">
        <v>905.76</v>
      </c>
      <c r="P43">
        <v>7</v>
      </c>
      <c r="Q43">
        <v>0.81648082335784311</v>
      </c>
      <c r="R43">
        <v>0.16948996384215689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Template</vt:lpstr>
      <vt:lpstr>21 &amp; 22 June 2021</vt:lpstr>
      <vt:lpstr>Dilution_Fraction</vt:lpstr>
      <vt:lpstr>not_working_data</vt:lpstr>
      <vt:lpstr>working_data_exp1</vt:lpstr>
      <vt:lpstr>working_data_exp2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alyssia</cp:lastModifiedBy>
  <dcterms:modified xsi:type="dcterms:W3CDTF">2021-08-03T18:28:48Z</dcterms:modified>
</cp:coreProperties>
</file>