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1"/>
  </bookViews>
  <sheets>
    <sheet name="Log" sheetId="2" r:id="rId1"/>
    <sheet name="STD_Variables" sheetId="16" r:id="rId2"/>
    <sheet name="STD_Maps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6" l="1"/>
  <c r="I11" i="16"/>
  <c r="I9" i="16"/>
  <c r="K5" i="16" l="1"/>
  <c r="I10" i="16"/>
  <c r="I8" i="16"/>
  <c r="I7" i="16" l="1"/>
  <c r="I6" i="16"/>
  <c r="I5" i="16"/>
  <c r="C7" i="16"/>
  <c r="C6" i="16"/>
  <c r="C5" i="16"/>
  <c r="K4" i="16"/>
  <c r="I4" i="16"/>
  <c r="C4" i="16"/>
  <c r="K3" i="16"/>
  <c r="I3" i="16"/>
  <c r="C3" i="16"/>
  <c r="K2" i="16"/>
  <c r="I2" i="16"/>
  <c r="C2" i="16" l="1"/>
</calcChain>
</file>

<file path=xl/sharedStrings.xml><?xml version="1.0" encoding="utf-8"?>
<sst xmlns="http://schemas.openxmlformats.org/spreadsheetml/2006/main" count="158" uniqueCount="57">
  <si>
    <t>Coal</t>
  </si>
  <si>
    <t>NatGas</t>
  </si>
  <si>
    <t>UNITS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</si>
  <si>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</si>
  <si>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</si>
  <si>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</si>
  <si>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</si>
  <si>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</si>
  <si>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</si>
  <si>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</si>
  <si>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</si>
  <si>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</si>
  <si>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</si>
  <si>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</si>
  <si>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</si>
  <si>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</si>
  <si>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</si>
  <si>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</si>
  <si>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</si>
  <si>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</si>
  <si>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</si>
  <si>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</si>
  <si>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</si>
  <si>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</si>
  <si>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</si>
  <si>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</si>
  <si>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</si>
  <si>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</si>
  <si>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</si>
  <si>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</si>
  <si>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</si>
  <si>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InvestCost/tech</t>
  </si>
  <si>
    <t>InvestCost/InvestCost</t>
  </si>
  <si>
    <t>InvestCost</t>
  </si>
  <si>
    <t xml:space="preserve">Million EUR / (GJ/h generating capacity) </t>
  </si>
  <si>
    <t>Sheet in IEA technology data</t>
  </si>
  <si>
    <t>Coal Fired Power Plants</t>
  </si>
  <si>
    <t>g1_CD_Coal</t>
  </si>
  <si>
    <t>CD_Coal</t>
  </si>
  <si>
    <t>g1_CD_NatGas</t>
  </si>
  <si>
    <t>Gas Fired Power Plants</t>
  </si>
  <si>
    <t>CD_NatGas</t>
  </si>
  <si>
    <t>g1_CD_Nuclear</t>
  </si>
  <si>
    <t>Uranium</t>
  </si>
  <si>
    <t>CD_Nuclear</t>
  </si>
  <si>
    <t>Nuclear Power</t>
  </si>
  <si>
    <t>g2_CD_Coal</t>
  </si>
  <si>
    <t>g2_CD_NatGas</t>
  </si>
  <si>
    <t>g2_CD_Nuclear</t>
  </si>
  <si>
    <t>g1_WS</t>
  </si>
  <si>
    <t>g1_PV</t>
  </si>
  <si>
    <t>g2_WS</t>
  </si>
  <si>
    <t>g2_PV</t>
  </si>
  <si>
    <t>21 Offshore turbines</t>
  </si>
  <si>
    <t>22 Utility-scale PV</t>
  </si>
  <si>
    <t>WS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</si>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</sst>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0" sqref="C10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26.7109375" bestFit="1" customWidth="1"/>
  </cols>
  <sheetData>
    <row r="1" spans="1:3" x14ac:dyDescent="0.25">
      <c r="A1" s="1" t="s">
        <v>2</v>
      </c>
    </row>
    <row r="2" spans="1:3" x14ac:dyDescent="0.25">
      <c r="A2" t="s">
        <v>12</v>
      </c>
      <c r="B2" t="s">
        <v>15</v>
      </c>
    </row>
    <row r="3" spans="1:3" x14ac:dyDescent="0.25">
      <c r="A3" t="s">
        <v>3</v>
      </c>
      <c r="B3" t="s">
        <v>13</v>
      </c>
    </row>
    <row r="4" spans="1:3" x14ac:dyDescent="0.25">
      <c r="A4" t="s">
        <v>6</v>
      </c>
      <c r="B4" t="s">
        <v>14</v>
      </c>
    </row>
    <row r="5" spans="1:3" x14ac:dyDescent="0.25">
      <c r="A5" t="s">
        <v>20</v>
      </c>
      <c r="B5" t="s">
        <v>21</v>
      </c>
    </row>
    <row r="6" spans="1:3" x14ac:dyDescent="0.25">
      <c r="A6" t="s">
        <v>33</v>
      </c>
      <c r="B6" t="s">
        <v>34</v>
      </c>
    </row>
    <row r="8" spans="1:3" x14ac:dyDescent="0.25">
      <c r="A8" s="1" t="s">
        <v>29</v>
      </c>
      <c r="B8" s="3" t="s">
        <v>30</v>
      </c>
      <c r="C8" t="s">
        <v>35</v>
      </c>
    </row>
    <row r="9" spans="1:3" x14ac:dyDescent="0.25">
      <c r="A9" t="s">
        <v>37</v>
      </c>
      <c r="C9" s="3" t="s">
        <v>36</v>
      </c>
    </row>
    <row r="10" spans="1:3" x14ac:dyDescent="0.25">
      <c r="A10" t="s">
        <v>39</v>
      </c>
      <c r="C10" s="3" t="s">
        <v>40</v>
      </c>
    </row>
    <row r="11" spans="1:3" x14ac:dyDescent="0.25">
      <c r="A11" t="s">
        <v>42</v>
      </c>
      <c r="C11" s="3" t="s">
        <v>45</v>
      </c>
    </row>
    <row r="12" spans="1:3" x14ac:dyDescent="0.25">
      <c r="A12" t="s">
        <v>46</v>
      </c>
      <c r="C12" s="3" t="s">
        <v>36</v>
      </c>
    </row>
    <row r="13" spans="1:3" x14ac:dyDescent="0.25">
      <c r="A13" t="s">
        <v>47</v>
      </c>
      <c r="C13" s="3" t="s">
        <v>40</v>
      </c>
    </row>
    <row r="14" spans="1:3" x14ac:dyDescent="0.25">
      <c r="A14" t="s">
        <v>48</v>
      </c>
      <c r="C14" s="3" t="s">
        <v>45</v>
      </c>
    </row>
    <row r="15" spans="1:3" x14ac:dyDescent="0.25">
      <c r="A15" t="s">
        <v>49</v>
      </c>
      <c r="B15" t="s">
        <v>53</v>
      </c>
    </row>
    <row r="16" spans="1:3" x14ac:dyDescent="0.25">
      <c r="A16" t="s">
        <v>50</v>
      </c>
      <c r="B16" t="s">
        <v>54</v>
      </c>
    </row>
    <row r="17" spans="1:2" x14ac:dyDescent="0.25">
      <c r="A17" t="s">
        <v>51</v>
      </c>
      <c r="B17" t="s">
        <v>53</v>
      </c>
    </row>
    <row r="18" spans="1:2" x14ac:dyDescent="0.25">
      <c r="A18" t="s">
        <v>52</v>
      </c>
      <c r="B18" t="s">
        <v>54</v>
      </c>
    </row>
  </sheetData>
  <hyperlinks>
    <hyperlink ref="B8" r:id="rId1"/>
    <hyperlink ref="C9" r:id="rId2" display="https://iea-etsap.org/E-TechDS/PDF/E01-coal-fired-power-GS-AD-gct_FINAL.pdf"/>
    <hyperlink ref="C10" r:id="rId3" display="https://iea-etsap.org/E-TechDS/PDF/E02-gas_fired_power-GS-AD-gct_FINAL.pdf"/>
    <hyperlink ref="C11" r:id="rId4" display="https://iea-etsap.org/E-TechDS/PDF/E03-Nuclear-Power-GS-AD-gct_FINAL.pdf"/>
    <hyperlink ref="C12" r:id="rId5" display="https://iea-etsap.org/E-TechDS/PDF/E01-coal-fired-power-GS-AD-gct_FINAL.pdf"/>
    <hyperlink ref="C13" r:id="rId6" display="https://iea-etsap.org/E-TechDS/PDF/E02-gas_fired_power-GS-AD-gct_FINAL.pdf"/>
    <hyperlink ref="C14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2" sqref="J2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21.140625" bestFit="1" customWidth="1"/>
    <col min="5" max="5" width="37.28515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</cols>
  <sheetData>
    <row r="1" spans="1:11" x14ac:dyDescent="0.25">
      <c r="A1" s="1" t="s">
        <v>26</v>
      </c>
      <c r="B1" s="1" t="s">
        <v>27</v>
      </c>
      <c r="C1" s="1" t="s">
        <v>28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18</v>
      </c>
      <c r="I1" s="1" t="s">
        <v>19</v>
      </c>
      <c r="J1" s="1" t="s">
        <v>31</v>
      </c>
      <c r="K1" s="1" t="s">
        <v>32</v>
      </c>
    </row>
    <row r="2" spans="1:11" x14ac:dyDescent="0.25">
      <c r="A2" t="s">
        <v>37</v>
      </c>
      <c r="B2" t="s">
        <v>0</v>
      </c>
      <c r="C2">
        <f>1/0.5</f>
        <v>2</v>
      </c>
      <c r="D2" t="s">
        <v>37</v>
      </c>
      <c r="E2">
        <v>10</v>
      </c>
      <c r="F2" t="s">
        <v>37</v>
      </c>
      <c r="G2">
        <v>2</v>
      </c>
      <c r="H2" t="s">
        <v>37</v>
      </c>
      <c r="I2" s="2">
        <f>88*1000/(3.6*1000)</f>
        <v>24.444444444444443</v>
      </c>
      <c r="J2" t="s">
        <v>38</v>
      </c>
      <c r="K2" s="2">
        <f>2000*1000/(3.6*1000000)</f>
        <v>0.55555555555555558</v>
      </c>
    </row>
    <row r="3" spans="1:11" x14ac:dyDescent="0.25">
      <c r="A3" t="s">
        <v>39</v>
      </c>
      <c r="B3" t="s">
        <v>1</v>
      </c>
      <c r="C3">
        <f>1/0.6</f>
        <v>1.6666666666666667</v>
      </c>
      <c r="D3" t="s">
        <v>39</v>
      </c>
      <c r="E3">
        <v>10</v>
      </c>
      <c r="F3" t="s">
        <v>39</v>
      </c>
      <c r="G3">
        <v>2</v>
      </c>
      <c r="H3" t="s">
        <v>39</v>
      </c>
      <c r="I3" s="2">
        <f>30*1000/(3.6*1000)</f>
        <v>8.3333333333333339</v>
      </c>
      <c r="J3" t="s">
        <v>41</v>
      </c>
      <c r="K3" s="2">
        <f>1000*1000/(3.6*1000000)</f>
        <v>0.27777777777777779</v>
      </c>
    </row>
    <row r="4" spans="1:11" x14ac:dyDescent="0.25">
      <c r="A4" t="s">
        <v>42</v>
      </c>
      <c r="B4" t="s">
        <v>43</v>
      </c>
      <c r="C4">
        <f>1/0.5</f>
        <v>2</v>
      </c>
      <c r="D4" t="s">
        <v>42</v>
      </c>
      <c r="E4">
        <v>10</v>
      </c>
      <c r="F4" t="s">
        <v>42</v>
      </c>
      <c r="G4">
        <v>3</v>
      </c>
      <c r="H4" t="s">
        <v>42</v>
      </c>
      <c r="I4" s="2">
        <f>10*1000/(3.6*1000)</f>
        <v>2.7777777777777777</v>
      </c>
      <c r="J4" t="s">
        <v>44</v>
      </c>
      <c r="K4" s="2">
        <f>2500*1000/(3.6*1000000)</f>
        <v>0.69444444444444442</v>
      </c>
    </row>
    <row r="5" spans="1:11" x14ac:dyDescent="0.25">
      <c r="A5" t="s">
        <v>46</v>
      </c>
      <c r="B5" t="s">
        <v>0</v>
      </c>
      <c r="C5">
        <f>1/0.5</f>
        <v>2</v>
      </c>
      <c r="D5" t="s">
        <v>46</v>
      </c>
      <c r="E5">
        <v>25</v>
      </c>
      <c r="F5" t="s">
        <v>46</v>
      </c>
      <c r="G5">
        <v>2</v>
      </c>
      <c r="H5" t="s">
        <v>46</v>
      </c>
      <c r="I5" s="2">
        <f>88*1000/(3.6*1000)</f>
        <v>24.444444444444443</v>
      </c>
      <c r="J5" t="s">
        <v>55</v>
      </c>
      <c r="K5" s="2">
        <f>2.12/3.6</f>
        <v>0.58888888888888891</v>
      </c>
    </row>
    <row r="6" spans="1:11" x14ac:dyDescent="0.25">
      <c r="A6" t="s">
        <v>47</v>
      </c>
      <c r="B6" t="s">
        <v>1</v>
      </c>
      <c r="C6">
        <f>1/0.6</f>
        <v>1.6666666666666667</v>
      </c>
      <c r="D6" t="s">
        <v>47</v>
      </c>
      <c r="E6">
        <v>25</v>
      </c>
      <c r="F6" t="s">
        <v>47</v>
      </c>
      <c r="G6">
        <v>2</v>
      </c>
      <c r="H6" t="s">
        <v>47</v>
      </c>
      <c r="I6" s="2">
        <f>30*1000/(3.6*1000)</f>
        <v>8.3333333333333339</v>
      </c>
      <c r="J6" t="s">
        <v>56</v>
      </c>
      <c r="K6" s="2">
        <f>0.56/3.6</f>
        <v>0.15555555555555556</v>
      </c>
    </row>
    <row r="7" spans="1:11" x14ac:dyDescent="0.25">
      <c r="A7" t="s">
        <v>48</v>
      </c>
      <c r="B7" t="s">
        <v>43</v>
      </c>
      <c r="C7">
        <f>1/0.5</f>
        <v>2</v>
      </c>
      <c r="D7" t="s">
        <v>48</v>
      </c>
      <c r="E7">
        <v>25</v>
      </c>
      <c r="F7" t="s">
        <v>48</v>
      </c>
      <c r="G7">
        <v>3</v>
      </c>
      <c r="H7" t="s">
        <v>48</v>
      </c>
      <c r="I7" s="2">
        <f>10*1000/(3.6*1000)</f>
        <v>2.7777777777777777</v>
      </c>
    </row>
    <row r="8" spans="1:11" x14ac:dyDescent="0.25">
      <c r="D8" t="s">
        <v>49</v>
      </c>
      <c r="E8">
        <v>50</v>
      </c>
      <c r="F8" t="s">
        <v>49</v>
      </c>
      <c r="G8">
        <v>5</v>
      </c>
      <c r="H8" t="s">
        <v>49</v>
      </c>
      <c r="I8" s="2">
        <f>50000/(3.6*1000)</f>
        <v>13.888888888888889</v>
      </c>
    </row>
    <row r="9" spans="1:11" x14ac:dyDescent="0.25">
      <c r="D9" t="s">
        <v>50</v>
      </c>
      <c r="E9">
        <v>50</v>
      </c>
      <c r="F9" t="s">
        <v>50</v>
      </c>
      <c r="G9">
        <v>0</v>
      </c>
      <c r="H9" t="s">
        <v>50</v>
      </c>
      <c r="I9" s="2">
        <f>11300/(3.6*1000)</f>
        <v>3.1388888888888888</v>
      </c>
    </row>
    <row r="10" spans="1:11" x14ac:dyDescent="0.25">
      <c r="D10" t="s">
        <v>51</v>
      </c>
      <c r="E10">
        <v>100</v>
      </c>
      <c r="F10" t="s">
        <v>51</v>
      </c>
      <c r="G10">
        <v>5</v>
      </c>
      <c r="H10" t="s">
        <v>51</v>
      </c>
      <c r="I10" s="2">
        <f>50000/(3.6*1000)</f>
        <v>13.888888888888889</v>
      </c>
    </row>
    <row r="11" spans="1:11" x14ac:dyDescent="0.25">
      <c r="D11" t="s">
        <v>52</v>
      </c>
      <c r="E11">
        <v>100</v>
      </c>
      <c r="F11" t="s">
        <v>52</v>
      </c>
      <c r="G11">
        <v>0</v>
      </c>
      <c r="H11" t="s">
        <v>52</v>
      </c>
      <c r="I11" s="2">
        <f>11300/(3.6*1000)</f>
        <v>3.1388888888888888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14.7109375" bestFit="1" customWidth="1"/>
    <col min="4" max="4" width="10.28515625" bestFit="1" customWidth="1"/>
    <col min="5" max="5" width="11.7109375" bestFit="1" customWidth="1"/>
  </cols>
  <sheetData>
    <row r="1" spans="1:6" x14ac:dyDescent="0.25">
      <c r="A1" s="1" t="s">
        <v>9</v>
      </c>
      <c r="B1" s="1" t="s">
        <v>10</v>
      </c>
      <c r="C1" s="1" t="s">
        <v>16</v>
      </c>
      <c r="D1" s="1" t="s">
        <v>17</v>
      </c>
      <c r="E1" s="1" t="s">
        <v>24</v>
      </c>
      <c r="F1" s="1" t="s">
        <v>25</v>
      </c>
    </row>
    <row r="2" spans="1:6" x14ac:dyDescent="0.25">
      <c r="A2" t="s">
        <v>37</v>
      </c>
      <c r="B2" t="s">
        <v>38</v>
      </c>
      <c r="C2" t="s">
        <v>37</v>
      </c>
      <c r="D2" t="s">
        <v>11</v>
      </c>
      <c r="E2" t="s">
        <v>37</v>
      </c>
      <c r="F2" t="s">
        <v>22</v>
      </c>
    </row>
    <row r="3" spans="1:6" x14ac:dyDescent="0.25">
      <c r="A3" t="s">
        <v>39</v>
      </c>
      <c r="B3" t="s">
        <v>41</v>
      </c>
      <c r="C3" t="s">
        <v>39</v>
      </c>
      <c r="D3" t="s">
        <v>11</v>
      </c>
      <c r="E3" t="s">
        <v>39</v>
      </c>
      <c r="F3" t="s">
        <v>22</v>
      </c>
    </row>
    <row r="4" spans="1:6" x14ac:dyDescent="0.25">
      <c r="A4" t="s">
        <v>42</v>
      </c>
      <c r="B4" t="s">
        <v>44</v>
      </c>
      <c r="C4" t="s">
        <v>42</v>
      </c>
      <c r="D4" t="s">
        <v>11</v>
      </c>
      <c r="E4" t="s">
        <v>42</v>
      </c>
      <c r="F4" t="s">
        <v>22</v>
      </c>
    </row>
    <row r="5" spans="1:6" x14ac:dyDescent="0.25">
      <c r="A5" t="s">
        <v>46</v>
      </c>
      <c r="B5" t="s">
        <v>38</v>
      </c>
      <c r="C5" t="s">
        <v>46</v>
      </c>
      <c r="D5" t="s">
        <v>11</v>
      </c>
      <c r="E5" t="s">
        <v>46</v>
      </c>
      <c r="F5" t="s">
        <v>23</v>
      </c>
    </row>
    <row r="6" spans="1:6" x14ac:dyDescent="0.25">
      <c r="A6" t="s">
        <v>47</v>
      </c>
      <c r="B6" t="s">
        <v>41</v>
      </c>
      <c r="C6" t="s">
        <v>47</v>
      </c>
      <c r="D6" t="s">
        <v>11</v>
      </c>
      <c r="E6" t="s">
        <v>47</v>
      </c>
      <c r="F6" t="s">
        <v>23</v>
      </c>
    </row>
    <row r="7" spans="1:6" x14ac:dyDescent="0.25">
      <c r="A7" t="s">
        <v>48</v>
      </c>
      <c r="B7" t="s">
        <v>44</v>
      </c>
      <c r="C7" t="s">
        <v>48</v>
      </c>
      <c r="D7" t="s">
        <v>11</v>
      </c>
      <c r="E7" t="s">
        <v>48</v>
      </c>
      <c r="F7" t="s">
        <v>23</v>
      </c>
    </row>
    <row r="8" spans="1:6" x14ac:dyDescent="0.25">
      <c r="A8" t="s">
        <v>49</v>
      </c>
      <c r="B8" t="s">
        <v>55</v>
      </c>
      <c r="C8" t="s">
        <v>49</v>
      </c>
      <c r="D8" t="s">
        <v>49</v>
      </c>
      <c r="E8" t="s">
        <v>49</v>
      </c>
      <c r="F8" t="s">
        <v>22</v>
      </c>
    </row>
    <row r="9" spans="1:6" x14ac:dyDescent="0.25">
      <c r="A9" t="s">
        <v>50</v>
      </c>
      <c r="B9" t="s">
        <v>56</v>
      </c>
      <c r="C9" t="s">
        <v>50</v>
      </c>
      <c r="D9" t="s">
        <v>50</v>
      </c>
      <c r="E9" t="s">
        <v>50</v>
      </c>
      <c r="F9" t="s">
        <v>22</v>
      </c>
    </row>
    <row r="10" spans="1:6" x14ac:dyDescent="0.25">
      <c r="A10" t="s">
        <v>51</v>
      </c>
      <c r="B10" t="s">
        <v>55</v>
      </c>
      <c r="C10" t="s">
        <v>51</v>
      </c>
      <c r="D10" t="s">
        <v>51</v>
      </c>
      <c r="E10" t="s">
        <v>51</v>
      </c>
      <c r="F10" t="s">
        <v>23</v>
      </c>
    </row>
    <row r="11" spans="1:6" x14ac:dyDescent="0.25">
      <c r="A11" t="s">
        <v>52</v>
      </c>
      <c r="B11" t="s">
        <v>56</v>
      </c>
      <c r="C11" t="s">
        <v>52</v>
      </c>
      <c r="D11" t="s">
        <v>52</v>
      </c>
      <c r="E11" t="s">
        <v>52</v>
      </c>
      <c r="F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STD_Variables</vt:lpstr>
      <vt:lpstr>STD_Maps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2022-08-16T11:02:26Z</dcterms:modified>
</cp:coreProperties>
</file>