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8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HourlyVariation" sheetId="22" r:id="rId10"/>
    <sheet name="Scalars" sheetId="23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4" l="1"/>
  <c r="L3" i="24"/>
  <c r="F3" i="24"/>
  <c r="D3" i="24"/>
  <c r="P2" i="24"/>
  <c r="L2" i="24"/>
  <c r="F2" i="24"/>
  <c r="D2" i="24"/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<sst xmlns="http://schemas.openxmlformats.org/spreadsheetml/2006/main" count="552" uniqueCount="161">
  <si>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</si>
  <si>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</si>
  <si>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</si>
  <si>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</si>
  <si>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</si>
  <si>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</si>
  <si>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</si>
  <si>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</si>
  <si>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</si>
  <si>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</si>
  <si>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</si>
  <si>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</si>
  <si>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</si>
  <si>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</si>
  <si>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</si>
  <si>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</si>
  <si>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</si>
  <si>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</si>
  <si>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</si>
  <si>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</si>
  <si>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</si>
  <si>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</si>
  <si>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</si>
  <si>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</si>
  <si>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</si>
  <si>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</si>
  <si>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</si>
  <si>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</si>
  <si>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</si>
  <si>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</si>
  <si>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</si>
  <si>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</si>
  <si>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</si>
  <si>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</si>
  <si>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</si>
  <si>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</si>
  <si>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</si>
  <si>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</si>
  <si>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</si>
  <si>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</si>
  <si>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</si>
  <si>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</si>
  <si>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</si>
  <si>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</si>
  <si>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</si>
  <si>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</si>
  <si>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</si>
  <si>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</si>
  <si>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</si>
  <si>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</si>
  <si>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</si>
  <si>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</si>
  <si>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</si>
  <si>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</si>
  <si>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</si>
  <si>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</si>
  <si>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</si>
  <si>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</si>
  <si>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</si>
  <si>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</si>
  <si>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</si>
  <si>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</si>
  <si>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</si>
  <si>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</si>
  <si>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</si>
  <si>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</si>
  <si>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</si>
  <si>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</si>
  <si>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</si>
  <si>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</si>
  <si>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</si>
  <si>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</si>
  <si>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</si>
  <si>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</si>
  <si>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</si>
  <si>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</si>
  <si>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</si>
  <si>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</si>
  <si>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</si>
  <si>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</si>
  <si>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</si>
  <si>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</si>
  <si>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</si>
  <si>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</si>
  <si>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</si>
  <si>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</si>
  <si>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</si>
  <si>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</si>
  <si>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</si>
  <si>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</si>
  <si>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</si>
  <si>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</si>
  <si>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</si>
  <si>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</si>
  <si>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</si>
  <si>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</si>
  <si>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</si>
  <si>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</si>
  <si>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</si>
  <si>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</si>
  <si>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</si>
  <si>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</si>
  <si>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</si>
  <si>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</si>
  <si>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</si>
  <si>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</si>
  <si>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</si>
  <si>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</si>
  <si>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</si>
  <si>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</si>
  <si>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</si>
  <si>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</si>
  <si>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</si>
  <si>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</si>
  <si>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</si>
  <si>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</si>
  <si>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</si>
  <si>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</si>
  <si>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</si>
  <si>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</si>
  <si>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</si>
  <si>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</si>
  <si>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</si>
  <si>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</si>
  <si>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</si>
  <si>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</si>
  <si>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</si>
  <si>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</si>
  <si>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</si>
  <si>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</si>
  <si>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</si>
  <si>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</si>
  <si>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</si>
  <si>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</si>
  <si>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</si>
  <si>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</si>
  <si>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</si>
  <si>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</si>
  <si>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</si>
  <si>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</si>
  <si>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</si>
  <si>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</si>
  <si>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</si>
  <si>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</si>
  <si>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</si>
  <si>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</si>
  <si>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g1_HS</t>
  </si>
  <si>
    <t>141 Large hot water tank</t>
  </si>
  <si>
    <t>g2_HS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</si>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</sst>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chnologyCatalogue_Storage.xlsx" TargetMode="External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36" sqref="C36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65.85546875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4" x14ac:dyDescent="0.25">
      <c r="A17" s="1" t="s">
        <v>31</v>
      </c>
      <c r="B17" s="3" t="s">
        <v>33</v>
      </c>
      <c r="C17" s="3" t="s">
        <v>149</v>
      </c>
      <c r="D17" t="s">
        <v>64</v>
      </c>
    </row>
    <row r="18" spans="1:4" x14ac:dyDescent="0.25">
      <c r="A18" t="s">
        <v>43</v>
      </c>
      <c r="B18" t="s">
        <v>30</v>
      </c>
    </row>
    <row r="19" spans="1:4" x14ac:dyDescent="0.25">
      <c r="A19" t="s">
        <v>44</v>
      </c>
      <c r="B19" t="s">
        <v>32</v>
      </c>
    </row>
    <row r="20" spans="1:4" x14ac:dyDescent="0.25">
      <c r="A20" t="s">
        <v>45</v>
      </c>
      <c r="B20" t="s">
        <v>34</v>
      </c>
    </row>
    <row r="21" spans="1:4" x14ac:dyDescent="0.25">
      <c r="A21" t="s">
        <v>46</v>
      </c>
      <c r="B21" t="s">
        <v>30</v>
      </c>
    </row>
    <row r="22" spans="1:4" x14ac:dyDescent="0.25">
      <c r="A22" t="s">
        <v>47</v>
      </c>
      <c r="B22" t="s">
        <v>32</v>
      </c>
    </row>
    <row r="23" spans="1:4" x14ac:dyDescent="0.25">
      <c r="A23" t="s">
        <v>48</v>
      </c>
      <c r="B23" t="s">
        <v>34</v>
      </c>
    </row>
    <row r="24" spans="1:4" x14ac:dyDescent="0.25">
      <c r="A24" t="s">
        <v>49</v>
      </c>
      <c r="D24" s="3" t="s">
        <v>50</v>
      </c>
    </row>
    <row r="25" spans="1:4" x14ac:dyDescent="0.25">
      <c r="A25" t="s">
        <v>51</v>
      </c>
      <c r="D25" s="3" t="s">
        <v>52</v>
      </c>
    </row>
    <row r="26" spans="1:4" x14ac:dyDescent="0.25">
      <c r="A26" t="s">
        <v>53</v>
      </c>
      <c r="D26" s="3" t="s">
        <v>54</v>
      </c>
    </row>
    <row r="27" spans="1:4" x14ac:dyDescent="0.25">
      <c r="A27" t="s">
        <v>55</v>
      </c>
      <c r="D27" s="3" t="s">
        <v>50</v>
      </c>
    </row>
    <row r="28" spans="1:4" x14ac:dyDescent="0.25">
      <c r="A28" t="s">
        <v>56</v>
      </c>
      <c r="D28" s="3" t="s">
        <v>52</v>
      </c>
    </row>
    <row r="29" spans="1:4" x14ac:dyDescent="0.25">
      <c r="A29" t="s">
        <v>57</v>
      </c>
      <c r="D29" s="3" t="s">
        <v>54</v>
      </c>
    </row>
    <row r="30" spans="1:4" x14ac:dyDescent="0.25">
      <c r="A30" t="s">
        <v>58</v>
      </c>
      <c r="B30" t="s">
        <v>59</v>
      </c>
    </row>
    <row r="31" spans="1:4" x14ac:dyDescent="0.25">
      <c r="A31" t="s">
        <v>60</v>
      </c>
      <c r="B31" t="s">
        <v>61</v>
      </c>
    </row>
    <row r="32" spans="1:4" x14ac:dyDescent="0.25">
      <c r="A32" t="s">
        <v>62</v>
      </c>
      <c r="B32" t="s">
        <v>59</v>
      </c>
    </row>
    <row r="33" spans="1:4" x14ac:dyDescent="0.25">
      <c r="A33" t="s">
        <v>63</v>
      </c>
      <c r="B33" t="s">
        <v>61</v>
      </c>
    </row>
    <row r="34" spans="1:4" x14ac:dyDescent="0.25">
      <c r="A34" t="s">
        <v>71</v>
      </c>
      <c r="B34" t="s">
        <v>72</v>
      </c>
      <c r="D34" s="3"/>
    </row>
    <row r="35" spans="1:4" x14ac:dyDescent="0.25">
      <c r="A35" t="s">
        <v>73</v>
      </c>
      <c r="B35" t="s">
        <v>74</v>
      </c>
      <c r="D35" s="3"/>
    </row>
    <row r="36" spans="1:4" x14ac:dyDescent="0.25">
      <c r="A36" t="s">
        <v>75</v>
      </c>
      <c r="B36" t="s">
        <v>76</v>
      </c>
    </row>
    <row r="37" spans="1:4" x14ac:dyDescent="0.25">
      <c r="A37" t="s">
        <v>77</v>
      </c>
      <c r="B37" t="s">
        <v>78</v>
      </c>
    </row>
    <row r="38" spans="1:4" x14ac:dyDescent="0.25">
      <c r="A38" t="s">
        <v>79</v>
      </c>
      <c r="B38" t="s">
        <v>72</v>
      </c>
    </row>
    <row r="39" spans="1:4" x14ac:dyDescent="0.25">
      <c r="A39" t="s">
        <v>80</v>
      </c>
      <c r="B39" t="s">
        <v>74</v>
      </c>
    </row>
    <row r="40" spans="1:4" x14ac:dyDescent="0.25">
      <c r="A40" t="s">
        <v>81</v>
      </c>
      <c r="B40" t="s">
        <v>76</v>
      </c>
    </row>
    <row r="41" spans="1:4" x14ac:dyDescent="0.25">
      <c r="A41" t="s">
        <v>82</v>
      </c>
      <c r="B41" t="s">
        <v>78</v>
      </c>
    </row>
    <row r="42" spans="1:4" x14ac:dyDescent="0.25">
      <c r="A42" t="s">
        <v>146</v>
      </c>
      <c r="C42" t="s">
        <v>147</v>
      </c>
    </row>
    <row r="43" spans="1:4" x14ac:dyDescent="0.25">
      <c r="A43" t="s">
        <v>148</v>
      </c>
      <c r="C43" t="s">
        <v>147</v>
      </c>
    </row>
  </sheetData>
  <hyperlinks>
    <hyperlink ref="B17" r:id="rId1"/>
    <hyperlink ref="D24" r:id="rId2" display="https://iea-etsap.org/E-TechDS/PDF/E01-coal-fired-power-GS-AD-gct_FINAL.pdf"/>
    <hyperlink ref="D25" r:id="rId3" display="https://iea-etsap.org/E-TechDS/PDF/E02-gas_fired_power-GS-AD-gct_FINAL.pdf"/>
    <hyperlink ref="D26" r:id="rId4" display="https://iea-etsap.org/E-TechDS/PDF/E03-Nuclear-Power-GS-AD-gct_FINAL.pdf"/>
    <hyperlink ref="D27" r:id="rId5" display="https://iea-etsap.org/E-TechDS/PDF/E01-coal-fired-power-GS-AD-gct_FINAL.pdf"/>
    <hyperlink ref="D28" r:id="rId6" display="https://iea-etsap.org/E-TechDS/PDF/E02-gas_fired_power-GS-AD-gct_FINAL.pdf"/>
    <hyperlink ref="D29" r:id="rId7" display="https://iea-etsap.org/E-TechDS/PDF/E03-Nuclear-Power-GS-AD-gct_FINAL.pdf"/>
    <hyperlink ref="C17" r:id="rId8" display="Sheet in technology data (2020)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" sqref="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Y29" sqref="Y29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15" zoomScaleNormal="115" workbookViewId="0">
      <selection activeCell="D16" sqref="D16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I1" sqref="I1"/>
    </sheetView>
  </sheetViews>
  <sheetFormatPr defaultRowHeight="15" x14ac:dyDescent="0.25"/>
  <cols>
    <col min="1" max="1" width="19.42578125" bestFit="1" customWidth="1"/>
    <col min="2" max="2" width="33.85546875" bestFit="1" customWidth="1"/>
    <col min="8" max="8" width="9.28515625" bestFit="1" customWidth="1"/>
    <col min="9" max="9" width="7.42578125" bestFit="1" customWidth="1"/>
    <col min="10" max="10" width="9.5703125" bestFit="1" customWidth="1"/>
    <col min="11" max="11" width="15.5703125" bestFit="1" customWidth="1"/>
  </cols>
  <sheetData>
    <row r="1" spans="1:18" x14ac:dyDescent="0.25">
      <c r="A1" s="1" t="s">
        <v>129</v>
      </c>
      <c r="B1" s="1" t="s">
        <v>128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35</v>
      </c>
      <c r="R1" s="1" t="s">
        <v>39</v>
      </c>
    </row>
    <row r="2" spans="1:18" x14ac:dyDescent="0.25">
      <c r="A2" t="s">
        <v>146</v>
      </c>
      <c r="B2">
        <v>5</v>
      </c>
      <c r="C2" t="s">
        <v>146</v>
      </c>
      <c r="D2">
        <f>B2</f>
        <v>5</v>
      </c>
      <c r="E2" t="s">
        <v>146</v>
      </c>
      <c r="F2" s="5">
        <f>B2*(175/3)/[1]Log!B$7</f>
        <v>48.611111111111114</v>
      </c>
      <c r="G2" t="s">
        <v>146</v>
      </c>
      <c r="H2">
        <v>1</v>
      </c>
      <c r="I2" t="s">
        <v>146</v>
      </c>
      <c r="J2">
        <v>1</v>
      </c>
      <c r="K2" t="s">
        <v>146</v>
      </c>
      <c r="L2" s="6">
        <f>1-0.98^(1/(24/[1]Log!B$7))</f>
        <v>5.0379436073119122E-3</v>
      </c>
      <c r="M2" t="s">
        <v>146</v>
      </c>
      <c r="N2">
        <v>0</v>
      </c>
      <c r="O2" t="s">
        <v>146</v>
      </c>
      <c r="P2" s="7">
        <f>8.6/(3.6*1000)</f>
        <v>2.3888888888888887E-3</v>
      </c>
      <c r="Q2" t="s">
        <v>146</v>
      </c>
      <c r="R2" s="2">
        <v>3</v>
      </c>
    </row>
    <row r="3" spans="1:18" x14ac:dyDescent="0.25">
      <c r="A3" t="s">
        <v>148</v>
      </c>
      <c r="B3">
        <v>10</v>
      </c>
      <c r="C3" t="s">
        <v>148</v>
      </c>
      <c r="D3">
        <f>B3</f>
        <v>10</v>
      </c>
      <c r="E3" t="s">
        <v>148</v>
      </c>
      <c r="F3" s="5">
        <f>B3*(175/3)/[1]Log!B$7</f>
        <v>97.222222222222229</v>
      </c>
      <c r="G3" t="s">
        <v>148</v>
      </c>
      <c r="H3">
        <v>1</v>
      </c>
      <c r="I3" t="s">
        <v>148</v>
      </c>
      <c r="J3">
        <v>1</v>
      </c>
      <c r="K3" t="s">
        <v>148</v>
      </c>
      <c r="L3" s="6">
        <f>1-0.98^(1/(24/[1]Log!B$7))</f>
        <v>5.0379436073119122E-3</v>
      </c>
      <c r="M3" t="s">
        <v>148</v>
      </c>
      <c r="N3">
        <v>0</v>
      </c>
      <c r="O3" t="s">
        <v>148</v>
      </c>
      <c r="P3" s="7">
        <f>8.6/(3.6*1000)</f>
        <v>2.3888888888888887E-3</v>
      </c>
      <c r="Q3" t="s">
        <v>148</v>
      </c>
      <c r="R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30" zoomScaleNormal="130" workbookViewId="0">
      <selection activeCell="H2" sqref="H2"/>
    </sheetView>
  </sheetViews>
  <sheetFormatPr defaultRowHeight="15" x14ac:dyDescent="0.25"/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146</v>
      </c>
      <c r="B2" t="s">
        <v>160</v>
      </c>
      <c r="C2" t="s">
        <v>146</v>
      </c>
      <c r="D2" t="s">
        <v>9</v>
      </c>
      <c r="E2" t="s">
        <v>146</v>
      </c>
      <c r="F2" t="s">
        <v>21</v>
      </c>
      <c r="G2" t="s">
        <v>160</v>
      </c>
      <c r="H2" t="s">
        <v>160</v>
      </c>
    </row>
    <row r="3" spans="1:8" x14ac:dyDescent="0.25">
      <c r="A3" t="s">
        <v>148</v>
      </c>
      <c r="B3" t="s">
        <v>160</v>
      </c>
      <c r="C3" t="s">
        <v>148</v>
      </c>
      <c r="D3" t="s">
        <v>9</v>
      </c>
      <c r="E3" t="s">
        <v>148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2022-08-19T07:07:15Z</dcterms:modified>
</cp:coreProperties>
</file>