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EnergyEconomicsE2022\Misc\Data\"/>
    </mc:Choice>
  </mc:AlternateContent>
  <bookViews>
    <workbookView xWindow="0" yWindow="0" windowWidth="38400" windowHeight="17700" activeTab="6"/>
  </bookViews>
  <sheets>
    <sheet name="Log" sheetId="2" r:id="rId1"/>
    <sheet name="Fundamentals" sheetId="9" r:id="rId2"/>
    <sheet name="Load" sheetId="3" r:id="rId3"/>
    <sheet name="Load_Categories" sheetId="13" r:id="rId4"/>
    <sheet name="TL" sheetId="14" r:id="rId5"/>
    <sheet name="Generators_FuelMix" sheetId="10" r:id="rId6"/>
    <sheet name="Generators_Other" sheetId="11" r:id="rId7"/>
    <sheet name="Generators_Categories" sheetId="12" r:id="rId8"/>
    <sheet name="Scalars" sheetId="8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1" l="1"/>
  <c r="F8" i="11" l="1"/>
  <c r="F7" i="11"/>
  <c r="F6" i="11"/>
  <c r="F5" i="11" l="1"/>
  <c r="F4" i="11"/>
  <c r="F3" i="11"/>
  <c r="F2" i="11"/>
</calcChain>
</file>

<file path=xl/sharedStrings.xml><?xml version="1.0" encoding="utf-8"?>
<sst xmlns="http://schemas.openxmlformats.org/spreadsheetml/2006/main" count="177" uniqueCount="82">
  <si>
    <t>Coal</t>
  </si>
  <si>
    <t>NatGas</t>
  </si>
  <si>
    <t>FuelPrice</t>
  </si>
  <si>
    <t>FuelPrice/BFt</t>
  </si>
  <si>
    <t>FuelPrice/FuelPrice</t>
  </si>
  <si>
    <t>EUR/GJ</t>
  </si>
  <si>
    <t>UNITS</t>
  </si>
  <si>
    <t>EmissionTax</t>
  </si>
  <si>
    <t>EmissionIntensity/BFt</t>
  </si>
  <si>
    <t>CO2</t>
  </si>
  <si>
    <t>EmissionIntensity/EmissionIntensity</t>
  </si>
  <si>
    <t>EmissionIntensity</t>
  </si>
  <si>
    <t>KG SO2/GJ</t>
  </si>
  <si>
    <t>T CO2/GJ</t>
  </si>
  <si>
    <t>EmissionTax/EmissionType</t>
  </si>
  <si>
    <t>EmissionIntensity/EmissionType</t>
  </si>
  <si>
    <t>EmissionTax/EmissionTax</t>
  </si>
  <si>
    <t>EUR/TCO2</t>
  </si>
  <si>
    <t>EUR/KGSO2</t>
  </si>
  <si>
    <t>Load</t>
  </si>
  <si>
    <t>FuelMix/BFt/id</t>
  </si>
  <si>
    <t>id1</t>
  </si>
  <si>
    <t>id2</t>
  </si>
  <si>
    <t>id3</t>
  </si>
  <si>
    <t>id4</t>
  </si>
  <si>
    <t>GeneratingCapacity</t>
  </si>
  <si>
    <t>GeneratingCapacity/id</t>
  </si>
  <si>
    <t>GeneratingCapacity/GeneratingCapacity</t>
  </si>
  <si>
    <t>OtherMC</t>
  </si>
  <si>
    <t>OtherMC/id</t>
  </si>
  <si>
    <t>OtherMC/OtherMC</t>
  </si>
  <si>
    <t>id2tech/id</t>
  </si>
  <si>
    <t>id2tech/tech</t>
  </si>
  <si>
    <t>Standard</t>
  </si>
  <si>
    <t>Wind</t>
  </si>
  <si>
    <t>FuelMix</t>
  </si>
  <si>
    <t>GJ</t>
  </si>
  <si>
    <t>EUR/GJ output</t>
  </si>
  <si>
    <t>GJ input / GJ output</t>
  </si>
  <si>
    <t>Load/Load</t>
  </si>
  <si>
    <t>LoadVariation</t>
  </si>
  <si>
    <t>Coefficient in [0,1]. Sums to 1 over hours (h).</t>
  </si>
  <si>
    <t>CapVariation</t>
  </si>
  <si>
    <t>Coefficient in [0,1]. Scales hourly generation capacity compared to max.</t>
  </si>
  <si>
    <t>MWP_LoadShedding</t>
  </si>
  <si>
    <t>BioMass</t>
  </si>
  <si>
    <t>id2hvt/id</t>
  </si>
  <si>
    <t>id2hvt/hvt</t>
  </si>
  <si>
    <t>FOM/id</t>
  </si>
  <si>
    <t>FOM/FOM</t>
  </si>
  <si>
    <t>FOM</t>
  </si>
  <si>
    <t>( 1000 EUR / (GJ/h generating capacity) ) / year</t>
  </si>
  <si>
    <t>id5</t>
  </si>
  <si>
    <t>id6</t>
  </si>
  <si>
    <t>Wind_g1</t>
  </si>
  <si>
    <t>g1</t>
  </si>
  <si>
    <t>g2</t>
  </si>
  <si>
    <t>lineLoss</t>
  </si>
  <si>
    <t>id2g/id</t>
  </si>
  <si>
    <t>id2g/g</t>
  </si>
  <si>
    <t>lineCapacity/lineCapacity</t>
  </si>
  <si>
    <t>lineMC/lineMC</t>
  </si>
  <si>
    <t>lineFOM/g</t>
  </si>
  <si>
    <t>lineFOM</t>
  </si>
  <si>
    <t>Load/c</t>
  </si>
  <si>
    <t>c1</t>
  </si>
  <si>
    <t>c2</t>
  </si>
  <si>
    <t>c2g/c</t>
  </si>
  <si>
    <t>c2g/g</t>
  </si>
  <si>
    <t>lineFOM/lineFOM</t>
  </si>
  <si>
    <t>lineCapacity</t>
  </si>
  <si>
    <t>GJ/h</t>
  </si>
  <si>
    <t>lineMC</t>
  </si>
  <si>
    <t>( 1000 EUR / (GJ/h lineCapacity)  )/ year</t>
  </si>
  <si>
    <t>lineCapacity/g</t>
  </si>
  <si>
    <t>lineMC/g</t>
  </si>
  <si>
    <t>lineCapacity/g_alias</t>
  </si>
  <si>
    <t>lineMC/g_alias</t>
  </si>
  <si>
    <t>lineFOM/g_alias</t>
  </si>
  <si>
    <t>id7</t>
  </si>
  <si>
    <t>id8</t>
  </si>
  <si>
    <t>Wind_g2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</si>
</sst>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 applyAlignment="1">
      <alignment horizontal="center"/>
    </xf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L25" sqref="L25"/>
    </sheetView>
  </sheetViews>
  <sheetFormatPr defaultRowHeight="15" x14ac:dyDescent="0.25"/>
  <cols>
    <col min="1" max="1" width="19.85546875" bestFit="1" customWidth="1"/>
  </cols>
  <sheetData>
    <row r="1" spans="1:2" x14ac:dyDescent="0.25">
      <c r="A1" s="2" t="s">
        <v>6</v>
      </c>
    </row>
    <row r="2" spans="1:2" x14ac:dyDescent="0.25">
      <c r="A2" t="s">
        <v>2</v>
      </c>
      <c r="B2" t="s">
        <v>5</v>
      </c>
    </row>
    <row r="3" spans="1:2" x14ac:dyDescent="0.25">
      <c r="A3" t="s">
        <v>11</v>
      </c>
      <c r="B3" t="s">
        <v>13</v>
      </c>
    </row>
    <row r="4" spans="1:2" x14ac:dyDescent="0.25">
      <c r="A4" t="s">
        <v>11</v>
      </c>
      <c r="B4" t="s">
        <v>12</v>
      </c>
    </row>
    <row r="5" spans="1:2" x14ac:dyDescent="0.25">
      <c r="A5" t="s">
        <v>7</v>
      </c>
      <c r="B5" t="s">
        <v>17</v>
      </c>
    </row>
    <row r="6" spans="1:2" x14ac:dyDescent="0.25">
      <c r="A6" t="s">
        <v>7</v>
      </c>
      <c r="B6" t="s">
        <v>18</v>
      </c>
    </row>
    <row r="7" spans="1:2" x14ac:dyDescent="0.25">
      <c r="A7" t="s">
        <v>19</v>
      </c>
      <c r="B7" t="s">
        <v>36</v>
      </c>
    </row>
    <row r="8" spans="1:2" x14ac:dyDescent="0.25">
      <c r="A8" t="s">
        <v>35</v>
      </c>
      <c r="B8" t="s">
        <v>38</v>
      </c>
    </row>
    <row r="9" spans="1:2" x14ac:dyDescent="0.25">
      <c r="A9" t="s">
        <v>25</v>
      </c>
      <c r="B9" t="s">
        <v>36</v>
      </c>
    </row>
    <row r="10" spans="1:2" x14ac:dyDescent="0.25">
      <c r="A10" t="s">
        <v>28</v>
      </c>
      <c r="B10" t="s">
        <v>37</v>
      </c>
    </row>
    <row r="11" spans="1:2" x14ac:dyDescent="0.25">
      <c r="A11" t="s">
        <v>50</v>
      </c>
      <c r="B11" t="s">
        <v>51</v>
      </c>
    </row>
    <row r="12" spans="1:2" x14ac:dyDescent="0.25">
      <c r="A12" t="s">
        <v>40</v>
      </c>
      <c r="B12" t="s">
        <v>41</v>
      </c>
    </row>
    <row r="13" spans="1:2" x14ac:dyDescent="0.25">
      <c r="A13" t="s">
        <v>42</v>
      </c>
      <c r="B13" t="s">
        <v>43</v>
      </c>
    </row>
    <row r="14" spans="1:2" x14ac:dyDescent="0.25">
      <c r="A14" t="s">
        <v>70</v>
      </c>
      <c r="B14" t="s">
        <v>71</v>
      </c>
    </row>
    <row r="15" spans="1:2" x14ac:dyDescent="0.25">
      <c r="A15" t="s">
        <v>72</v>
      </c>
      <c r="B15" t="s">
        <v>5</v>
      </c>
    </row>
    <row r="16" spans="1:2" x14ac:dyDescent="0.25">
      <c r="A16" t="s">
        <v>63</v>
      </c>
      <c r="B16" t="s">
        <v>73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C11" sqref="C11"/>
    </sheetView>
  </sheetViews>
  <sheetFormatPr defaultRowHeight="15" x14ac:dyDescent="0.25"/>
  <cols>
    <col min="1" max="1" width="13.140625" bestFit="1" customWidth="1"/>
    <col min="2" max="2" width="18.7109375" bestFit="1" customWidth="1"/>
    <col min="3" max="3" width="20.7109375" bestFit="1" customWidth="1"/>
    <col min="4" max="4" width="30.5703125" bestFit="1" customWidth="1"/>
    <col min="5" max="5" width="34.140625" bestFit="1" customWidth="1"/>
    <col min="6" max="7" width="25.28515625" bestFit="1" customWidth="1"/>
  </cols>
  <sheetData>
    <row r="1" spans="1:7" x14ac:dyDescent="0.25">
      <c r="A1" s="2" t="s">
        <v>3</v>
      </c>
      <c r="B1" s="2" t="s">
        <v>4</v>
      </c>
      <c r="C1" s="2" t="s">
        <v>8</v>
      </c>
      <c r="D1" s="2" t="s">
        <v>15</v>
      </c>
      <c r="E1" s="2" t="s">
        <v>10</v>
      </c>
      <c r="F1" s="2" t="s">
        <v>14</v>
      </c>
      <c r="G1" s="2" t="s">
        <v>16</v>
      </c>
    </row>
    <row r="2" spans="1:7" x14ac:dyDescent="0.25">
      <c r="A2" t="s">
        <v>0</v>
      </c>
      <c r="B2" s="1">
        <v>2.3624622108362896</v>
      </c>
      <c r="C2" t="s">
        <v>0</v>
      </c>
      <c r="D2" t="s">
        <v>9</v>
      </c>
      <c r="E2">
        <v>9.4370000000000009E-2</v>
      </c>
      <c r="F2" t="s">
        <v>9</v>
      </c>
      <c r="G2">
        <v>0</v>
      </c>
    </row>
    <row r="3" spans="1:7" x14ac:dyDescent="0.25">
      <c r="A3" t="s">
        <v>1</v>
      </c>
      <c r="B3" s="1">
        <v>5.0462416510206998</v>
      </c>
      <c r="C3" t="s">
        <v>1</v>
      </c>
      <c r="D3" t="s">
        <v>9</v>
      </c>
      <c r="E3">
        <v>5.7000000000000002E-2</v>
      </c>
    </row>
    <row r="4" spans="1:7" x14ac:dyDescent="0.25">
      <c r="A4" t="s">
        <v>45</v>
      </c>
      <c r="B4" s="1">
        <v>10.335570469798657</v>
      </c>
      <c r="C4" t="s">
        <v>45</v>
      </c>
      <c r="D4" t="s">
        <v>9</v>
      </c>
      <c r="E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2" sqref="B2"/>
    </sheetView>
  </sheetViews>
  <sheetFormatPr defaultRowHeight="15" x14ac:dyDescent="0.25"/>
  <cols>
    <col min="2" max="2" width="10.140625" bestFit="1" customWidth="1"/>
    <col min="3" max="3" width="19.28515625" bestFit="1" customWidth="1"/>
    <col min="4" max="4" width="36.140625" bestFit="1" customWidth="1"/>
  </cols>
  <sheetData>
    <row r="1" spans="1:2" x14ac:dyDescent="0.25">
      <c r="A1" s="2" t="s">
        <v>64</v>
      </c>
      <c r="B1" s="2" t="s">
        <v>39</v>
      </c>
    </row>
    <row r="2" spans="1:2" x14ac:dyDescent="0.25">
      <c r="A2" t="s">
        <v>65</v>
      </c>
      <c r="B2">
        <v>100</v>
      </c>
    </row>
    <row r="3" spans="1:2" x14ac:dyDescent="0.25">
      <c r="A3" t="s">
        <v>66</v>
      </c>
      <c r="B3">
        <v>100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2" sqref="C2"/>
    </sheetView>
  </sheetViews>
  <sheetFormatPr defaultRowHeight="15" x14ac:dyDescent="0.25"/>
  <sheetData>
    <row r="1" spans="1:2" x14ac:dyDescent="0.25">
      <c r="A1" s="2" t="s">
        <v>67</v>
      </c>
      <c r="B1" s="2" t="s">
        <v>68</v>
      </c>
    </row>
    <row r="2" spans="1:2" x14ac:dyDescent="0.25">
      <c r="A2" t="s">
        <v>65</v>
      </c>
      <c r="B2" t="s">
        <v>55</v>
      </c>
    </row>
    <row r="3" spans="1:2" x14ac:dyDescent="0.25">
      <c r="A3" t="s">
        <v>66</v>
      </c>
      <c r="B3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F5" sqref="F5"/>
    </sheetView>
  </sheetViews>
  <sheetFormatPr defaultRowHeight="15" x14ac:dyDescent="0.25"/>
  <cols>
    <col min="1" max="1" width="16.28515625" bestFit="1" customWidth="1"/>
    <col min="2" max="2" width="16.28515625" customWidth="1"/>
    <col min="3" max="3" width="24" bestFit="1" customWidth="1"/>
    <col min="4" max="4" width="9.28515625" bestFit="1" customWidth="1"/>
    <col min="5" max="5" width="9.28515625" customWidth="1"/>
    <col min="6" max="6" width="14.85546875" bestFit="1" customWidth="1"/>
    <col min="7" max="7" width="14.85546875" customWidth="1"/>
    <col min="8" max="8" width="10.140625" bestFit="1" customWidth="1"/>
    <col min="9" max="9" width="17.5703125" bestFit="1" customWidth="1"/>
  </cols>
  <sheetData>
    <row r="1" spans="1:9" x14ac:dyDescent="0.25">
      <c r="A1" s="2" t="s">
        <v>74</v>
      </c>
      <c r="B1" s="2" t="s">
        <v>76</v>
      </c>
      <c r="C1" s="2" t="s">
        <v>60</v>
      </c>
      <c r="D1" s="2" t="s">
        <v>75</v>
      </c>
      <c r="E1" s="2" t="s">
        <v>77</v>
      </c>
      <c r="F1" s="2" t="s">
        <v>61</v>
      </c>
      <c r="G1" s="2" t="s">
        <v>62</v>
      </c>
      <c r="H1" s="2" t="s">
        <v>78</v>
      </c>
      <c r="I1" s="2" t="s">
        <v>69</v>
      </c>
    </row>
    <row r="2" spans="1:9" x14ac:dyDescent="0.25">
      <c r="A2" t="s">
        <v>55</v>
      </c>
      <c r="B2" t="s">
        <v>56</v>
      </c>
      <c r="C2">
        <v>25</v>
      </c>
      <c r="D2" t="s">
        <v>55</v>
      </c>
      <c r="E2" t="s">
        <v>56</v>
      </c>
      <c r="F2">
        <v>0</v>
      </c>
      <c r="G2" t="s">
        <v>55</v>
      </c>
      <c r="H2" t="s">
        <v>56</v>
      </c>
      <c r="I2">
        <v>1</v>
      </c>
    </row>
    <row r="3" spans="1:9" x14ac:dyDescent="0.25">
      <c r="A3" t="s">
        <v>56</v>
      </c>
      <c r="B3" t="s">
        <v>55</v>
      </c>
      <c r="C3">
        <v>25</v>
      </c>
      <c r="D3" t="s">
        <v>56</v>
      </c>
      <c r="E3" t="s">
        <v>55</v>
      </c>
      <c r="F3">
        <v>0</v>
      </c>
      <c r="G3" t="s">
        <v>56</v>
      </c>
      <c r="H3" t="s">
        <v>55</v>
      </c>
      <c r="I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I1" sqref="I1"/>
    </sheetView>
  </sheetViews>
  <sheetFormatPr defaultRowHeight="15" x14ac:dyDescent="0.25"/>
  <cols>
    <col min="1" max="1" width="14.5703125" bestFit="1" customWidth="1"/>
  </cols>
  <sheetData>
    <row r="1" spans="1:9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52</v>
      </c>
      <c r="G1" t="s">
        <v>53</v>
      </c>
      <c r="H1" t="s">
        <v>79</v>
      </c>
      <c r="I1" t="s">
        <v>80</v>
      </c>
    </row>
    <row r="2" spans="1:9" x14ac:dyDescent="0.25">
      <c r="A2" t="s">
        <v>0</v>
      </c>
      <c r="B2">
        <v>1.35</v>
      </c>
      <c r="C2">
        <v>0</v>
      </c>
      <c r="D2">
        <v>0</v>
      </c>
      <c r="E2">
        <v>0</v>
      </c>
      <c r="F2">
        <v>1.35</v>
      </c>
      <c r="G2">
        <v>0</v>
      </c>
      <c r="H2">
        <v>0</v>
      </c>
      <c r="I2">
        <v>0</v>
      </c>
    </row>
    <row r="3" spans="1:9" x14ac:dyDescent="0.25">
      <c r="A3" t="s">
        <v>1</v>
      </c>
      <c r="B3">
        <v>0</v>
      </c>
      <c r="C3">
        <v>1.3</v>
      </c>
      <c r="D3">
        <v>0</v>
      </c>
      <c r="E3">
        <v>0</v>
      </c>
      <c r="F3">
        <v>0</v>
      </c>
      <c r="G3">
        <v>1.3</v>
      </c>
      <c r="H3">
        <v>0</v>
      </c>
      <c r="I3">
        <v>0</v>
      </c>
    </row>
    <row r="4" spans="1:9" x14ac:dyDescent="0.25">
      <c r="A4" t="s">
        <v>45</v>
      </c>
      <c r="B4">
        <v>0</v>
      </c>
      <c r="C4">
        <v>0</v>
      </c>
      <c r="D4">
        <v>1.2</v>
      </c>
      <c r="E4">
        <v>0</v>
      </c>
      <c r="F4">
        <v>0</v>
      </c>
      <c r="G4">
        <v>0</v>
      </c>
      <c r="H4">
        <v>1.2</v>
      </c>
      <c r="I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F9" sqref="F9"/>
    </sheetView>
  </sheetViews>
  <sheetFormatPr defaultRowHeight="15" x14ac:dyDescent="0.25"/>
  <cols>
    <col min="1" max="1" width="21.140625" bestFit="1" customWidth="1"/>
    <col min="2" max="2" width="37.28515625" bestFit="1" customWidth="1"/>
    <col min="3" max="3" width="11.5703125" bestFit="1" customWidth="1"/>
    <col min="4" max="4" width="18.140625" bestFit="1" customWidth="1"/>
    <col min="5" max="5" width="7.7109375" bestFit="1" customWidth="1"/>
    <col min="6" max="6" width="12" bestFit="1" customWidth="1"/>
  </cols>
  <sheetData>
    <row r="1" spans="1:6" x14ac:dyDescent="0.25">
      <c r="A1" s="3" t="s">
        <v>26</v>
      </c>
      <c r="B1" s="3" t="s">
        <v>27</v>
      </c>
      <c r="C1" t="s">
        <v>29</v>
      </c>
      <c r="D1" t="s">
        <v>30</v>
      </c>
      <c r="E1" t="s">
        <v>48</v>
      </c>
      <c r="F1" t="s">
        <v>49</v>
      </c>
    </row>
    <row r="2" spans="1:6" x14ac:dyDescent="0.25">
      <c r="A2" t="s">
        <v>21</v>
      </c>
      <c r="B2">
        <v>50</v>
      </c>
      <c r="C2" t="s">
        <v>21</v>
      </c>
      <c r="D2">
        <v>3</v>
      </c>
      <c r="E2" t="s">
        <v>21</v>
      </c>
      <c r="F2">
        <f>31000/(1000*3.6)</f>
        <v>8.6111111111111107</v>
      </c>
    </row>
    <row r="3" spans="1:6" x14ac:dyDescent="0.25">
      <c r="A3" t="s">
        <v>22</v>
      </c>
      <c r="B3">
        <v>30</v>
      </c>
      <c r="C3" t="s">
        <v>22</v>
      </c>
      <c r="D3">
        <v>3</v>
      </c>
      <c r="E3" t="s">
        <v>22</v>
      </c>
      <c r="F3">
        <f>29300/(1000*3.6)</f>
        <v>8.1388888888888893</v>
      </c>
    </row>
    <row r="4" spans="1:6" x14ac:dyDescent="0.25">
      <c r="A4" t="s">
        <v>23</v>
      </c>
      <c r="B4">
        <v>60</v>
      </c>
      <c r="C4" t="s">
        <v>23</v>
      </c>
      <c r="D4">
        <v>3</v>
      </c>
      <c r="E4" t="s">
        <v>23</v>
      </c>
      <c r="F4">
        <f>28800/(1000*3.6)</f>
        <v>8</v>
      </c>
    </row>
    <row r="5" spans="1:6" x14ac:dyDescent="0.25">
      <c r="A5" t="s">
        <v>24</v>
      </c>
      <c r="B5">
        <v>50</v>
      </c>
      <c r="C5" t="s">
        <v>24</v>
      </c>
      <c r="D5">
        <v>3</v>
      </c>
      <c r="E5" t="s">
        <v>24</v>
      </c>
      <c r="F5">
        <f>50000/(1000*3.6)</f>
        <v>13.888888888888889</v>
      </c>
    </row>
    <row r="6" spans="1:6" x14ac:dyDescent="0.25">
      <c r="A6" t="s">
        <v>52</v>
      </c>
      <c r="B6">
        <v>50</v>
      </c>
      <c r="C6" t="s">
        <v>52</v>
      </c>
      <c r="D6">
        <v>3</v>
      </c>
      <c r="E6" t="s">
        <v>52</v>
      </c>
      <c r="F6">
        <f>31000/(1000*3.6)</f>
        <v>8.6111111111111107</v>
      </c>
    </row>
    <row r="7" spans="1:6" x14ac:dyDescent="0.25">
      <c r="A7" t="s">
        <v>53</v>
      </c>
      <c r="B7">
        <v>30</v>
      </c>
      <c r="C7" t="s">
        <v>53</v>
      </c>
      <c r="D7">
        <v>3</v>
      </c>
      <c r="E7" t="s">
        <v>53</v>
      </c>
      <c r="F7">
        <f>29300/(1000*3.6)</f>
        <v>8.1388888888888893</v>
      </c>
    </row>
    <row r="8" spans="1:6" x14ac:dyDescent="0.25">
      <c r="A8" t="s">
        <v>79</v>
      </c>
      <c r="B8">
        <v>60</v>
      </c>
      <c r="C8" t="s">
        <v>79</v>
      </c>
      <c r="D8">
        <v>3</v>
      </c>
      <c r="E8" t="s">
        <v>79</v>
      </c>
      <c r="F8">
        <f>28800/(1000*3.6)</f>
        <v>8</v>
      </c>
    </row>
    <row r="9" spans="1:6" x14ac:dyDescent="0.25">
      <c r="A9" t="s">
        <v>80</v>
      </c>
      <c r="B9">
        <v>50</v>
      </c>
      <c r="C9" t="s">
        <v>80</v>
      </c>
      <c r="D9">
        <v>3</v>
      </c>
      <c r="E9" t="s">
        <v>80</v>
      </c>
      <c r="F9">
        <f>50000/(1000*3.6)</f>
        <v>13.888888888888889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D9" sqref="D9"/>
    </sheetView>
  </sheetViews>
  <sheetFormatPr defaultRowHeight="15" x14ac:dyDescent="0.25"/>
  <cols>
    <col min="1" max="1" width="10.140625" bestFit="1" customWidth="1"/>
    <col min="2" max="2" width="12.28515625" bestFit="1" customWidth="1"/>
    <col min="4" max="4" width="10.28515625" bestFit="1" customWidth="1"/>
  </cols>
  <sheetData>
    <row r="1" spans="1:6" x14ac:dyDescent="0.25">
      <c r="A1" s="2" t="s">
        <v>31</v>
      </c>
      <c r="B1" s="2" t="s">
        <v>32</v>
      </c>
      <c r="C1" s="2" t="s">
        <v>46</v>
      </c>
      <c r="D1" s="2" t="s">
        <v>47</v>
      </c>
      <c r="E1" s="2" t="s">
        <v>58</v>
      </c>
      <c r="F1" s="2" t="s">
        <v>59</v>
      </c>
    </row>
    <row r="2" spans="1:6" x14ac:dyDescent="0.25">
      <c r="A2" t="s">
        <v>21</v>
      </c>
      <c r="B2" t="s">
        <v>33</v>
      </c>
      <c r="C2" t="s">
        <v>21</v>
      </c>
      <c r="D2" t="s">
        <v>33</v>
      </c>
      <c r="E2" t="s">
        <v>21</v>
      </c>
      <c r="F2" t="s">
        <v>55</v>
      </c>
    </row>
    <row r="3" spans="1:6" x14ac:dyDescent="0.25">
      <c r="A3" t="s">
        <v>22</v>
      </c>
      <c r="B3" t="s">
        <v>33</v>
      </c>
      <c r="C3" t="s">
        <v>22</v>
      </c>
      <c r="D3" t="s">
        <v>33</v>
      </c>
      <c r="E3" t="s">
        <v>22</v>
      </c>
      <c r="F3" t="s">
        <v>55</v>
      </c>
    </row>
    <row r="4" spans="1:6" x14ac:dyDescent="0.25">
      <c r="A4" t="s">
        <v>23</v>
      </c>
      <c r="B4" t="s">
        <v>33</v>
      </c>
      <c r="C4" t="s">
        <v>23</v>
      </c>
      <c r="D4" t="s">
        <v>33</v>
      </c>
      <c r="E4" t="s">
        <v>23</v>
      </c>
      <c r="F4" t="s">
        <v>55</v>
      </c>
    </row>
    <row r="5" spans="1:6" x14ac:dyDescent="0.25">
      <c r="A5" t="s">
        <v>24</v>
      </c>
      <c r="B5" t="s">
        <v>34</v>
      </c>
      <c r="C5" t="s">
        <v>24</v>
      </c>
      <c r="D5" t="s">
        <v>54</v>
      </c>
      <c r="E5" t="s">
        <v>24</v>
      </c>
      <c r="F5" t="s">
        <v>55</v>
      </c>
    </row>
    <row r="6" spans="1:6" x14ac:dyDescent="0.25">
      <c r="A6" t="s">
        <v>52</v>
      </c>
      <c r="B6" t="s">
        <v>33</v>
      </c>
      <c r="C6" t="s">
        <v>52</v>
      </c>
      <c r="D6" t="s">
        <v>33</v>
      </c>
      <c r="E6" t="s">
        <v>52</v>
      </c>
      <c r="F6" t="s">
        <v>56</v>
      </c>
    </row>
    <row r="7" spans="1:6" x14ac:dyDescent="0.25">
      <c r="A7" t="s">
        <v>53</v>
      </c>
      <c r="B7" t="s">
        <v>33</v>
      </c>
      <c r="C7" t="s">
        <v>53</v>
      </c>
      <c r="D7" t="s">
        <v>33</v>
      </c>
      <c r="E7" t="s">
        <v>53</v>
      </c>
      <c r="F7" t="s">
        <v>56</v>
      </c>
    </row>
    <row r="8" spans="1:6" x14ac:dyDescent="0.25">
      <c r="A8" t="s">
        <v>79</v>
      </c>
      <c r="B8" t="s">
        <v>33</v>
      </c>
      <c r="C8" t="s">
        <v>79</v>
      </c>
      <c r="D8" t="s">
        <v>33</v>
      </c>
      <c r="E8" t="s">
        <v>79</v>
      </c>
      <c r="F8" t="s">
        <v>56</v>
      </c>
    </row>
    <row r="9" spans="1:6" x14ac:dyDescent="0.25">
      <c r="A9" t="s">
        <v>80</v>
      </c>
      <c r="B9" t="s">
        <v>34</v>
      </c>
      <c r="C9" t="s">
        <v>80</v>
      </c>
      <c r="D9" t="s">
        <v>81</v>
      </c>
      <c r="E9" t="s">
        <v>80</v>
      </c>
      <c r="F9" t="s">
        <v>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H18" sqref="H18"/>
    </sheetView>
  </sheetViews>
  <sheetFormatPr defaultRowHeight="15" x14ac:dyDescent="0.25"/>
  <sheetData>
    <row r="1" spans="1:2" x14ac:dyDescent="0.25">
      <c r="A1" t="s">
        <v>44</v>
      </c>
      <c r="B1">
        <v>25</v>
      </c>
    </row>
    <row r="2" spans="1:2" x14ac:dyDescent="0.25">
      <c r="A2" t="s">
        <v>57</v>
      </c>
      <c r="B2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Log</vt:lpstr>
      <vt:lpstr>Fundamentals</vt:lpstr>
      <vt:lpstr>Load</vt:lpstr>
      <vt:lpstr>Load_Categories</vt:lpstr>
      <vt:lpstr>TL</vt:lpstr>
      <vt:lpstr>Generators_FuelMix</vt:lpstr>
      <vt:lpstr>Generators_Other</vt:lpstr>
      <vt:lpstr>Generators_Categories</vt:lpstr>
      <vt:lpstr>Scalars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2022-06-30T06:44:13Z</dcterms:created>
  <dcterms:modified xsi:type="dcterms:W3CDTF">2022-08-19T08:38:00Z</dcterms:modified>
</cp:coreProperties>
</file>