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https://d.docs.live.net/abf7f98002ecb691/Desktop/Fall-2023/Optimization for Data Analytics/LP Optimization/"/>
    </mc:Choice>
  </mc:AlternateContent>
  <xr:revisionPtr revIDLastSave="0" documentId="8_{77FFFE55-ACCA-44D5-89F3-BEC4EB29FD1C}" xr6:coauthVersionLast="47" xr6:coauthVersionMax="47" xr10:uidLastSave="{00000000-0000-0000-0000-000000000000}"/>
  <bookViews>
    <workbookView xWindow="-120" yWindow="-120" windowWidth="29040" windowHeight="16440" activeTab="3" xr2:uid="{00000000-000D-0000-FFFF-FFFF00000000}"/>
  </bookViews>
  <sheets>
    <sheet name="Question 1 " sheetId="5" r:id="rId1"/>
    <sheet name="Question 2" sheetId="3" r:id="rId2"/>
    <sheet name="Sensitivity Question 2" sheetId="8" r:id="rId3"/>
    <sheet name="Question 3" sheetId="4" r:id="rId4"/>
  </sheets>
  <definedNames>
    <definedName name="A_price">'Question 3'!$B$4</definedName>
    <definedName name="Amount_sold">'Question 3'!$B$18:$D$18</definedName>
    <definedName name="B_Price">'Question 3'!$C$4</definedName>
    <definedName name="Best_guess_demand">'Question 1 '!$B$8</definedName>
    <definedName name="break_even_volume">'Question 1 '!$B$17</definedName>
    <definedName name="C_Price">'Question 3'!$D$4</definedName>
    <definedName name="Chemical_produced_A">'Question 2'!$D$8</definedName>
    <definedName name="Chemical_produced_B">'Question 2'!$D$9</definedName>
    <definedName name="Chemical_produced_C">'Question 2'!$D$10</definedName>
    <definedName name="Chemical_required_A">'Question 2'!$F$8</definedName>
    <definedName name="Chemical_required_B">'Question 2'!$F$9</definedName>
    <definedName name="Chemical_required_C">'Question 2'!$F$10</definedName>
    <definedName name="Fixed_Cost">'Question 1 '!$B$5</definedName>
    <definedName name="Hours_used">'Question 3'!$B$21</definedName>
    <definedName name="Process_1_cost_by_hour">'Question 2'!$B$4</definedName>
    <definedName name="Process_1_hours_run">'Question 2'!$B$13</definedName>
    <definedName name="Process_2_cost_by_hour">'Question 2'!$C$4</definedName>
    <definedName name="Process_2_hours_run">'Question 2'!$C$13</definedName>
    <definedName name="Prod_Revenue">'Question 3'!$A$23:$B$23</definedName>
    <definedName name="Production_quantities">'Question 3'!$B$14:$D$14</definedName>
    <definedName name="Profit">'Question 1 '!$B$13</definedName>
    <definedName name="Quant_A">'Question 3'!$B$14</definedName>
    <definedName name="Quant_B">'Question 3'!$C$14</definedName>
    <definedName name="Quant_C">'Question 3'!$D$14</definedName>
    <definedName name="Revenue">'Question 1 '!$B$11</definedName>
    <definedName name="Selling_Price">'Question 1 '!$B$7</definedName>
    <definedName name="solver_adj" localSheetId="0" hidden="1">'Question 1 '!$B$8</definedName>
    <definedName name="solver_adj" localSheetId="1" hidden="1">'Question 2'!$B$13:$C$13</definedName>
    <definedName name="solver_adj" localSheetId="3" hidden="1">'Question 3'!$B$14:$D$14</definedName>
    <definedName name="solver_cct" localSheetId="1" hidden="1">20</definedName>
    <definedName name="solver_cgt" localSheetId="1" hidden="1">1</definedName>
    <definedName name="solver_cir1" localSheetId="1" hidden="1">1</definedName>
    <definedName name="solver_con1" localSheetId="1" hidden="1">" "</definedName>
    <definedName name="solver_cvg" localSheetId="0" hidden="1">0.0001</definedName>
    <definedName name="solver_cvg" localSheetId="1" hidden="1">0.0001</definedName>
    <definedName name="solver_cvg" localSheetId="3" hidden="1">0.0001</definedName>
    <definedName name="solver_dia" localSheetId="1" hidden="1">1</definedName>
    <definedName name="solver_drv" localSheetId="0" hidden="1">2</definedName>
    <definedName name="solver_drv" localSheetId="1" hidden="1">1</definedName>
    <definedName name="solver_drv" localSheetId="3" hidden="1">2</definedName>
    <definedName name="solver_dua" localSheetId="1" hidden="1">0</definedName>
    <definedName name="solver_eng" localSheetId="0" hidden="1">2</definedName>
    <definedName name="solver_eng" localSheetId="1" hidden="1">2</definedName>
    <definedName name="solver_eng" localSheetId="3" hidden="1">2</definedName>
    <definedName name="solver_est" localSheetId="0" hidden="1">1</definedName>
    <definedName name="solver_est" localSheetId="1" hidden="1">1</definedName>
    <definedName name="solver_est" localSheetId="3" hidden="1">1</definedName>
    <definedName name="solver_gct" localSheetId="1" hidden="1">20</definedName>
    <definedName name="solver_gop" localSheetId="1" hidden="1">1</definedName>
    <definedName name="solver_ibd" localSheetId="1" hidden="1">0</definedName>
    <definedName name="solver_ibd" localSheetId="3" hidden="1">2</definedName>
    <definedName name="solver_itr" localSheetId="0" hidden="1">2147483647</definedName>
    <definedName name="solver_itr" localSheetId="1" hidden="1">100</definedName>
    <definedName name="solver_itr" localSheetId="3" hidden="1">100</definedName>
    <definedName name="solver_lhs1" localSheetId="1" hidden="1">'Question 2'!$D$8</definedName>
    <definedName name="solver_lhs1" localSheetId="3" hidden="1">'Question 3'!$D$18</definedName>
    <definedName name="solver_lhs2" localSheetId="1" hidden="1">'Question 2'!$D$9</definedName>
    <definedName name="solver_lhs2" localSheetId="3" hidden="1">'Question 3'!$D$18</definedName>
    <definedName name="solver_lhs3" localSheetId="1" hidden="1">'Question 2'!$D$10</definedName>
    <definedName name="solver_lhs3" localSheetId="3" hidden="1">'Question 3'!$B$21</definedName>
    <definedName name="solver_lhs4" localSheetId="3" hidden="1">'Question 3'!$B$14:$D$14</definedName>
    <definedName name="solver_lin" localSheetId="1" hidden="1">1</definedName>
    <definedName name="solver_lin" localSheetId="3" hidden="1">1</definedName>
    <definedName name="solver_lva" localSheetId="3" hidden="1">2</definedName>
    <definedName name="solver_mip" localSheetId="0" hidden="1">2147483647</definedName>
    <definedName name="solver_mip" localSheetId="1" hidden="1">5000</definedName>
    <definedName name="solver_mip" localSheetId="3" hidden="1">5000</definedName>
    <definedName name="solver_mni" localSheetId="0" hidden="1">30</definedName>
    <definedName name="solver_mni" localSheetId="1" hidden="1">30</definedName>
    <definedName name="solver_mni" localSheetId="3" hidden="1">30</definedName>
    <definedName name="solver_mrt" localSheetId="0" hidden="1">0.075</definedName>
    <definedName name="solver_mrt" localSheetId="1" hidden="1">0.075</definedName>
    <definedName name="solver_mrt" localSheetId="3" hidden="1">0.075</definedName>
    <definedName name="solver_msl" localSheetId="0" hidden="1">2</definedName>
    <definedName name="solver_msl" localSheetId="1" hidden="1">2</definedName>
    <definedName name="solver_msl" localSheetId="3" hidden="1">2</definedName>
    <definedName name="solver_neg" localSheetId="0" hidden="1">1</definedName>
    <definedName name="solver_neg" localSheetId="1" hidden="1">1</definedName>
    <definedName name="solver_neg" localSheetId="3" hidden="1">1</definedName>
    <definedName name="solver_nod" localSheetId="0" hidden="1">2147483647</definedName>
    <definedName name="solver_nod" localSheetId="1" hidden="1">5000</definedName>
    <definedName name="solver_nod" localSheetId="3" hidden="1">5000</definedName>
    <definedName name="solver_num" localSheetId="0" hidden="1">0</definedName>
    <definedName name="solver_num" localSheetId="1" hidden="1">3</definedName>
    <definedName name="solver_num" localSheetId="3" hidden="1">4</definedName>
    <definedName name="solver_nwt" localSheetId="0" hidden="1">1</definedName>
    <definedName name="solver_nwt" localSheetId="1" hidden="1">1</definedName>
    <definedName name="solver_nwt" localSheetId="3" hidden="1">1</definedName>
    <definedName name="solver_ofx" localSheetId="1" hidden="1">0</definedName>
    <definedName name="solver_ofx" localSheetId="3" hidden="1">2</definedName>
    <definedName name="solver_opt" localSheetId="0" hidden="1">'Question 1 '!$B$13</definedName>
    <definedName name="solver_opt" localSheetId="1" hidden="1">'Question 2'!$B$15</definedName>
    <definedName name="solver_opt" localSheetId="3" hidden="1">'Question 3'!$B$23</definedName>
    <definedName name="solver_phr" localSheetId="1" hidden="1">0</definedName>
    <definedName name="solver_piv" localSheetId="1" hidden="1">0.000001</definedName>
    <definedName name="solver_piv" localSheetId="3" hidden="1">0.000001</definedName>
    <definedName name="solver_pre" localSheetId="0" hidden="1">0.000001</definedName>
    <definedName name="solver_pre" localSheetId="1" hidden="1">0.000001</definedName>
    <definedName name="solver_pre" localSheetId="3" hidden="1">0.000001</definedName>
    <definedName name="solver_pro" localSheetId="1" hidden="1">0</definedName>
    <definedName name="solver_pro" localSheetId="3" hidden="1">2</definedName>
    <definedName name="solver_psi" localSheetId="1" hidden="1">0</definedName>
    <definedName name="solver_rbv" localSheetId="0" hidden="1">2</definedName>
    <definedName name="solver_rbv" localSheetId="1" hidden="1">1</definedName>
    <definedName name="solver_rbv" localSheetId="3" hidden="1">1</definedName>
    <definedName name="solver_red" localSheetId="1" hidden="1">0.000001</definedName>
    <definedName name="solver_red" localSheetId="3" hidden="1">0.000001</definedName>
    <definedName name="solver_rel1" localSheetId="1" hidden="1">3</definedName>
    <definedName name="solver_rel1" localSheetId="3" hidden="1">1</definedName>
    <definedName name="solver_rel2" localSheetId="1" hidden="1">3</definedName>
    <definedName name="solver_rel2" localSheetId="3" hidden="1">1</definedName>
    <definedName name="solver_rel3" localSheetId="1" hidden="1">3</definedName>
    <definedName name="solver_rel3" localSheetId="3" hidden="1">1</definedName>
    <definedName name="solver_rel4" localSheetId="3" hidden="1">3</definedName>
    <definedName name="solver_reo" localSheetId="3" hidden="1">2</definedName>
    <definedName name="solver_rep" localSheetId="1" hidden="1">0</definedName>
    <definedName name="solver_rep" localSheetId="3" hidden="1">2</definedName>
    <definedName name="solver_rhs1" localSheetId="1" hidden="1">Chemical_required_A</definedName>
    <definedName name="solver_rhs1" localSheetId="3" hidden="1">'Question 3'!$F$18</definedName>
    <definedName name="solver_rhs2" localSheetId="1" hidden="1">Chemical_required_B</definedName>
    <definedName name="solver_rhs2" localSheetId="3" hidden="1">'Question 3'!$F$18</definedName>
    <definedName name="solver_rhs3" localSheetId="1" hidden="1">Chemical_required_C</definedName>
    <definedName name="solver_rhs3" localSheetId="3" hidden="1">'Question 3'!$D$21</definedName>
    <definedName name="solver_rhs4" localSheetId="3" hidden="1">'Question 3'!$B$16:$D$16</definedName>
    <definedName name="solver_rlx" localSheetId="0" hidden="1">2</definedName>
    <definedName name="solver_rlx" localSheetId="1" hidden="1">2</definedName>
    <definedName name="solver_rlx" localSheetId="3" hidden="1">2</definedName>
    <definedName name="solver_rsd" localSheetId="0" hidden="1">0</definedName>
    <definedName name="solver_rsd" localSheetId="1" hidden="1">0</definedName>
    <definedName name="solver_rsd" localSheetId="3" hidden="1">0</definedName>
    <definedName name="solver_scl" localSheetId="0" hidden="1">2</definedName>
    <definedName name="solver_scl" localSheetId="1" hidden="1">2</definedName>
    <definedName name="solver_scl" localSheetId="3" hidden="1">2</definedName>
    <definedName name="solver_sho" localSheetId="0" hidden="1">2</definedName>
    <definedName name="solver_sho" localSheetId="1" hidden="1">2</definedName>
    <definedName name="solver_sho" localSheetId="3" hidden="1">2</definedName>
    <definedName name="solver_ssz" localSheetId="0" hidden="1">100</definedName>
    <definedName name="solver_ssz" localSheetId="1" hidden="1">100</definedName>
    <definedName name="solver_ssz" localSheetId="3" hidden="1">100</definedName>
    <definedName name="solver_std" localSheetId="3" hidden="1">1</definedName>
    <definedName name="solver_tim" localSheetId="0" hidden="1">2147483647</definedName>
    <definedName name="solver_tim" localSheetId="1" hidden="1">100</definedName>
    <definedName name="solver_tim" localSheetId="3" hidden="1">100</definedName>
    <definedName name="solver_tmp" localSheetId="3" hidden="1">0</definedName>
    <definedName name="solver_tol" localSheetId="0" hidden="1">0.01</definedName>
    <definedName name="solver_tol" localSheetId="1" hidden="1">0.05</definedName>
    <definedName name="solver_tol" localSheetId="3" hidden="1">0.0005</definedName>
    <definedName name="solver_typ" localSheetId="0" hidden="1">3</definedName>
    <definedName name="solver_typ" localSheetId="1" hidden="1">2</definedName>
    <definedName name="solver_typ" localSheetId="3" hidden="1">1</definedName>
    <definedName name="solver_val" localSheetId="0" hidden="1">0</definedName>
    <definedName name="solver_val" localSheetId="1" hidden="1">0</definedName>
    <definedName name="solver_val" localSheetId="3" hidden="1">0</definedName>
    <definedName name="solver_var" localSheetId="1" hidden="1">" "</definedName>
    <definedName name="solver_ver" localSheetId="0" hidden="1">3</definedName>
    <definedName name="solver_ver" localSheetId="1" hidden="1">3</definedName>
    <definedName name="solver_ver" localSheetId="3" hidden="1">3</definedName>
    <definedName name="solver_vir" localSheetId="1" hidden="1">1</definedName>
    <definedName name="solver_vol" localSheetId="1" hidden="1">0</definedName>
    <definedName name="Total_cost" localSheetId="1">'Question 2'!$B$15</definedName>
    <definedName name="Total_Cost">'Question 1 '!$B$12</definedName>
    <definedName name="Variable_Cost">'Question 1 '!$B$6</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4" l="1"/>
  <c r="N21" i="4"/>
  <c r="M21" i="4"/>
  <c r="L21" i="4"/>
  <c r="N20" i="4"/>
  <c r="N19" i="4"/>
  <c r="M20" i="4"/>
  <c r="M19" i="4"/>
  <c r="L20" i="4"/>
  <c r="L19" i="4"/>
  <c r="O19" i="4" s="1"/>
  <c r="D10" i="3"/>
  <c r="D9" i="3"/>
  <c r="D8" i="3"/>
  <c r="B15" i="3"/>
  <c r="B11" i="5"/>
  <c r="B12" i="5"/>
  <c r="O20" i="4" l="1"/>
  <c r="O21" i="4"/>
  <c r="B16" i="4" s="1" a="1"/>
  <c r="B13" i="5"/>
  <c r="B21" i="5" s="1"/>
  <c r="B16" i="4" l="1"/>
  <c r="B18" i="4" s="1"/>
  <c r="C18" i="4"/>
  <c r="D18" i="4"/>
  <c r="B2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<sst xmlns="http://schemas.openxmlformats.org/spreadsheetml/2006/main" count="114" uniqueCount="80">
  <si>
    <t>Inputs</t>
  </si>
  <si>
    <t>Profit</t>
  </si>
  <si>
    <t>Chemical manufacturing</t>
  </si>
  <si>
    <t>Process 1</t>
  </si>
  <si>
    <t>Process 2</t>
  </si>
  <si>
    <t>Cost per hour</t>
  </si>
  <si>
    <t>Output production per hour</t>
  </si>
  <si>
    <t>Chemical produced</t>
  </si>
  <si>
    <t>Chemical required</t>
  </si>
  <si>
    <t>Chemical A</t>
  </si>
  <si>
    <t>&gt;=</t>
  </si>
  <si>
    <t>Chemical B</t>
  </si>
  <si>
    <t>Chemical C</t>
  </si>
  <si>
    <t>Hours run</t>
  </si>
  <si>
    <t>Total cost</t>
  </si>
  <si>
    <t>Production of three chemical products</t>
  </si>
  <si>
    <t>A</t>
  </si>
  <si>
    <t>B</t>
  </si>
  <si>
    <t>C</t>
  </si>
  <si>
    <t>Unit selling prices</t>
  </si>
  <si>
    <t>Input requirements per unit of output</t>
  </si>
  <si>
    <t>Output</t>
  </si>
  <si>
    <t>Revenue</t>
  </si>
  <si>
    <t>Hours</t>
  </si>
  <si>
    <t>Production quantities</t>
  </si>
  <si>
    <t>Input requirements</t>
  </si>
  <si>
    <t>Max sales C</t>
  </si>
  <si>
    <t>Amount sold</t>
  </si>
  <si>
    <t>&lt;=</t>
  </si>
  <si>
    <t>Hour constraint</t>
  </si>
  <si>
    <t>Used</t>
  </si>
  <si>
    <t>Available</t>
  </si>
  <si>
    <t>Lemonade Question</t>
  </si>
  <si>
    <t>Fixed Cost</t>
  </si>
  <si>
    <t>Variable Cost</t>
  </si>
  <si>
    <t>Selling Price</t>
  </si>
  <si>
    <t>Best guess demand</t>
  </si>
  <si>
    <t>Total Cost</t>
  </si>
  <si>
    <t>Part A</t>
  </si>
  <si>
    <t xml:space="preserve">break even volume = </t>
  </si>
  <si>
    <t>Part B</t>
  </si>
  <si>
    <t>Sales Volume</t>
  </si>
  <si>
    <t>per week</t>
  </si>
  <si>
    <t>per cup</t>
  </si>
  <si>
    <t>cups</t>
  </si>
  <si>
    <t>Worksheet: [Homework 1 - template-1.xlsx]Question 2</t>
  </si>
  <si>
    <t>Cell</t>
  </si>
  <si>
    <t>Name</t>
  </si>
  <si>
    <t>$D$10</t>
  </si>
  <si>
    <t>Chemical_produced_C</t>
  </si>
  <si>
    <t>Microsoft Excel 16.0 Sensitivity Report</t>
  </si>
  <si>
    <t>Report Created: 10/28/2023 3:28:15 PM</t>
  </si>
  <si>
    <t>Variable Cells</t>
  </si>
  <si>
    <t>Final</t>
  </si>
  <si>
    <t>Value</t>
  </si>
  <si>
    <t>Reduced</t>
  </si>
  <si>
    <t>Cost</t>
  </si>
  <si>
    <t>Objective</t>
  </si>
  <si>
    <t>Coefficient</t>
  </si>
  <si>
    <t>Allowable</t>
  </si>
  <si>
    <t>Increase</t>
  </si>
  <si>
    <t>Decrease</t>
  </si>
  <si>
    <t>Constraints</t>
  </si>
  <si>
    <t>Shadow</t>
  </si>
  <si>
    <t>Price</t>
  </si>
  <si>
    <t>Constraint</t>
  </si>
  <si>
    <t>R.H. Side</t>
  </si>
  <si>
    <t>$B$13</t>
  </si>
  <si>
    <t>Process_1_hours_run</t>
  </si>
  <si>
    <t>$C$13</t>
  </si>
  <si>
    <t>Process_2_hours_run</t>
  </si>
  <si>
    <t>$D$8</t>
  </si>
  <si>
    <t>Chemical_produced_A</t>
  </si>
  <si>
    <t>$D$9</t>
  </si>
  <si>
    <t>Chemical_produced_B</t>
  </si>
  <si>
    <t>Producted used to (along side) to produce other products (along top)</t>
  </si>
  <si>
    <t>Prod A</t>
  </si>
  <si>
    <t>Total Used</t>
  </si>
  <si>
    <t>Prod B</t>
  </si>
  <si>
    <t>Prod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</si>
</sst>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73" formatCode="&quot;$&quot;#,##0.00"/>
  </numFmts>
  <fonts count="9" x14ac:knownFonts="1">
    <font>
      <sz val="10"/>
      <name val="Arial"/>
    </font>
    <font>
      <sz val="10"/>
      <name val="Arial"/>
      <family val="2"/>
    </font>
    <font>
      <b/>
      <sz val="11"/>
      <name val="Calibri"/>
      <family val="2"/>
    </font>
    <font>
      <sz val="11"/>
      <name val="Calibri"/>
      <family val="2"/>
    </font>
    <font>
      <sz val="11"/>
      <name val="Calibri"/>
      <family val="2"/>
      <scheme val="minor"/>
    </font>
    <font>
      <sz val="10"/>
      <name val="Arial"/>
    </font>
    <font>
      <sz val="11"/>
      <color theme="1"/>
      <name val="Calibri"/>
      <family val="2"/>
    </font>
    <font>
      <b/>
      <sz val="10"/>
      <name val="Arial"/>
      <family val="2"/>
    </font>
    <font>
      <b/>
      <sz val="10"/>
      <color indexed="18"/>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5">
    <xf numFmtId="0" fontId="0" fillId="0" borderId="0"/>
    <xf numFmtId="0" fontId="4" fillId="0" borderId="0"/>
    <xf numFmtId="0" fontId="1" fillId="0" borderId="0"/>
    <xf numFmtId="44" fontId="1" fillId="0" borderId="0" applyFont="0" applyFill="0" applyBorder="0" applyAlignment="0" applyProtection="0"/>
    <xf numFmtId="44" fontId="5" fillId="0" borderId="0" applyFont="0" applyFill="0" applyBorder="0" applyAlignment="0" applyProtection="0"/>
  </cellStyleXfs>
  <cellXfs count="40">
    <xf numFmtId="0" fontId="0" fillId="0" borderId="0" xfId="0"/>
    <xf numFmtId="0" fontId="2" fillId="0" borderId="0" xfId="1" applyFont="1"/>
    <xf numFmtId="0" fontId="3" fillId="0" borderId="0" xfId="1" applyFont="1"/>
    <xf numFmtId="0" fontId="3" fillId="0" borderId="0" xfId="1" applyFont="1" applyAlignment="1">
      <alignment horizontal="left"/>
    </xf>
    <xf numFmtId="0" fontId="3" fillId="0" borderId="0" xfId="1" quotePrefix="1" applyFont="1" applyAlignment="1">
      <alignment horizontal="left"/>
    </xf>
    <xf numFmtId="0" fontId="2" fillId="0" borderId="0" xfId="2" applyFont="1"/>
    <xf numFmtId="0" fontId="3" fillId="0" borderId="0" xfId="2" applyFont="1"/>
    <xf numFmtId="0" fontId="3" fillId="0" borderId="0" xfId="2" applyFont="1" applyAlignment="1">
      <alignment horizontal="left"/>
    </xf>
    <xf numFmtId="0" fontId="3" fillId="0" borderId="0" xfId="2" quotePrefix="1" applyFont="1" applyAlignment="1">
      <alignment horizontal="left"/>
    </xf>
    <xf numFmtId="0" fontId="2" fillId="0" borderId="0" xfId="2" applyFont="1" applyAlignment="1">
      <alignment horizontal="left"/>
    </xf>
    <xf numFmtId="44" fontId="3" fillId="0" borderId="0" xfId="3" applyFont="1"/>
    <xf numFmtId="44" fontId="3" fillId="0" borderId="0" xfId="2" applyNumberFormat="1" applyFont="1"/>
    <xf numFmtId="0" fontId="3" fillId="0" borderId="0" xfId="1" applyFont="1" applyAlignment="1">
      <alignment horizontal="right"/>
    </xf>
    <xf numFmtId="0" fontId="3" fillId="0" borderId="0" xfId="1" applyFont="1" applyAlignment="1">
      <alignment horizontal="center"/>
    </xf>
    <xf numFmtId="0" fontId="3" fillId="0" borderId="0" xfId="2" applyFont="1" applyAlignment="1">
      <alignment horizontal="right"/>
    </xf>
    <xf numFmtId="0" fontId="3" fillId="0" borderId="0" xfId="2" applyFont="1" applyAlignment="1">
      <alignment horizontal="center"/>
    </xf>
    <xf numFmtId="0" fontId="3" fillId="2" borderId="0" xfId="2" applyFont="1" applyFill="1"/>
    <xf numFmtId="0" fontId="3" fillId="3" borderId="0" xfId="2" applyFont="1" applyFill="1" applyAlignment="1">
      <alignment horizontal="left"/>
    </xf>
    <xf numFmtId="44" fontId="3" fillId="3" borderId="0" xfId="3" quotePrefix="1" applyFont="1" applyFill="1" applyAlignment="1">
      <alignment horizontal="left"/>
    </xf>
    <xf numFmtId="0" fontId="3" fillId="3" borderId="0" xfId="2" applyFont="1" applyFill="1"/>
    <xf numFmtId="44" fontId="3" fillId="3" borderId="0" xfId="3" applyFont="1" applyFill="1"/>
    <xf numFmtId="0" fontId="6" fillId="4" borderId="0" xfId="2" applyFont="1" applyFill="1"/>
    <xf numFmtId="0" fontId="3" fillId="5" borderId="0" xfId="2" applyFont="1" applyFill="1"/>
    <xf numFmtId="0" fontId="7" fillId="0" borderId="0" xfId="0" applyFont="1"/>
    <xf numFmtId="0" fontId="3" fillId="3" borderId="0" xfId="1" applyFont="1" applyFill="1"/>
    <xf numFmtId="0" fontId="3" fillId="3" borderId="0" xfId="1" applyFont="1" applyFill="1" applyAlignment="1">
      <alignment horizontal="right"/>
    </xf>
    <xf numFmtId="6" fontId="3" fillId="3" borderId="0" xfId="1" applyNumberFormat="1" applyFont="1" applyFill="1"/>
    <xf numFmtId="0" fontId="3" fillId="2" borderId="0" xfId="1" applyFont="1" applyFill="1"/>
    <xf numFmtId="164" fontId="3" fillId="2" borderId="0" xfId="1" applyNumberFormat="1" applyFont="1" applyFill="1"/>
    <xf numFmtId="0" fontId="0" fillId="0" borderId="3" xfId="0" applyFill="1" applyBorder="1" applyAlignment="1"/>
    <xf numFmtId="0" fontId="0" fillId="0" borderId="4" xfId="0" applyFill="1" applyBorder="1" applyAlignment="1"/>
    <xf numFmtId="0" fontId="8" fillId="0" borderId="1" xfId="0" applyFont="1" applyFill="1" applyBorder="1" applyAlignment="1">
      <alignment horizontal="center"/>
    </xf>
    <xf numFmtId="0" fontId="8" fillId="0" borderId="2" xfId="0" applyFont="1" applyFill="1" applyBorder="1" applyAlignment="1">
      <alignment horizontal="center"/>
    </xf>
    <xf numFmtId="0" fontId="3" fillId="3" borderId="0" xfId="2" applyFont="1" applyFill="1" applyAlignment="1">
      <alignment horizontal="right"/>
    </xf>
    <xf numFmtId="164" fontId="3" fillId="3" borderId="0" xfId="2" applyNumberFormat="1" applyFont="1" applyFill="1"/>
    <xf numFmtId="0" fontId="3" fillId="3" borderId="0" xfId="2" applyFont="1" applyFill="1" applyAlignment="1">
      <alignment horizontal="centerContinuous"/>
    </xf>
    <xf numFmtId="0" fontId="3" fillId="6" borderId="0" xfId="2" applyFont="1" applyFill="1"/>
    <xf numFmtId="6" fontId="3" fillId="6" borderId="0" xfId="2" applyNumberFormat="1" applyFont="1" applyFill="1"/>
    <xf numFmtId="1" fontId="3" fillId="2" borderId="0" xfId="2" applyNumberFormat="1" applyFont="1" applyFill="1"/>
    <xf numFmtId="173" fontId="3" fillId="0" borderId="0" xfId="4" applyNumberFormat="1" applyFont="1"/>
  </cellXfs>
  <cellStyles count="5">
    <cellStyle name="Currency" xfId="4" builtinId="4"/>
    <cellStyle name="Currency 2" xfId="3" xr:uid="{3534CA92-80B9-4E44-A9B4-95E6D61BB4F9}"/>
    <cellStyle name="Normal" xfId="0" builtinId="0"/>
    <cellStyle name="Normal 2" xfId="1" xr:uid="{50407E26-B54D-473D-8C05-E87532B661FA}"/>
    <cellStyle name="Normal 3" xfId="2" xr:uid="{E80E68B7-4616-4070-812C-C395333DC3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7620</xdr:colOff>
      <xdr:row>4</xdr:row>
      <xdr:rowOff>53340</xdr:rowOff>
    </xdr:from>
    <xdr:ext cx="6461760" cy="4053546"/>
    <xdr:sp macro="" textlink="">
      <xdr:nvSpPr>
        <xdr:cNvPr id="2" name="TextBox 1">
          <a:extLst>
            <a:ext uri="{FF2B5EF4-FFF2-40B4-BE49-F238E27FC236}">
              <a16:creationId xmlns:a16="http://schemas.microsoft.com/office/drawing/2014/main" id="{D1314164-989B-4B65-B81A-AC3ED96A6676}"/>
            </a:ext>
          </a:extLst>
        </xdr:cNvPr>
        <xdr:cNvSpPr txBox="1"/>
      </xdr:nvSpPr>
      <xdr:spPr>
        <a:xfrm>
          <a:off x="4179570" y="815340"/>
          <a:ext cx="6461760" cy="405354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Question Background:</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Julie James is opening a lemonade stand. She believes the fixed cost per week of running the stand is $50.00.</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Her best guess is that she can sell 300 cups per week at $0.50 per cup. The variable cost of producing a cup of</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lemonade is $0.20.</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a. Given her other assumptions, what level of sales volume will enable Julie to break even?</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166.67</a:t>
          </a:r>
          <a:r>
            <a:rPr lang="en-US" sz="1100" b="1" i="0" baseline="0">
              <a:solidFill>
                <a:schemeClr val="tx1"/>
              </a:solidFill>
              <a:effectLst/>
              <a:latin typeface="+mn-lt"/>
              <a:ea typeface="+mn-ea"/>
              <a:cs typeface="+mn-cs"/>
            </a:rPr>
            <a:t> or ~167 cups would allow Julie's Lemonade business to break even. </a:t>
          </a:r>
          <a:endParaRPr lang="en-US">
            <a:effectLst/>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b. Given her other assumptions, discuss how a change in sales volume affects profit. (hint: use one-way</a:t>
          </a:r>
          <a:r>
            <a:rPr lang="en-US" sz="1100" b="0" i="0" baseline="0">
              <a:solidFill>
                <a:schemeClr val="tx1"/>
              </a:solidFill>
              <a:effectLst/>
              <a:latin typeface="+mn-lt"/>
              <a:ea typeface="+mn-ea"/>
              <a:cs typeface="+mn-cs"/>
            </a:rPr>
            <a:t> data table</a:t>
          </a:r>
          <a:r>
            <a:rPr lang="en-US" sz="1100" b="0" i="0">
              <a:solidFill>
                <a:schemeClr val="tx1"/>
              </a:solidFill>
              <a:effectLst/>
              <a:latin typeface="+mn-lt"/>
              <a:ea typeface="+mn-ea"/>
              <a:cs typeface="+mn-cs"/>
            </a:rPr>
            <a:t>)</a:t>
          </a: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As you can see at </a:t>
          </a:r>
          <a:r>
            <a:rPr lang="en-US" sz="1100" b="1" i="0" baseline="0">
              <a:solidFill>
                <a:schemeClr val="tx1"/>
              </a:solidFill>
              <a:effectLst/>
              <a:latin typeface="+mn-lt"/>
              <a:ea typeface="+mn-ea"/>
              <a:cs typeface="+mn-cs"/>
            </a:rPr>
            <a:t>the one-way data table to the left, as Sales Volume increases positively, the gross profit increases into a positive range. This means that if the demand of Julie's Lemonade stand increases past 167 cups sold per week, then she will be making positive profit. If the demand of Julies Lemonade stand drops below 167 cups sold per week then she will be in a deficit and will need to either shut the lemonade stand down or come up with a more effective business model. </a:t>
          </a:r>
          <a:endParaRPr lang="en-US">
            <a:effectLst/>
          </a:endParaRPr>
        </a:p>
        <a:p>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167640</xdr:colOff>
      <xdr:row>1</xdr:row>
      <xdr:rowOff>41910</xdr:rowOff>
    </xdr:from>
    <xdr:ext cx="6214110" cy="4914679"/>
    <xdr:sp macro="" textlink="">
      <xdr:nvSpPr>
        <xdr:cNvPr id="5" name="TextBox 4">
          <a:extLst>
            <a:ext uri="{FF2B5EF4-FFF2-40B4-BE49-F238E27FC236}">
              <a16:creationId xmlns:a16="http://schemas.microsoft.com/office/drawing/2014/main" id="{A0429ACA-E94E-4EF9-A854-B70DAC03487A}"/>
            </a:ext>
          </a:extLst>
        </xdr:cNvPr>
        <xdr:cNvSpPr txBox="1"/>
      </xdr:nvSpPr>
      <xdr:spPr>
        <a:xfrm>
          <a:off x="6273165" y="232410"/>
          <a:ext cx="6214110" cy="4914679"/>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Question Background:</a:t>
          </a:r>
          <a:endParaRPr lang="en-US">
            <a:effectLst/>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A chemical company manufactures three chemicals: A, B, and C. These chemicals are produced via two production processes: 1 and 2. Running process 1 for an hour costs $400 and yields 300 units of A, 100 units of B, and 100 units of C. Running process 2 for an hour costs $100 and yields 100 units of A and 100 units of B. To meet customer demands, at least 1000 units of A, 500 units of B, and 300 units of C must be produced daily.</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a.</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Use Solver to determine a daily production plan that minimizes the cost of meeting the</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company’s daily demands.</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Answer: Process</a:t>
          </a:r>
          <a:r>
            <a:rPr lang="en-US" sz="1100" b="1" i="0" baseline="0">
              <a:solidFill>
                <a:schemeClr val="tx1"/>
              </a:solidFill>
              <a:effectLst/>
              <a:latin typeface="+mn-lt"/>
              <a:ea typeface="+mn-ea"/>
              <a:cs typeface="+mn-cs"/>
            </a:rPr>
            <a:t> 1 requires three hours of production plus two hours of production from Process 2 to meet the chemical requirements while minimizing Total Cost to $1400. </a:t>
          </a:r>
          <a:endParaRPr lang="en-US" sz="1100" b="1"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a:solidFill>
                <a:schemeClr val="tx1"/>
              </a:solidFill>
              <a:effectLst/>
              <a:latin typeface="+mn-lt"/>
              <a:ea typeface="+mn-ea"/>
              <a:cs typeface="+mn-cs"/>
            </a:rPr>
            <a:t>b. Based on the sensitivity analysis report, what happens to the total cost when the requirement for chemical C increases by 100 unit?  (hint: check the shadow price of Chemical C in sensitivity analysis report and you may need to input constraints one by one instead input by range to get the report.) </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Answer: </a:t>
          </a:r>
          <a:r>
            <a:rPr lang="en-US" sz="1100" b="1" baseline="0">
              <a:solidFill>
                <a:schemeClr val="tx1"/>
              </a:solidFill>
              <a:effectLst/>
              <a:latin typeface="+mn-lt"/>
              <a:ea typeface="+mn-ea"/>
              <a:cs typeface="+mn-cs"/>
            </a:rPr>
            <a:t>The Shadow Price for Chemical C is $3 for every 1 unit change in demand. Since there are 100 units change (&lt;200 allowable increase) in demand for Chemical C, the cost increases by $300 bringing the Total Cost = $1700</a:t>
          </a:r>
        </a:p>
        <a:p>
          <a:endParaRPr lang="en-US" sz="1100" b="1" baseline="0">
            <a:solidFill>
              <a:schemeClr val="tx1"/>
            </a:solidFill>
            <a:effectLst/>
            <a:latin typeface="+mn-lt"/>
            <a:ea typeface="+mn-ea"/>
            <a:cs typeface="+mn-cs"/>
          </a:endParaRPr>
        </a:p>
        <a:p>
          <a:r>
            <a:rPr lang="en-US" sz="1100" b="1" baseline="0">
              <a:solidFill>
                <a:schemeClr val="tx1"/>
              </a:solidFill>
              <a:effectLst/>
              <a:latin typeface="+mn-lt"/>
              <a:ea typeface="+mn-ea"/>
              <a:cs typeface="+mn-cs"/>
            </a:rPr>
            <a:t>This change in our optimal profit causes the optimal solution to also change where Hours run by Process 1 increases to 4 hours and Hours run by Process 2 decrease by 1 hour. </a:t>
          </a:r>
        </a:p>
        <a:p>
          <a:endParaRPr lang="en-US" sz="1100" b="1" baseline="0">
            <a:solidFill>
              <a:schemeClr val="tx1"/>
            </a:solidFill>
            <a:effectLst/>
            <a:latin typeface="+mn-lt"/>
            <a:ea typeface="+mn-ea"/>
            <a:cs typeface="+mn-cs"/>
          </a:endParaRPr>
        </a:p>
        <a:p>
          <a:endParaRPr lang="en-US" sz="1100" b="1">
            <a:solidFill>
              <a:schemeClr val="tx1"/>
            </a:solidFill>
            <a:effectLst/>
            <a:latin typeface="+mn-lt"/>
            <a:ea typeface="+mn-ea"/>
            <a:cs typeface="+mn-cs"/>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177165</xdr:colOff>
      <xdr:row>23</xdr:row>
      <xdr:rowOff>22860</xdr:rowOff>
    </xdr:from>
    <xdr:ext cx="6526530" cy="3709092"/>
    <xdr:sp macro="" textlink="">
      <xdr:nvSpPr>
        <xdr:cNvPr id="2" name="TextBox 1">
          <a:extLst>
            <a:ext uri="{FF2B5EF4-FFF2-40B4-BE49-F238E27FC236}">
              <a16:creationId xmlns:a16="http://schemas.microsoft.com/office/drawing/2014/main" id="{F2CFB6BB-A321-4C9D-A542-4718640D925B}"/>
            </a:ext>
          </a:extLst>
        </xdr:cNvPr>
        <xdr:cNvSpPr txBox="1"/>
      </xdr:nvSpPr>
      <xdr:spPr>
        <a:xfrm>
          <a:off x="4911090" y="4404360"/>
          <a:ext cx="6526530" cy="3709092"/>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Question background</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A chemical company produces three products, A, B, and C, and can sell these products in unlimited quantities at the following unit prices: A, $10; B, $55; and C, $100. Producing a unit of A requires one hour of labor; a unit of B, two hours of labor plus two units of A; and a unit of C, three hours of labor plus one unit of B. Any A that is used to produce B cannot be sold. Similarly, any B that is used to produce C cannot be sold. A total of 4000 hours of labor is available. Only as many as 500 units of product C can be sold. Determine how to maximize the company’s revenue.</a:t>
          </a: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Answer: After setting up</a:t>
          </a:r>
          <a:r>
            <a:rPr lang="en-US" sz="1100" b="1" i="0" baseline="0">
              <a:solidFill>
                <a:schemeClr val="tx1"/>
              </a:solidFill>
              <a:effectLst/>
              <a:latin typeface="+mn-lt"/>
              <a:ea typeface="+mn-ea"/>
              <a:cs typeface="+mn-cs"/>
            </a:rPr>
            <a:t> the model and running the Solver, we can see the results to our left. What solver produces is reasonable since the solutions attempts to maximize the companies revenue by selling the products that have the highest unit price in a greater quantity. We can see that Product A is inexpensive not only to sell but also to produce. The company is better off taking advantages of this property of Product A in order to prioritize the production and selling of Product B and C.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Producing 1250 units of A, 625 units of B, 500 units of C</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will result in 0 units of A, 125 units of B, and 500 units of C to sell.</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This LP optimization produces a revenue of $56,875.</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CCB7-8A79-4A0B-BCAA-695055485E67}">
  <dimension ref="A1:I35"/>
  <sheetViews>
    <sheetView workbookViewId="0">
      <selection activeCell="J31" sqref="J31"/>
    </sheetView>
  </sheetViews>
  <sheetFormatPr defaultColWidth="9.140625" defaultRowHeight="15" x14ac:dyDescent="0.25"/>
  <cols>
    <col min="1" max="1" width="18.5703125" style="6" bestFit="1" customWidth="1"/>
    <col min="2" max="2" width="16.5703125" style="6" customWidth="1"/>
    <col min="3" max="16384" width="9.140625" style="6"/>
  </cols>
  <sheetData>
    <row r="1" spans="1:3" x14ac:dyDescent="0.25">
      <c r="A1" s="5" t="s">
        <v>32</v>
      </c>
    </row>
    <row r="2" spans="1:3" x14ac:dyDescent="0.25">
      <c r="A2" s="7"/>
      <c r="B2" s="8"/>
    </row>
    <row r="3" spans="1:3" x14ac:dyDescent="0.25">
      <c r="A3" s="7"/>
      <c r="B3" s="8"/>
    </row>
    <row r="4" spans="1:3" x14ac:dyDescent="0.25">
      <c r="A4" s="9" t="s">
        <v>0</v>
      </c>
      <c r="B4" s="8"/>
    </row>
    <row r="5" spans="1:3" x14ac:dyDescent="0.25">
      <c r="A5" s="17" t="s">
        <v>33</v>
      </c>
      <c r="B5" s="18">
        <v>50</v>
      </c>
      <c r="C5" s="19" t="s">
        <v>42</v>
      </c>
    </row>
    <row r="6" spans="1:3" x14ac:dyDescent="0.25">
      <c r="A6" s="19" t="s">
        <v>34</v>
      </c>
      <c r="B6" s="20">
        <v>0.2</v>
      </c>
      <c r="C6" s="19" t="s">
        <v>43</v>
      </c>
    </row>
    <row r="7" spans="1:3" x14ac:dyDescent="0.25">
      <c r="A7" s="19" t="s">
        <v>35</v>
      </c>
      <c r="B7" s="20">
        <v>0.5</v>
      </c>
      <c r="C7" s="19" t="s">
        <v>43</v>
      </c>
    </row>
    <row r="8" spans="1:3" x14ac:dyDescent="0.25">
      <c r="A8" s="16" t="s">
        <v>36</v>
      </c>
      <c r="B8" s="16">
        <v>166.66666666666825</v>
      </c>
      <c r="C8" s="16" t="s">
        <v>44</v>
      </c>
    </row>
    <row r="10" spans="1:3" x14ac:dyDescent="0.25">
      <c r="A10" s="5" t="s">
        <v>21</v>
      </c>
    </row>
    <row r="11" spans="1:3" x14ac:dyDescent="0.25">
      <c r="A11" s="6" t="s">
        <v>22</v>
      </c>
      <c r="B11" s="11">
        <f>Selling_Price*Best_guess_demand</f>
        <v>83.333333333334124</v>
      </c>
    </row>
    <row r="12" spans="1:3" x14ac:dyDescent="0.25">
      <c r="A12" s="6" t="s">
        <v>37</v>
      </c>
      <c r="B12" s="11">
        <f>Fixed_Cost + Variable_Cost * Best_guess_demand</f>
        <v>83.333333333333655</v>
      </c>
    </row>
    <row r="13" spans="1:3" x14ac:dyDescent="0.25">
      <c r="A13" s="6" t="s">
        <v>1</v>
      </c>
      <c r="B13" s="11">
        <f>Revenue-Total_Cost</f>
        <v>4.6895820560166612E-13</v>
      </c>
    </row>
    <row r="16" spans="1:3" x14ac:dyDescent="0.25">
      <c r="A16" s="5" t="s">
        <v>38</v>
      </c>
    </row>
    <row r="17" spans="1:3" x14ac:dyDescent="0.25">
      <c r="A17" s="6" t="s">
        <v>39</v>
      </c>
      <c r="B17" s="21">
        <v>166.66666666666799</v>
      </c>
      <c r="C17" s="6" t="s">
        <v>44</v>
      </c>
    </row>
    <row r="19" spans="1:3" x14ac:dyDescent="0.25">
      <c r="A19" s="5" t="s">
        <v>40</v>
      </c>
    </row>
    <row r="20" spans="1:3" x14ac:dyDescent="0.25">
      <c r="A20" s="6" t="s">
        <v>41</v>
      </c>
      <c r="B20" s="6" t="s">
        <v>1</v>
      </c>
    </row>
    <row r="21" spans="1:3" x14ac:dyDescent="0.25">
      <c r="A21" s="22"/>
      <c r="B21" s="11">
        <f>Profit</f>
        <v>4.6895820560166612E-13</v>
      </c>
    </row>
    <row r="22" spans="1:3" x14ac:dyDescent="0.25">
      <c r="A22" s="6">
        <v>50</v>
      </c>
      <c r="B22" s="39">
        <f t="dataTable" ref="B22:B31" dt2D="0" dtr="0" r1="B8"/>
        <v>-35</v>
      </c>
    </row>
    <row r="23" spans="1:3" x14ac:dyDescent="0.25">
      <c r="A23" s="6">
        <v>100</v>
      </c>
      <c r="B23" s="39">
        <v>-20</v>
      </c>
    </row>
    <row r="24" spans="1:3" x14ac:dyDescent="0.25">
      <c r="A24" s="6">
        <v>150</v>
      </c>
      <c r="B24" s="39">
        <v>-5</v>
      </c>
    </row>
    <row r="25" spans="1:3" x14ac:dyDescent="0.25">
      <c r="A25" s="6">
        <v>200</v>
      </c>
      <c r="B25" s="39">
        <v>10</v>
      </c>
    </row>
    <row r="26" spans="1:3" x14ac:dyDescent="0.25">
      <c r="A26" s="6">
        <v>250</v>
      </c>
      <c r="B26" s="39">
        <v>25</v>
      </c>
    </row>
    <row r="27" spans="1:3" x14ac:dyDescent="0.25">
      <c r="A27" s="6">
        <v>300</v>
      </c>
      <c r="B27" s="39">
        <v>40</v>
      </c>
    </row>
    <row r="28" spans="1:3" x14ac:dyDescent="0.25">
      <c r="A28" s="6">
        <v>350</v>
      </c>
      <c r="B28" s="39">
        <v>55</v>
      </c>
    </row>
    <row r="29" spans="1:3" x14ac:dyDescent="0.25">
      <c r="A29" s="6">
        <v>400</v>
      </c>
      <c r="B29" s="39">
        <v>70</v>
      </c>
    </row>
    <row r="30" spans="1:3" x14ac:dyDescent="0.25">
      <c r="A30" s="6">
        <v>450</v>
      </c>
      <c r="B30" s="39">
        <v>85</v>
      </c>
    </row>
    <row r="31" spans="1:3" x14ac:dyDescent="0.25">
      <c r="A31" s="6">
        <v>500</v>
      </c>
      <c r="B31" s="39">
        <v>100</v>
      </c>
    </row>
    <row r="33" spans="1:9" x14ac:dyDescent="0.25">
      <c r="A33" s="5"/>
    </row>
    <row r="35" spans="1:9" x14ac:dyDescent="0.25">
      <c r="A35" s="11"/>
      <c r="B35" s="10"/>
      <c r="C35" s="10"/>
      <c r="D35" s="10"/>
      <c r="E35" s="10"/>
      <c r="F35" s="10"/>
      <c r="G35" s="10"/>
      <c r="H35" s="10"/>
      <c r="I35" s="10"/>
    </row>
  </sheetData>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CB3D-C51F-467E-9CF8-4C88E1ED1BD6}">
  <dimension ref="A1:M15"/>
  <sheetViews>
    <sheetView workbookViewId="0">
      <selection activeCell="I33" sqref="I33"/>
    </sheetView>
  </sheetViews>
  <sheetFormatPr defaultColWidth="9.5703125" defaultRowHeight="15" x14ac:dyDescent="0.25"/>
  <cols>
    <col min="1" max="1" width="13.42578125" style="2" customWidth="1"/>
    <col min="2" max="2" width="10.7109375" style="2" customWidth="1"/>
    <col min="3" max="3" width="10.5703125" style="2" customWidth="1"/>
    <col min="4" max="4" width="19.28515625" style="2" bestFit="1" customWidth="1"/>
    <col min="5" max="5" width="9.5703125" style="2"/>
    <col min="6" max="6" width="18.42578125" style="2" bestFit="1" customWidth="1"/>
    <col min="7" max="7" width="9.5703125" style="2"/>
    <col min="8" max="8" width="18.42578125" style="2" customWidth="1"/>
    <col min="9" max="16384" width="9.5703125" style="2"/>
  </cols>
  <sheetData>
    <row r="1" spans="1:13" x14ac:dyDescent="0.25">
      <c r="A1" s="1" t="s">
        <v>2</v>
      </c>
      <c r="H1" s="1"/>
      <c r="L1" s="1"/>
    </row>
    <row r="2" spans="1:13" x14ac:dyDescent="0.25">
      <c r="L2" s="3"/>
      <c r="M2" s="4"/>
    </row>
    <row r="3" spans="1:13" x14ac:dyDescent="0.25">
      <c r="A3" s="24"/>
      <c r="B3" s="25" t="s">
        <v>3</v>
      </c>
      <c r="C3" s="25" t="s">
        <v>4</v>
      </c>
      <c r="L3" s="3"/>
      <c r="M3" s="4"/>
    </row>
    <row r="4" spans="1:13" x14ac:dyDescent="0.25">
      <c r="A4" s="24" t="s">
        <v>5</v>
      </c>
      <c r="B4" s="26">
        <v>400</v>
      </c>
      <c r="C4" s="26">
        <v>100</v>
      </c>
      <c r="L4" s="3"/>
      <c r="M4" s="4"/>
    </row>
    <row r="5" spans="1:13" x14ac:dyDescent="0.25">
      <c r="L5" s="3"/>
      <c r="M5" s="4"/>
    </row>
    <row r="6" spans="1:13" x14ac:dyDescent="0.25">
      <c r="A6" s="2" t="s">
        <v>6</v>
      </c>
    </row>
    <row r="7" spans="1:13" x14ac:dyDescent="0.25">
      <c r="B7" s="12" t="s">
        <v>3</v>
      </c>
      <c r="C7" s="12" t="s">
        <v>4</v>
      </c>
      <c r="D7" s="12" t="s">
        <v>7</v>
      </c>
      <c r="E7" s="12"/>
      <c r="F7" s="12" t="s">
        <v>8</v>
      </c>
    </row>
    <row r="8" spans="1:13" x14ac:dyDescent="0.25">
      <c r="A8" s="2" t="s">
        <v>9</v>
      </c>
      <c r="B8" s="2">
        <v>300</v>
      </c>
      <c r="C8" s="2">
        <v>100</v>
      </c>
      <c r="D8" s="2">
        <f>B8*Process_1_hours_run+C8*Process_2_hours_run</f>
        <v>1100</v>
      </c>
      <c r="E8" s="13" t="s">
        <v>10</v>
      </c>
      <c r="F8" s="2">
        <v>1000</v>
      </c>
    </row>
    <row r="9" spans="1:13" x14ac:dyDescent="0.25">
      <c r="A9" s="2" t="s">
        <v>11</v>
      </c>
      <c r="B9" s="2">
        <v>100</v>
      </c>
      <c r="C9" s="2">
        <v>100</v>
      </c>
      <c r="D9" s="2">
        <f>B9*Process_1_hours_run+C9*Process_2_hours_run</f>
        <v>500</v>
      </c>
      <c r="E9" s="13" t="s">
        <v>10</v>
      </c>
      <c r="F9" s="2">
        <v>500</v>
      </c>
    </row>
    <row r="10" spans="1:13" x14ac:dyDescent="0.25">
      <c r="A10" s="2" t="s">
        <v>12</v>
      </c>
      <c r="B10" s="2">
        <v>100</v>
      </c>
      <c r="C10" s="2">
        <v>0</v>
      </c>
      <c r="D10" s="2">
        <f>B10*Process_1_hours_run+C10*Process_2_hours_run</f>
        <v>300</v>
      </c>
      <c r="E10" s="13" t="s">
        <v>10</v>
      </c>
      <c r="F10" s="2">
        <v>300</v>
      </c>
    </row>
    <row r="12" spans="1:13" x14ac:dyDescent="0.25">
      <c r="B12" s="12" t="s">
        <v>3</v>
      </c>
      <c r="C12" s="12" t="s">
        <v>4</v>
      </c>
    </row>
    <row r="13" spans="1:13" x14ac:dyDescent="0.25">
      <c r="A13" s="2" t="s">
        <v>13</v>
      </c>
      <c r="B13" s="2">
        <v>3</v>
      </c>
      <c r="C13" s="2">
        <v>2</v>
      </c>
    </row>
    <row r="15" spans="1:13" x14ac:dyDescent="0.25">
      <c r="A15" s="27" t="s">
        <v>14</v>
      </c>
      <c r="B15" s="28">
        <f>Process_1_cost_by_hour*Process_1_hours_run+Process_2_cost_by_hour*Process_2_hours_run</f>
        <v>1400</v>
      </c>
    </row>
  </sheetData>
  <pageMargins left="0.75" right="0.75" top="1" bottom="1" header="0.5" footer="0.5"/>
  <pageSetup paperSize="5" orientation="portrait" r:id="rId1"/>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CCA0-B11A-488D-80C4-9242D1D2696A}">
  <dimension ref="A1:H17"/>
  <sheetViews>
    <sheetView showGridLines="0" workbookViewId="0">
      <selection activeCell="L16" sqref="L16"/>
    </sheetView>
  </sheetViews>
  <sheetFormatPr defaultRowHeight="12.75" x14ac:dyDescent="0.2"/>
  <cols>
    <col min="1" max="1" width="2.28515625" customWidth="1"/>
    <col min="2" max="2" width="6.28515625" bestFit="1" customWidth="1"/>
    <col min="3" max="3" width="19.85546875" bestFit="1" customWidth="1"/>
    <col min="4" max="4" width="6.28515625" bestFit="1" customWidth="1"/>
    <col min="5" max="5" width="9" bestFit="1" customWidth="1"/>
    <col min="6" max="6" width="10.7109375" bestFit="1" customWidth="1"/>
    <col min="7" max="8" width="10.140625" bestFit="1" customWidth="1"/>
  </cols>
  <sheetData>
    <row r="1" spans="1:8" x14ac:dyDescent="0.2">
      <c r="A1" s="23" t="s">
        <v>50</v>
      </c>
    </row>
    <row r="2" spans="1:8" x14ac:dyDescent="0.2">
      <c r="A2" s="23" t="s">
        <v>45</v>
      </c>
    </row>
    <row r="3" spans="1:8" x14ac:dyDescent="0.2">
      <c r="A3" s="23" t="s">
        <v>51</v>
      </c>
    </row>
    <row r="6" spans="1:8" ht="13.5" thickBot="1" x14ac:dyDescent="0.25">
      <c r="A6" t="s">
        <v>52</v>
      </c>
    </row>
    <row r="7" spans="1:8" x14ac:dyDescent="0.2">
      <c r="B7" s="31"/>
      <c r="C7" s="31"/>
      <c r="D7" s="31" t="s">
        <v>53</v>
      </c>
      <c r="E7" s="31" t="s">
        <v>55</v>
      </c>
      <c r="F7" s="31" t="s">
        <v>57</v>
      </c>
      <c r="G7" s="31" t="s">
        <v>59</v>
      </c>
      <c r="H7" s="31" t="s">
        <v>59</v>
      </c>
    </row>
    <row r="8" spans="1:8" ht="13.5" thickBot="1" x14ac:dyDescent="0.25">
      <c r="B8" s="32" t="s">
        <v>46</v>
      </c>
      <c r="C8" s="32" t="s">
        <v>47</v>
      </c>
      <c r="D8" s="32" t="s">
        <v>54</v>
      </c>
      <c r="E8" s="32" t="s">
        <v>56</v>
      </c>
      <c r="F8" s="32" t="s">
        <v>58</v>
      </c>
      <c r="G8" s="32" t="s">
        <v>60</v>
      </c>
      <c r="H8" s="32" t="s">
        <v>61</v>
      </c>
    </row>
    <row r="9" spans="1:8" x14ac:dyDescent="0.2">
      <c r="B9" s="29" t="s">
        <v>67</v>
      </c>
      <c r="C9" s="29" t="s">
        <v>68</v>
      </c>
      <c r="D9" s="29">
        <v>3</v>
      </c>
      <c r="E9" s="29">
        <v>0</v>
      </c>
      <c r="F9" s="29">
        <v>400</v>
      </c>
      <c r="G9" s="29">
        <v>1E+30</v>
      </c>
      <c r="H9" s="29">
        <v>300</v>
      </c>
    </row>
    <row r="10" spans="1:8" ht="13.5" thickBot="1" x14ac:dyDescent="0.25">
      <c r="B10" s="30" t="s">
        <v>69</v>
      </c>
      <c r="C10" s="30" t="s">
        <v>70</v>
      </c>
      <c r="D10" s="30">
        <v>2</v>
      </c>
      <c r="E10" s="30">
        <v>0</v>
      </c>
      <c r="F10" s="30">
        <v>100</v>
      </c>
      <c r="G10" s="30">
        <v>300.00000000000006</v>
      </c>
      <c r="H10" s="30">
        <v>100</v>
      </c>
    </row>
    <row r="12" spans="1:8" ht="13.5" thickBot="1" x14ac:dyDescent="0.25">
      <c r="A12" t="s">
        <v>62</v>
      </c>
    </row>
    <row r="13" spans="1:8" x14ac:dyDescent="0.2">
      <c r="B13" s="31"/>
      <c r="C13" s="31"/>
      <c r="D13" s="31" t="s">
        <v>53</v>
      </c>
      <c r="E13" s="31" t="s">
        <v>63</v>
      </c>
      <c r="F13" s="31" t="s">
        <v>65</v>
      </c>
      <c r="G13" s="31" t="s">
        <v>59</v>
      </c>
      <c r="H13" s="31" t="s">
        <v>59</v>
      </c>
    </row>
    <row r="14" spans="1:8" ht="13.5" thickBot="1" x14ac:dyDescent="0.25">
      <c r="B14" s="32" t="s">
        <v>46</v>
      </c>
      <c r="C14" s="32" t="s">
        <v>47</v>
      </c>
      <c r="D14" s="32" t="s">
        <v>54</v>
      </c>
      <c r="E14" s="32" t="s">
        <v>64</v>
      </c>
      <c r="F14" s="32" t="s">
        <v>66</v>
      </c>
      <c r="G14" s="32" t="s">
        <v>60</v>
      </c>
      <c r="H14" s="32" t="s">
        <v>61</v>
      </c>
    </row>
    <row r="15" spans="1:8" x14ac:dyDescent="0.2">
      <c r="B15" s="29" t="s">
        <v>71</v>
      </c>
      <c r="C15" s="29" t="s">
        <v>72</v>
      </c>
      <c r="D15" s="29">
        <v>1100</v>
      </c>
      <c r="E15" s="29">
        <v>0</v>
      </c>
      <c r="F15" s="29">
        <v>1000</v>
      </c>
      <c r="G15" s="29">
        <v>100</v>
      </c>
      <c r="H15" s="29">
        <v>1E+30</v>
      </c>
    </row>
    <row r="16" spans="1:8" x14ac:dyDescent="0.2">
      <c r="B16" s="29" t="s">
        <v>73</v>
      </c>
      <c r="C16" s="29" t="s">
        <v>74</v>
      </c>
      <c r="D16" s="29">
        <v>500</v>
      </c>
      <c r="E16" s="29">
        <v>1</v>
      </c>
      <c r="F16" s="29">
        <v>500</v>
      </c>
      <c r="G16" s="29">
        <v>1E+30</v>
      </c>
      <c r="H16" s="29">
        <v>100</v>
      </c>
    </row>
    <row r="17" spans="2:8" ht="13.5" thickBot="1" x14ac:dyDescent="0.25">
      <c r="B17" s="30" t="s">
        <v>48</v>
      </c>
      <c r="C17" s="30" t="s">
        <v>49</v>
      </c>
      <c r="D17" s="30">
        <v>300</v>
      </c>
      <c r="E17" s="30">
        <v>3</v>
      </c>
      <c r="F17" s="30">
        <v>300</v>
      </c>
      <c r="G17" s="30">
        <v>200.00000000000003</v>
      </c>
      <c r="H17" s="30">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9B18-C147-4E4B-9241-C55059015F0E}">
  <sheetPr>
    <pageSetUpPr fitToPage="1"/>
  </sheetPr>
  <dimension ref="A1:O23"/>
  <sheetViews>
    <sheetView tabSelected="1" topLeftCell="A4" workbookViewId="0">
      <selection activeCell="E32" sqref="E32"/>
    </sheetView>
  </sheetViews>
  <sheetFormatPr defaultColWidth="9.140625" defaultRowHeight="15" x14ac:dyDescent="0.25"/>
  <cols>
    <col min="1" max="1" width="22.85546875" style="6" customWidth="1"/>
    <col min="2" max="5" width="9.140625" style="6"/>
    <col min="6" max="6" width="11.5703125" style="6" customWidth="1"/>
    <col min="7" max="16384" width="9.140625" style="6"/>
  </cols>
  <sheetData>
    <row r="1" spans="1:7" x14ac:dyDescent="0.25">
      <c r="A1" s="5" t="s">
        <v>15</v>
      </c>
      <c r="F1" s="5"/>
    </row>
    <row r="3" spans="1:7" x14ac:dyDescent="0.25">
      <c r="A3" s="19"/>
      <c r="B3" s="33" t="s">
        <v>16</v>
      </c>
      <c r="C3" s="33" t="s">
        <v>17</v>
      </c>
      <c r="D3" s="33" t="s">
        <v>18</v>
      </c>
    </row>
    <row r="4" spans="1:7" x14ac:dyDescent="0.25">
      <c r="A4" s="19" t="s">
        <v>19</v>
      </c>
      <c r="B4" s="34">
        <v>10</v>
      </c>
      <c r="C4" s="34">
        <v>55</v>
      </c>
      <c r="D4" s="34">
        <v>100</v>
      </c>
    </row>
    <row r="5" spans="1:7" x14ac:dyDescent="0.25">
      <c r="A5" s="19"/>
      <c r="B5" s="19"/>
      <c r="C5" s="19"/>
      <c r="D5" s="19"/>
    </row>
    <row r="6" spans="1:7" x14ac:dyDescent="0.25">
      <c r="A6" s="19" t="s">
        <v>20</v>
      </c>
      <c r="B6" s="19"/>
      <c r="C6" s="19"/>
      <c r="D6" s="19"/>
    </row>
    <row r="7" spans="1:7" x14ac:dyDescent="0.25">
      <c r="A7" s="19"/>
      <c r="B7" s="35" t="s">
        <v>21</v>
      </c>
      <c r="C7" s="35"/>
      <c r="D7" s="35"/>
    </row>
    <row r="8" spans="1:7" x14ac:dyDescent="0.25">
      <c r="A8" s="19"/>
      <c r="B8" s="33" t="s">
        <v>16</v>
      </c>
      <c r="C8" s="33" t="s">
        <v>17</v>
      </c>
      <c r="D8" s="33" t="s">
        <v>18</v>
      </c>
    </row>
    <row r="9" spans="1:7" x14ac:dyDescent="0.25">
      <c r="A9" s="19" t="s">
        <v>23</v>
      </c>
      <c r="B9" s="19">
        <v>1</v>
      </c>
      <c r="C9" s="19">
        <v>2</v>
      </c>
      <c r="D9" s="19">
        <v>3</v>
      </c>
      <c r="F9" s="5"/>
    </row>
    <row r="10" spans="1:7" x14ac:dyDescent="0.25">
      <c r="A10" s="19" t="s">
        <v>16</v>
      </c>
      <c r="B10" s="19">
        <v>0</v>
      </c>
      <c r="C10" s="19">
        <v>2</v>
      </c>
      <c r="D10" s="19">
        <v>0</v>
      </c>
      <c r="F10" s="7"/>
      <c r="G10" s="8"/>
    </row>
    <row r="11" spans="1:7" x14ac:dyDescent="0.25">
      <c r="A11" s="19" t="s">
        <v>17</v>
      </c>
      <c r="B11" s="19">
        <v>0</v>
      </c>
      <c r="C11" s="19">
        <v>0</v>
      </c>
      <c r="D11" s="19">
        <v>1</v>
      </c>
      <c r="F11" s="7"/>
      <c r="G11" s="8"/>
    </row>
    <row r="12" spans="1:7" x14ac:dyDescent="0.25">
      <c r="A12" s="19"/>
      <c r="B12" s="19"/>
      <c r="C12" s="19"/>
      <c r="D12" s="19"/>
      <c r="F12" s="7"/>
      <c r="G12" s="8"/>
    </row>
    <row r="13" spans="1:7" x14ac:dyDescent="0.25">
      <c r="B13" s="14" t="s">
        <v>16</v>
      </c>
      <c r="C13" s="14" t="s">
        <v>17</v>
      </c>
      <c r="D13" s="14" t="s">
        <v>18</v>
      </c>
      <c r="G13" s="8"/>
    </row>
    <row r="14" spans="1:7" x14ac:dyDescent="0.25">
      <c r="A14" s="16" t="s">
        <v>24</v>
      </c>
      <c r="B14" s="16">
        <v>1250</v>
      </c>
      <c r="C14" s="16">
        <v>625</v>
      </c>
      <c r="D14" s="38">
        <v>500</v>
      </c>
      <c r="G14" s="8"/>
    </row>
    <row r="15" spans="1:7" x14ac:dyDescent="0.25">
      <c r="B15" s="14" t="s">
        <v>10</v>
      </c>
      <c r="C15" s="14" t="s">
        <v>10</v>
      </c>
      <c r="D15" s="14"/>
      <c r="F15" s="7"/>
      <c r="G15" s="8"/>
    </row>
    <row r="16" spans="1:7" x14ac:dyDescent="0.25">
      <c r="A16" s="6" t="s">
        <v>25</v>
      </c>
      <c r="B16" s="6" cm="1">
        <f t="array" ref="B16:D16">TRANSPOSE(O19:O21)</f>
        <v>1250</v>
      </c>
      <c r="C16" s="6">
        <v>500</v>
      </c>
      <c r="D16" s="6">
        <v>0</v>
      </c>
      <c r="F16" s="7"/>
      <c r="G16" s="8"/>
    </row>
    <row r="17" spans="1:15" x14ac:dyDescent="0.25">
      <c r="F17" s="14" t="s">
        <v>26</v>
      </c>
      <c r="K17" s="6" t="s">
        <v>75</v>
      </c>
    </row>
    <row r="18" spans="1:15" x14ac:dyDescent="0.25">
      <c r="A18" s="6" t="s">
        <v>27</v>
      </c>
      <c r="B18" s="6">
        <f>B14-B16</f>
        <v>0</v>
      </c>
      <c r="C18" s="6">
        <f t="shared" ref="C18:D18" si="0">C14-C16</f>
        <v>125</v>
      </c>
      <c r="D18" s="6">
        <f t="shared" si="0"/>
        <v>500</v>
      </c>
      <c r="E18" s="15" t="s">
        <v>28</v>
      </c>
      <c r="F18" s="6">
        <v>500</v>
      </c>
      <c r="L18" s="6" t="s">
        <v>76</v>
      </c>
      <c r="M18" s="6" t="s">
        <v>78</v>
      </c>
      <c r="N18" s="6" t="s">
        <v>79</v>
      </c>
      <c r="O18" s="6" t="s">
        <v>77</v>
      </c>
    </row>
    <row r="19" spans="1:15" x14ac:dyDescent="0.25">
      <c r="K19" s="6" t="s">
        <v>76</v>
      </c>
      <c r="L19" s="6">
        <f>$B$14*B10</f>
        <v>0</v>
      </c>
      <c r="M19" s="6">
        <f>$C$14*C10</f>
        <v>1250</v>
      </c>
      <c r="N19" s="6">
        <f>$D$14*D10</f>
        <v>0</v>
      </c>
      <c r="O19" s="6">
        <f>SUM(L19:N19)</f>
        <v>1250</v>
      </c>
    </row>
    <row r="20" spans="1:15" x14ac:dyDescent="0.25">
      <c r="A20" s="6" t="s">
        <v>29</v>
      </c>
      <c r="B20" s="14" t="s">
        <v>30</v>
      </c>
      <c r="C20" s="14"/>
      <c r="D20" s="14" t="s">
        <v>31</v>
      </c>
      <c r="K20" s="6" t="s">
        <v>78</v>
      </c>
      <c r="L20" s="6">
        <f t="shared" ref="L20:L21" si="1">$B$14*B11</f>
        <v>0</v>
      </c>
      <c r="M20" s="6">
        <f>$C$14*C11</f>
        <v>0</v>
      </c>
      <c r="N20" s="6">
        <f>$D$14*D11</f>
        <v>500</v>
      </c>
      <c r="O20" s="6">
        <f>SUM(L20:N20)</f>
        <v>500</v>
      </c>
    </row>
    <row r="21" spans="1:15" x14ac:dyDescent="0.25">
      <c r="B21" s="6">
        <f>SUMPRODUCT(Production_quantities,B9:D9)</f>
        <v>4000</v>
      </c>
      <c r="C21" s="15" t="s">
        <v>28</v>
      </c>
      <c r="D21" s="6">
        <v>4000</v>
      </c>
      <c r="K21" s="6" t="s">
        <v>79</v>
      </c>
      <c r="L21" s="6">
        <f t="shared" si="1"/>
        <v>0</v>
      </c>
      <c r="M21" s="6">
        <f>$C$14*C12</f>
        <v>0</v>
      </c>
      <c r="N21" s="6">
        <f>$D$14*D12</f>
        <v>0</v>
      </c>
      <c r="O21" s="6">
        <f>SUM(L21:N21)</f>
        <v>0</v>
      </c>
    </row>
    <row r="23" spans="1:15" x14ac:dyDescent="0.25">
      <c r="A23" s="36" t="s">
        <v>22</v>
      </c>
      <c r="B23" s="37">
        <f>SUMPRODUCT(Amount_sold,B4:D4)</f>
        <v>56875</v>
      </c>
    </row>
  </sheetData>
  <printOptions headings="1" gridLines="1"/>
  <pageMargins left="0.75" right="0.75" top="1" bottom="1" header="0.5" footer="0.5"/>
  <pageSetup orientation="portrait" horizontalDpi="300" verticalDpi="300" r:id="rId1"/>
  <headerFooter alignWithMargins="0">
    <oddFooter>&amp;CProblem 3.23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29</vt:i4>
      </vt:variant>
    </vt:vector>
  </HeadingPairs>
  <TitlesOfParts>
    <vt:vector size="33" baseType="lpstr">
      <vt:lpstr>Question 1 </vt:lpstr>
      <vt:lpstr>Question 2</vt:lpstr>
      <vt:lpstr>Sensitivity Question 2</vt:lpstr>
      <vt:lpstr>Question 3</vt:lpstr>
      <vt:lpstr>A_price</vt:lpstr>
      <vt:lpstr>Amount_sold</vt:lpstr>
      <vt:lpstr>B_Price</vt:lpstr>
      <vt:lpstr>Best_guess_demand</vt:lpstr>
      <vt:lpstr>break_even_volume</vt:lpstr>
      <vt:lpstr>C_Price</vt:lpstr>
      <vt:lpstr>Chemical_produced_A</vt:lpstr>
      <vt:lpstr>Chemical_produced_B</vt:lpstr>
      <vt:lpstr>Chemical_produced_C</vt:lpstr>
      <vt:lpstr>Chemical_required_A</vt:lpstr>
      <vt:lpstr>Chemical_required_B</vt:lpstr>
      <vt:lpstr>Chemical_required_C</vt:lpstr>
      <vt:lpstr>Fixed_Cost</vt:lpstr>
      <vt:lpstr>Hours_used</vt:lpstr>
      <vt:lpstr>Process_1_cost_by_hour</vt:lpstr>
      <vt:lpstr>Process_1_hours_run</vt:lpstr>
      <vt:lpstr>Process_2_cost_by_hour</vt:lpstr>
      <vt:lpstr>Process_2_hours_run</vt:lpstr>
      <vt:lpstr>Prod_Revenue</vt:lpstr>
      <vt:lpstr>Production_quantities</vt:lpstr>
      <vt:lpstr>Profit</vt:lpstr>
      <vt:lpstr>Quant_A</vt:lpstr>
      <vt:lpstr>Quant_B</vt:lpstr>
      <vt:lpstr>Quant_C</vt:lpstr>
      <vt:lpstr>Revenue</vt:lpstr>
      <vt:lpstr>Selling_Price</vt:lpstr>
      <vt:lpstr>'Question 2'!Total_cost</vt:lpstr>
      <vt:lpstr>Total_Cost</vt:lpstr>
      <vt:lpstr>Variable_Cost</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Adriel  Naranjo</cp:lastModifiedBy>
  <dcterms:created xsi:type="dcterms:W3CDTF">2000-05-04T20:36:09Z</dcterms:created>
  <dcterms:modified xsi:type="dcterms:W3CDTF">2023-10-29T01:11:19Z</dcterms:modified>
</cp:coreProperties>
</file>