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bf7f98002ecb691/Desktop/Fall-2023/Optimization for Data Analytics/Nonlinear Optimization/"/>
    </mc:Choice>
  </mc:AlternateContent>
  <xr:revisionPtr revIDLastSave="0" documentId="8_{A89E8DED-23B6-4E0C-AEAC-D77CF24855CA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Example Background" sheetId="3" r:id="rId1"/>
    <sheet name="Big Picture" sheetId="4" r:id="rId2"/>
    <sheet name="Model" sheetId="2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BPGlobalMarkerDate" hidden="1">"""7/9/2014 1:02:22 PM"""</definedName>
    <definedName name="BPMasterGlobalInfoDate">"""7/9/2014 13 2"""</definedName>
    <definedName name="MF_ImportRangeEndTopicTable" hidden="1">0</definedName>
    <definedName name="MF_ImportRangeGroupedTopicHeaders" hidden="1">1</definedName>
    <definedName name="MF_ImportRangeKeys" hidden="1">"TV0_1,TV2_1,TV1_0,TV3_2,TV4_2,"</definedName>
    <definedName name="MF_ImportRangeKeysForMap" hidden="1">"TV0_1,TV2_1,TV1_0,TV3_2,TV4_2,"</definedName>
    <definedName name="MF_ImportRangeLinkTopicLabelsToCells" hidden="1">FALSE</definedName>
    <definedName name="MF_ImportRangeMapCollapseTo" hidden="1">0</definedName>
    <definedName name="MF_ImportRangeMapLocation" hidden="1">0</definedName>
    <definedName name="MF_ImportRangeMapName" hidden="1">"Midwest Power Generation"</definedName>
    <definedName name="MF_ImportRangePreFilterData" hidden="1">0</definedName>
    <definedName name="MF_ImportRangeShowCalculatedValues" hidden="1">1</definedName>
    <definedName name="MF_MarkerListIsResource_1">FALSE</definedName>
    <definedName name="MF_MarkerListIsResource_10">FALSE</definedName>
    <definedName name="MF_MarkerListIsResource_11">FALSE</definedName>
    <definedName name="MF_MarkerListIsResource_12">FALSE</definedName>
    <definedName name="MF_MarkerListIsResource_13">FALSE</definedName>
    <definedName name="MF_MarkerListIsResource_14">FALSE</definedName>
    <definedName name="MF_MarkerListIsResource_15" hidden="1">FALSE</definedName>
    <definedName name="MF_MarkerListIsResource_2">FALSE</definedName>
    <definedName name="MF_MarkerListIsResource_3">FALSE</definedName>
    <definedName name="MF_MarkerListIsResource_4">FALSE</definedName>
    <definedName name="MF_MarkerListIsResource_5">FALSE</definedName>
    <definedName name="MF_MarkerListIsResource_6">FALSE</definedName>
    <definedName name="MF_MarkerListIsResource_7">FALSE</definedName>
    <definedName name="MF_MarkerListIsResource_8">FALSE</definedName>
    <definedName name="MF_MarkerListIsResource_9">FALSE</definedName>
    <definedName name="MF_PresentationDefinitionArrange" localSheetId="1" hidden="1">FALSE</definedName>
    <definedName name="MF_PresentationFullScreen" localSheetId="1" hidden="1">FALSE</definedName>
    <definedName name="MF_PresentationHyperlinkWindowPos" localSheetId="1" hidden="1">"0,0,0,0"</definedName>
    <definedName name="MF_PresentationPlaybackArrange" localSheetId="1" hidden="1">FALSE</definedName>
    <definedName name="MF_PresentationPlaybackStyle" localSheetId="1" hidden="1">0</definedName>
    <definedName name="MF_PresentationShowNavigator" localSheetId="1" hidden="1">FALSE</definedName>
    <definedName name="MF_PresentationSlideDescriptionBoxes" localSheetId="1" hidden="1">TRUE</definedName>
    <definedName name="MF_PresentationSlideDescriptionWindowPos" localSheetId="1" hidden="1">"0,580,0,124"</definedName>
    <definedName name="MF_PresentationSlideMacro" localSheetId="1" hidden="1">FALSE</definedName>
    <definedName name="MF_PresentationSlides" localSheetId="1">"'Slide #1~1~0~0~-2_~~Slide #2~1~0~1~-2_~~Slide #3~1~0~2~-2_~~Slide #4~1~0~3~-2_~~Slide #5~1~0~4~-2_~~"</definedName>
    <definedName name="MindFMap" localSheetId="1" hidden="1">'Big Picture'!$A$1</definedName>
    <definedName name="MindFMap_CollapseOpenBranchesOnExpand" localSheetId="1" hidden="1">FALSE</definedName>
    <definedName name="MindFMap_ConnectorLabelAlways" localSheetId="1" hidden="1">FALSE</definedName>
    <definedName name="MindFMap_ConnectorLabelOverlap" localSheetId="1" hidden="1">1</definedName>
    <definedName name="MindFMap_ConnectorLabelRotate" localSheetId="1" hidden="1">0</definedName>
    <definedName name="MindFMap_ConnectorLabelStyle" localSheetId="1" hidden="1">1</definedName>
    <definedName name="MindFMap_ConnectorStyle" localSheetId="1" hidden="1">23</definedName>
    <definedName name="MindFMap_ConnectorType" localSheetId="1" hidden="1">1</definedName>
    <definedName name="MindFMap_CustomCollapseInUse" localSheetId="1" hidden="1">TRUE</definedName>
    <definedName name="MindFMap_DisplayTopicAttributes" localSheetId="1" hidden="1">1</definedName>
    <definedName name="MindFMap_FirstLabelHeader" localSheetId="1" hidden="1">TRUE</definedName>
    <definedName name="MindFMap_FontBold" localSheetId="1" hidden="1">FALSE</definedName>
    <definedName name="MindFMap_FontColor" localSheetId="1" hidden="1">0</definedName>
    <definedName name="MindFMap_FontItalic" localSheetId="1" hidden="1">FALSE</definedName>
    <definedName name="MindFMap_FontName" localSheetId="1" hidden="1">"Calibri"</definedName>
    <definedName name="MindFMap_FontSize" localSheetId="1" hidden="1">11</definedName>
    <definedName name="MindFMap_LabelsUseColumns" localSheetId="1" hidden="1">TRUE</definedName>
    <definedName name="MindFMap_ShapeStyle" localSheetId="1" hidden="1">23</definedName>
    <definedName name="MindFMap_ShapeType" localSheetId="1" hidden="1">1</definedName>
    <definedName name="MindFMap_TopicLabelAlways" localSheetId="1" hidden="1">FALSE</definedName>
    <definedName name="MindFMap_TreeLayoutAutoArrange" localSheetId="1" hidden="1">0</definedName>
    <definedName name="MindFMap_TreeLayoutDirection" localSheetId="1" hidden="1">4</definedName>
    <definedName name="MindFMap_TreeLayoutLevelSpacing" localSheetId="1" hidden="1">85</definedName>
    <definedName name="MindFMap_TreeLayoutNodeSpacing" localSheetId="1" hidden="1">26</definedName>
    <definedName name="MindFMapsExist" hidden="1">TRUE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2" hidden="1">Model!$C$5:$C$36,Model!$B$38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Model!$B$41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Model!$F$2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hs1" localSheetId="2" hidden="1">Model!$B$43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" l="1"/>
  <c r="L7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4" i="2"/>
  <c r="L34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L44" i="2" s="1"/>
  <c r="K45" i="2"/>
  <c r="L45" i="2" s="1"/>
  <c r="K46" i="2"/>
  <c r="L46" i="2" s="1"/>
  <c r="K47" i="2"/>
  <c r="L47" i="2" s="1"/>
  <c r="K48" i="2"/>
  <c r="L48" i="2" s="1"/>
  <c r="K49" i="2"/>
  <c r="L49" i="2" s="1"/>
  <c r="K50" i="2"/>
  <c r="L50" i="2" s="1"/>
  <c r="K51" i="2"/>
  <c r="L51" i="2" s="1"/>
  <c r="K52" i="2"/>
  <c r="L52" i="2" s="1"/>
  <c r="K53" i="2"/>
  <c r="L53" i="2" s="1"/>
  <c r="K54" i="2"/>
  <c r="L54" i="2" s="1"/>
  <c r="K55" i="2"/>
  <c r="L55" i="2" s="1"/>
  <c r="K56" i="2"/>
  <c r="L56" i="2" s="1"/>
  <c r="K57" i="2"/>
  <c r="L57" i="2" s="1"/>
  <c r="K58" i="2"/>
  <c r="L58" i="2" s="1"/>
  <c r="K59" i="2"/>
  <c r="L59" i="2" s="1"/>
  <c r="K60" i="2"/>
  <c r="L60" i="2" s="1"/>
  <c r="K61" i="2"/>
  <c r="L61" i="2" s="1"/>
  <c r="K62" i="2"/>
  <c r="L62" i="2" s="1"/>
  <c r="K63" i="2"/>
  <c r="L63" i="2" s="1"/>
  <c r="K64" i="2"/>
  <c r="L64" i="2" s="1"/>
  <c r="K65" i="2"/>
  <c r="L65" i="2" s="1"/>
  <c r="K66" i="2"/>
  <c r="L66" i="2" s="1"/>
  <c r="K67" i="2"/>
  <c r="L67" i="2" s="1"/>
  <c r="K68" i="2"/>
  <c r="L68" i="2" s="1"/>
  <c r="K69" i="2"/>
  <c r="L69" i="2" s="1"/>
  <c r="K70" i="2"/>
  <c r="L70" i="2" s="1"/>
  <c r="K71" i="2"/>
  <c r="L71" i="2" s="1"/>
  <c r="K72" i="2"/>
  <c r="L72" i="2" s="1"/>
  <c r="K73" i="2"/>
  <c r="L73" i="2" s="1"/>
  <c r="K74" i="2"/>
  <c r="L74" i="2" s="1"/>
  <c r="K75" i="2"/>
  <c r="L75" i="2" s="1"/>
  <c r="K76" i="2"/>
  <c r="L76" i="2" s="1"/>
  <c r="K77" i="2"/>
  <c r="L77" i="2" s="1"/>
  <c r="K78" i="2"/>
  <c r="L78" i="2" s="1"/>
  <c r="K79" i="2"/>
  <c r="L79" i="2" s="1"/>
  <c r="K80" i="2"/>
  <c r="L80" i="2" s="1"/>
  <c r="K81" i="2"/>
  <c r="L81" i="2" s="1"/>
  <c r="K82" i="2"/>
  <c r="L82" i="2" s="1"/>
  <c r="K83" i="2"/>
  <c r="L83" i="2" s="1"/>
  <c r="K84" i="2"/>
  <c r="L84" i="2" s="1"/>
  <c r="K85" i="2"/>
  <c r="L85" i="2" s="1"/>
  <c r="K86" i="2"/>
  <c r="L86" i="2" s="1"/>
  <c r="K87" i="2"/>
  <c r="L87" i="2" s="1"/>
  <c r="K88" i="2"/>
  <c r="L88" i="2" s="1"/>
  <c r="K89" i="2"/>
  <c r="L89" i="2" s="1"/>
  <c r="K90" i="2"/>
  <c r="L90" i="2" s="1"/>
  <c r="K91" i="2"/>
  <c r="L91" i="2" s="1"/>
  <c r="K92" i="2"/>
  <c r="L92" i="2" s="1"/>
  <c r="K93" i="2"/>
  <c r="L93" i="2" s="1"/>
  <c r="K94" i="2"/>
  <c r="L94" i="2" s="1"/>
  <c r="K95" i="2"/>
  <c r="L95" i="2" s="1"/>
  <c r="K96" i="2"/>
  <c r="L96" i="2" s="1"/>
  <c r="K97" i="2"/>
  <c r="L97" i="2" s="1"/>
  <c r="K98" i="2"/>
  <c r="L98" i="2" s="1"/>
  <c r="K99" i="2"/>
  <c r="L99" i="2" s="1"/>
  <c r="K100" i="2"/>
  <c r="L100" i="2" s="1"/>
  <c r="K101" i="2"/>
  <c r="L101" i="2" s="1"/>
  <c r="K102" i="2"/>
  <c r="L102" i="2" s="1"/>
  <c r="K103" i="2"/>
  <c r="L103" i="2" s="1"/>
  <c r="K104" i="2"/>
  <c r="L104" i="2" s="1"/>
  <c r="K105" i="2"/>
  <c r="L105" i="2" s="1"/>
  <c r="K106" i="2"/>
  <c r="L106" i="2" s="1"/>
  <c r="K107" i="2"/>
  <c r="L107" i="2" s="1"/>
  <c r="K108" i="2"/>
  <c r="L108" i="2" s="1"/>
  <c r="K109" i="2"/>
  <c r="L109" i="2" s="1"/>
  <c r="K110" i="2"/>
  <c r="L110" i="2" s="1"/>
  <c r="K111" i="2"/>
  <c r="L111" i="2" s="1"/>
  <c r="K112" i="2"/>
  <c r="L112" i="2" s="1"/>
  <c r="K113" i="2"/>
  <c r="L113" i="2" s="1"/>
  <c r="K114" i="2"/>
  <c r="L114" i="2" s="1"/>
  <c r="K115" i="2"/>
  <c r="L115" i="2" s="1"/>
  <c r="K116" i="2"/>
  <c r="L116" i="2" s="1"/>
  <c r="K117" i="2"/>
  <c r="L117" i="2" s="1"/>
  <c r="K118" i="2"/>
  <c r="L118" i="2" s="1"/>
  <c r="K119" i="2"/>
  <c r="L119" i="2" s="1"/>
  <c r="K120" i="2"/>
  <c r="L120" i="2" s="1"/>
  <c r="K121" i="2"/>
  <c r="L121" i="2" s="1"/>
  <c r="K122" i="2"/>
  <c r="L122" i="2" s="1"/>
  <c r="K123" i="2"/>
  <c r="L123" i="2" s="1"/>
  <c r="K124" i="2"/>
  <c r="L124" i="2" s="1"/>
  <c r="K125" i="2"/>
  <c r="L125" i="2" s="1"/>
  <c r="K126" i="2"/>
  <c r="L126" i="2" s="1"/>
  <c r="K127" i="2"/>
  <c r="L127" i="2" s="1"/>
  <c r="K128" i="2"/>
  <c r="L128" i="2" s="1"/>
  <c r="K129" i="2"/>
  <c r="L129" i="2" s="1"/>
  <c r="K130" i="2"/>
  <c r="L130" i="2" s="1"/>
  <c r="K131" i="2"/>
  <c r="L131" i="2" s="1"/>
  <c r="K132" i="2"/>
  <c r="L132" i="2" s="1"/>
  <c r="K133" i="2"/>
  <c r="L133" i="2" s="1"/>
  <c r="K134" i="2"/>
  <c r="L134" i="2" s="1"/>
  <c r="K135" i="2"/>
  <c r="L135" i="2" s="1"/>
  <c r="K136" i="2"/>
  <c r="L136" i="2" s="1"/>
  <c r="K137" i="2"/>
  <c r="L137" i="2" s="1"/>
  <c r="K138" i="2"/>
  <c r="L138" i="2" s="1"/>
  <c r="K139" i="2"/>
  <c r="L139" i="2" s="1"/>
  <c r="K140" i="2"/>
  <c r="L140" i="2" s="1"/>
  <c r="K141" i="2"/>
  <c r="L141" i="2" s="1"/>
  <c r="K142" i="2"/>
  <c r="L142" i="2" s="1"/>
  <c r="K143" i="2"/>
  <c r="L143" i="2" s="1"/>
  <c r="K144" i="2"/>
  <c r="L144" i="2" s="1"/>
  <c r="K145" i="2"/>
  <c r="L145" i="2" s="1"/>
  <c r="K146" i="2"/>
  <c r="L146" i="2" s="1"/>
  <c r="K147" i="2"/>
  <c r="L147" i="2" s="1"/>
  <c r="K148" i="2"/>
  <c r="L148" i="2" s="1"/>
  <c r="K149" i="2"/>
  <c r="L149" i="2" s="1"/>
  <c r="K150" i="2"/>
  <c r="L150" i="2" s="1"/>
  <c r="K151" i="2"/>
  <c r="L151" i="2" s="1"/>
  <c r="K152" i="2"/>
  <c r="L152" i="2" s="1"/>
  <c r="K153" i="2"/>
  <c r="L153" i="2" s="1"/>
  <c r="K154" i="2"/>
  <c r="L154" i="2" s="1"/>
  <c r="K155" i="2"/>
  <c r="L155" i="2" s="1"/>
  <c r="K156" i="2"/>
  <c r="L156" i="2" s="1"/>
  <c r="K157" i="2"/>
  <c r="L157" i="2" s="1"/>
  <c r="K158" i="2"/>
  <c r="L158" i="2" s="1"/>
  <c r="K159" i="2"/>
  <c r="L159" i="2" s="1"/>
  <c r="K160" i="2"/>
  <c r="L160" i="2" s="1"/>
  <c r="K161" i="2"/>
  <c r="L161" i="2" s="1"/>
  <c r="K162" i="2"/>
  <c r="L162" i="2" s="1"/>
  <c r="K163" i="2"/>
  <c r="L163" i="2" s="1"/>
  <c r="K164" i="2"/>
  <c r="L164" i="2" s="1"/>
  <c r="K165" i="2"/>
  <c r="L165" i="2" s="1"/>
  <c r="K166" i="2"/>
  <c r="L166" i="2" s="1"/>
  <c r="K167" i="2"/>
  <c r="L167" i="2" s="1"/>
  <c r="K168" i="2"/>
  <c r="L168" i="2" s="1"/>
  <c r="K169" i="2"/>
  <c r="L169" i="2" s="1"/>
  <c r="K170" i="2"/>
  <c r="L170" i="2" s="1"/>
  <c r="K171" i="2"/>
  <c r="L171" i="2" s="1"/>
  <c r="K172" i="2"/>
  <c r="L172" i="2" s="1"/>
  <c r="K173" i="2"/>
  <c r="L173" i="2" s="1"/>
  <c r="K174" i="2"/>
  <c r="L174" i="2" s="1"/>
  <c r="K175" i="2"/>
  <c r="L175" i="2" s="1"/>
  <c r="K176" i="2"/>
  <c r="L176" i="2" s="1"/>
  <c r="K177" i="2"/>
  <c r="L177" i="2" s="1"/>
  <c r="K178" i="2"/>
  <c r="L178" i="2" s="1"/>
  <c r="K179" i="2"/>
  <c r="L179" i="2" s="1"/>
  <c r="K180" i="2"/>
  <c r="L180" i="2" s="1"/>
  <c r="K181" i="2"/>
  <c r="L181" i="2" s="1"/>
  <c r="K182" i="2"/>
  <c r="L182" i="2" s="1"/>
  <c r="K183" i="2"/>
  <c r="L183" i="2" s="1"/>
  <c r="K184" i="2"/>
  <c r="L184" i="2" s="1"/>
  <c r="K185" i="2"/>
  <c r="L185" i="2" s="1"/>
  <c r="K186" i="2"/>
  <c r="L186" i="2" s="1"/>
  <c r="K187" i="2"/>
  <c r="L187" i="2" s="1"/>
  <c r="K188" i="2"/>
  <c r="L188" i="2" s="1"/>
  <c r="K189" i="2"/>
  <c r="L189" i="2" s="1"/>
  <c r="K190" i="2"/>
  <c r="L190" i="2" s="1"/>
  <c r="K191" i="2"/>
  <c r="L191" i="2" s="1"/>
  <c r="K192" i="2"/>
  <c r="L192" i="2" s="1"/>
  <c r="K193" i="2"/>
  <c r="L193" i="2" s="1"/>
  <c r="K194" i="2"/>
  <c r="L194" i="2" s="1"/>
  <c r="K195" i="2"/>
  <c r="L195" i="2" s="1"/>
  <c r="K196" i="2"/>
  <c r="L196" i="2" s="1"/>
  <c r="K197" i="2"/>
  <c r="L197" i="2" s="1"/>
  <c r="K198" i="2"/>
  <c r="L198" i="2" s="1"/>
  <c r="K199" i="2"/>
  <c r="L199" i="2" s="1"/>
  <c r="K200" i="2"/>
  <c r="L200" i="2" s="1"/>
  <c r="K201" i="2"/>
  <c r="L201" i="2" s="1"/>
  <c r="K202" i="2"/>
  <c r="L202" i="2" s="1"/>
  <c r="K203" i="2"/>
  <c r="L203" i="2" s="1"/>
  <c r="K204" i="2"/>
  <c r="L204" i="2" s="1"/>
  <c r="K205" i="2"/>
  <c r="L205" i="2" s="1"/>
  <c r="K206" i="2"/>
  <c r="L206" i="2" s="1"/>
  <c r="K207" i="2"/>
  <c r="L207" i="2" s="1"/>
  <c r="K208" i="2"/>
  <c r="L208" i="2" s="1"/>
  <c r="K209" i="2"/>
  <c r="L209" i="2" s="1"/>
  <c r="K210" i="2"/>
  <c r="L210" i="2" s="1"/>
  <c r="K211" i="2"/>
  <c r="L211" i="2" s="1"/>
  <c r="K212" i="2"/>
  <c r="L212" i="2" s="1"/>
  <c r="K213" i="2"/>
  <c r="L213" i="2" s="1"/>
  <c r="K214" i="2"/>
  <c r="L214" i="2" s="1"/>
  <c r="K215" i="2"/>
  <c r="L215" i="2" s="1"/>
  <c r="K216" i="2"/>
  <c r="L216" i="2" s="1"/>
  <c r="K217" i="2"/>
  <c r="L217" i="2" s="1"/>
  <c r="K218" i="2"/>
  <c r="L218" i="2" s="1"/>
  <c r="K219" i="2"/>
  <c r="L219" i="2" s="1"/>
  <c r="K220" i="2"/>
  <c r="L220" i="2" s="1"/>
  <c r="K221" i="2"/>
  <c r="L221" i="2" s="1"/>
  <c r="K222" i="2"/>
  <c r="L222" i="2" s="1"/>
  <c r="K223" i="2"/>
  <c r="L223" i="2" s="1"/>
  <c r="K224" i="2"/>
  <c r="L224" i="2" s="1"/>
  <c r="K225" i="2"/>
  <c r="L225" i="2" s="1"/>
  <c r="K226" i="2"/>
  <c r="L226" i="2" s="1"/>
  <c r="K227" i="2"/>
  <c r="L227" i="2" s="1"/>
  <c r="K228" i="2"/>
  <c r="L228" i="2" s="1"/>
  <c r="K229" i="2"/>
  <c r="L229" i="2" s="1"/>
  <c r="K230" i="2"/>
  <c r="L230" i="2" s="1"/>
  <c r="K231" i="2"/>
  <c r="L231" i="2" s="1"/>
  <c r="K232" i="2"/>
  <c r="L232" i="2" s="1"/>
  <c r="K233" i="2"/>
  <c r="L233" i="2" s="1"/>
  <c r="K234" i="2"/>
  <c r="L234" i="2" s="1"/>
  <c r="K235" i="2"/>
  <c r="L235" i="2" s="1"/>
  <c r="K236" i="2"/>
  <c r="L236" i="2" s="1"/>
  <c r="K237" i="2"/>
  <c r="L237" i="2" s="1"/>
  <c r="K238" i="2"/>
  <c r="L238" i="2" s="1"/>
  <c r="K239" i="2"/>
  <c r="L239" i="2" s="1"/>
  <c r="K240" i="2"/>
  <c r="L240" i="2" s="1"/>
  <c r="K241" i="2"/>
  <c r="L241" i="2" s="1"/>
  <c r="K242" i="2"/>
  <c r="L242" i="2" s="1"/>
  <c r="K243" i="2"/>
  <c r="L243" i="2" s="1"/>
  <c r="K244" i="2"/>
  <c r="L244" i="2" s="1"/>
  <c r="K245" i="2"/>
  <c r="L245" i="2" s="1"/>
  <c r="K246" i="2"/>
  <c r="L246" i="2" s="1"/>
  <c r="K247" i="2"/>
  <c r="L247" i="2" s="1"/>
  <c r="K248" i="2"/>
  <c r="L248" i="2" s="1"/>
  <c r="K249" i="2"/>
  <c r="L249" i="2" s="1"/>
  <c r="K250" i="2"/>
  <c r="L250" i="2" s="1"/>
  <c r="K251" i="2"/>
  <c r="L251" i="2" s="1"/>
  <c r="K252" i="2"/>
  <c r="L252" i="2" s="1"/>
  <c r="K253" i="2"/>
  <c r="L253" i="2" s="1"/>
  <c r="K254" i="2"/>
  <c r="L254" i="2" s="1"/>
  <c r="K255" i="2"/>
  <c r="L255" i="2" s="1"/>
  <c r="K256" i="2"/>
  <c r="L256" i="2" s="1"/>
  <c r="K257" i="2"/>
  <c r="L257" i="2" s="1"/>
  <c r="K258" i="2"/>
  <c r="L258" i="2" s="1"/>
  <c r="K259" i="2"/>
  <c r="L259" i="2" s="1"/>
  <c r="K260" i="2"/>
  <c r="L260" i="2" s="1"/>
  <c r="K261" i="2"/>
  <c r="L261" i="2" s="1"/>
  <c r="K6" i="2"/>
  <c r="L6" i="2" s="1"/>
  <c r="B41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6" i="2"/>
  <c r="F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albright</author>
    <author>Chris Albright</author>
  </authors>
  <commentList>
    <comment ref="E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Includes only regular-season games, not playoffs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5" authorId="1" shapeId="0" xr:uid="{00000000-0006-0000-0000-000002000000}">
      <text>
        <r>
          <rPr>
            <b/>
            <sz val="8"/>
            <color indexed="81"/>
            <rFont val="Tahoma"/>
            <family val="2"/>
          </rPr>
          <t>Home team score minus visiting team score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<sst xmlns="http://schemas.openxmlformats.org/spreadsheetml/2006/main" count="54" uniqueCount="54">
  <si>
    <t>Ratings of teams</t>
  </si>
  <si>
    <t>Index</t>
  </si>
  <si>
    <t>Team name</t>
  </si>
  <si>
    <t>Rating</t>
  </si>
  <si>
    <t>Results of games</t>
  </si>
  <si>
    <t>Model predictions and errors</t>
  </si>
  <si>
    <t>Arizona Cardinals</t>
  </si>
  <si>
    <t>Week</t>
  </si>
  <si>
    <t>Home team index</t>
  </si>
  <si>
    <t>Visiting team index</t>
  </si>
  <si>
    <t>Home team score</t>
  </si>
  <si>
    <t>Visiting team score</t>
  </si>
  <si>
    <t>Point spread</t>
  </si>
  <si>
    <t>Predicted spread</t>
  </si>
  <si>
    <t>Squared error</t>
  </si>
  <si>
    <t>Atlanta Falcons</t>
  </si>
  <si>
    <t>Baltimore Ravens</t>
  </si>
  <si>
    <t>Buffalo Bills</t>
  </si>
  <si>
    <t>Carolina Panthers</t>
  </si>
  <si>
    <t>Chicago Bears</t>
  </si>
  <si>
    <t>Cincinnatti Bengals</t>
  </si>
  <si>
    <t>Cleveland Browns</t>
  </si>
  <si>
    <t>Dallas Cowboys</t>
  </si>
  <si>
    <t>Denver Broncos</t>
  </si>
  <si>
    <t>Detroit Lions</t>
  </si>
  <si>
    <t>Green Bay Packers</t>
  </si>
  <si>
    <t>Houston Texans</t>
  </si>
  <si>
    <t>Indianapolis Colts</t>
  </si>
  <si>
    <t>Jacksonville Jaguars</t>
  </si>
  <si>
    <t>Kansas City Chiefs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</si>
  <si>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</si>
  <si>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</si>
  <si>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</si>
  <si>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</si>
  <si>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</si>
  <si>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</si>
  <si>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Oakland Raiders</t>
  </si>
  <si>
    <t>Philadelphia Eagles</t>
  </si>
  <si>
    <t>Pittsburgh Steelers</t>
  </si>
  <si>
    <t>St. Louis Rams</t>
  </si>
  <si>
    <t>San Diego Chargers</t>
  </si>
  <si>
    <t>San Francisco 49ers</t>
  </si>
  <si>
    <t>Seattle Seahawks</t>
  </si>
  <si>
    <t>Tampa Bay Buccaneers</t>
  </si>
  <si>
    <t>Tennessee Titans</t>
  </si>
  <si>
    <t>Washington Redskins</t>
  </si>
  <si>
    <t>Home team advantage</t>
  </si>
  <si>
    <t>Constraint on average rating (any nominal value could be used)</t>
  </si>
  <si>
    <t>Actual average</t>
  </si>
  <si>
    <t>=</t>
  </si>
  <si>
    <t>Nominal average</t>
  </si>
  <si>
    <t>Sum squared errors</t>
  </si>
  <si>
    <t>Rating NFL teams in 2015</t>
  </si>
  <si>
    <t>Rating NFL 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</si>
</sst>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General_)"/>
    <numFmt numFmtId="165" formatCode="0.00_)"/>
    <numFmt numFmtId="166" formatCode="0.0000_)"/>
    <numFmt numFmtId="167" formatCode="0.0_)"/>
    <numFmt numFmtId="168" formatCode="0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/>
  </cellStyleXfs>
  <cellXfs count="19">
    <xf numFmtId="0" fontId="0" fillId="0" borderId="0" xfId="0"/>
    <xf numFmtId="164" fontId="4" fillId="0" borderId="0" xfId="1" applyFont="1" applyAlignment="1">
      <alignment horizontal="left"/>
    </xf>
    <xf numFmtId="164" fontId="5" fillId="0" borderId="0" xfId="1" applyFont="1"/>
    <xf numFmtId="2" fontId="5" fillId="0" borderId="0" xfId="1" applyNumberFormat="1" applyFont="1"/>
    <xf numFmtId="164" fontId="4" fillId="0" borderId="0" xfId="1" applyFont="1"/>
    <xf numFmtId="164" fontId="5" fillId="0" borderId="0" xfId="1" applyFont="1" applyAlignment="1">
      <alignment horizontal="left"/>
    </xf>
    <xf numFmtId="164" fontId="5" fillId="0" borderId="0" xfId="1" applyFont="1" applyAlignment="1">
      <alignment horizontal="right"/>
    </xf>
    <xf numFmtId="165" fontId="5" fillId="0" borderId="0" xfId="1" applyNumberFormat="1" applyFont="1"/>
    <xf numFmtId="166" fontId="5" fillId="0" borderId="0" xfId="1" applyNumberFormat="1" applyFont="1"/>
    <xf numFmtId="167" fontId="5" fillId="0" borderId="0" xfId="1" applyNumberFormat="1" applyFont="1"/>
    <xf numFmtId="168" fontId="5" fillId="0" borderId="0" xfId="1" applyNumberFormat="1" applyFont="1"/>
    <xf numFmtId="0" fontId="6" fillId="0" borderId="0" xfId="0" applyFont="1"/>
    <xf numFmtId="164" fontId="5" fillId="2" borderId="0" xfId="1" applyFont="1" applyFill="1" applyAlignment="1">
      <alignment horizontal="right"/>
    </xf>
    <xf numFmtId="165" fontId="5" fillId="2" borderId="0" xfId="1" applyNumberFormat="1" applyFont="1" applyFill="1"/>
    <xf numFmtId="164" fontId="5" fillId="2" borderId="0" xfId="1" applyFont="1" applyFill="1"/>
    <xf numFmtId="2" fontId="5" fillId="2" borderId="0" xfId="1" applyNumberFormat="1" applyFont="1" applyFill="1"/>
    <xf numFmtId="164" fontId="5" fillId="3" borderId="0" xfId="1" applyFont="1" applyFill="1" applyAlignment="1">
      <alignment horizontal="center"/>
    </xf>
    <xf numFmtId="164" fontId="5" fillId="3" borderId="0" xfId="1" applyFont="1" applyFill="1" applyAlignment="1">
      <alignment horizontal="right"/>
    </xf>
    <xf numFmtId="0" fontId="5" fillId="3" borderId="0" xfId="1" applyNumberFormat="1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323850</xdr:colOff>
      <xdr:row>3</xdr:row>
      <xdr:rowOff>60960</xdr:rowOff>
    </xdr:from>
    <xdr:ext cx="8587740" cy="272228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EA6BDCB-A1E3-46A0-9D19-67D1E213FB7D}"/>
            </a:ext>
          </a:extLst>
        </xdr:cNvPr>
        <xdr:cNvSpPr txBox="1"/>
      </xdr:nvSpPr>
      <xdr:spPr>
        <a:xfrm>
          <a:off x="1604010" y="609600"/>
          <a:ext cx="8587740" cy="2722284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We obtained the results of the 256 regular-season NFL games from the 2015 season (the 2016 season was still ongoing as we wrote this) and entered the data into a spreadsheet.</a:t>
          </a:r>
          <a:r>
            <a:rPr lang="en-US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teams are indexed 1 to 32, as shown at the top of the sheet. For example, team 1 is Arizona, team 2 is Atlanta, and so on. The first game entered (row 6) is team 19 New England versus team 25 Pittsburgh, played at New England. New England won the game by a score of 28 to 21, and the point spread (home team score minus visitor team score) is calculated in column J. A positive point spread in column J means that the home team won; a negative point spread indicates that the visiting team won. The goal is to determine a set of ratings for the 32 NFL teams that most accurately predicts the actual outcomes of the games played.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Objective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 To use NLP to find the ratings that best predict the actual point spreads observed.</a:t>
          </a:r>
        </a:p>
        <a:p>
          <a:endParaRPr lang="en-US" sz="14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454025</xdr:colOff>
      <xdr:row>9</xdr:row>
      <xdr:rowOff>150495</xdr:rowOff>
    </xdr:from>
    <xdr:to>
      <xdr:col>11</xdr:col>
      <xdr:colOff>22225</xdr:colOff>
      <xdr:row>10</xdr:row>
      <xdr:rowOff>137795</xdr:rowOff>
    </xdr:to>
    <xdr:sp macro="" textlink="">
      <xdr:nvSpPr>
        <xdr:cNvPr id="2" name="BP_ShapeToolbar_9" hidden="1">
          <a:extLst>
            <a:ext uri="{FF2B5EF4-FFF2-40B4-BE49-F238E27FC236}">
              <a16:creationId xmlns:a16="http://schemas.microsoft.com/office/drawing/2014/main" id="{B10CEFC9-6EBF-42B4-A224-19424AECF9D9}"/>
            </a:ext>
          </a:extLst>
        </xdr:cNvPr>
        <xdr:cNvSpPr/>
      </xdr:nvSpPr>
      <xdr:spPr>
        <a:xfrm>
          <a:off x="6854825" y="1872615"/>
          <a:ext cx="20828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7</xdr:col>
      <xdr:colOff>206375</xdr:colOff>
      <xdr:row>12</xdr:row>
      <xdr:rowOff>17780</xdr:rowOff>
    </xdr:from>
    <xdr:to>
      <xdr:col>7</xdr:col>
      <xdr:colOff>384175</xdr:colOff>
      <xdr:row>13</xdr:row>
      <xdr:rowOff>5080</xdr:rowOff>
    </xdr:to>
    <xdr:sp macro="" textlink="">
      <xdr:nvSpPr>
        <xdr:cNvPr id="3" name="BP_ShapeToolbar_4" hidden="1">
          <a:extLst>
            <a:ext uri="{FF2B5EF4-FFF2-40B4-BE49-F238E27FC236}">
              <a16:creationId xmlns:a16="http://schemas.microsoft.com/office/drawing/2014/main" id="{038B847A-4C42-468B-9DF8-13CB53E0FF46}"/>
            </a:ext>
          </a:extLst>
        </xdr:cNvPr>
        <xdr:cNvSpPr/>
      </xdr:nvSpPr>
      <xdr:spPr>
        <a:xfrm>
          <a:off x="4686935" y="2288540"/>
          <a:ext cx="17780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4</xdr:col>
      <xdr:colOff>15875</xdr:colOff>
      <xdr:row>12</xdr:row>
      <xdr:rowOff>78105</xdr:rowOff>
    </xdr:from>
    <xdr:to>
      <xdr:col>4</xdr:col>
      <xdr:colOff>193675</xdr:colOff>
      <xdr:row>13</xdr:row>
      <xdr:rowOff>65405</xdr:rowOff>
    </xdr:to>
    <xdr:sp macro="" textlink="">
      <xdr:nvSpPr>
        <xdr:cNvPr id="4" name="BP_ShapeToolbar_3" hidden="1">
          <a:extLst>
            <a:ext uri="{FF2B5EF4-FFF2-40B4-BE49-F238E27FC236}">
              <a16:creationId xmlns:a16="http://schemas.microsoft.com/office/drawing/2014/main" id="{89CD3E0A-B020-40A4-A12C-769CDD26831F}"/>
            </a:ext>
          </a:extLst>
        </xdr:cNvPr>
        <xdr:cNvSpPr/>
      </xdr:nvSpPr>
      <xdr:spPr>
        <a:xfrm>
          <a:off x="2576195" y="2348865"/>
          <a:ext cx="17780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7</xdr:col>
      <xdr:colOff>278765</xdr:colOff>
      <xdr:row>8</xdr:row>
      <xdr:rowOff>18415</xdr:rowOff>
    </xdr:from>
    <xdr:to>
      <xdr:col>7</xdr:col>
      <xdr:colOff>456565</xdr:colOff>
      <xdr:row>9</xdr:row>
      <xdr:rowOff>5715</xdr:rowOff>
    </xdr:to>
    <xdr:sp macro="" textlink="">
      <xdr:nvSpPr>
        <xdr:cNvPr id="5" name="BP_ShapeToolbar_1" hidden="1">
          <a:extLst>
            <a:ext uri="{FF2B5EF4-FFF2-40B4-BE49-F238E27FC236}">
              <a16:creationId xmlns:a16="http://schemas.microsoft.com/office/drawing/2014/main" id="{97760F01-5550-4675-B66A-BA0A4A3575D6}"/>
            </a:ext>
          </a:extLst>
        </xdr:cNvPr>
        <xdr:cNvSpPr/>
      </xdr:nvSpPr>
      <xdr:spPr>
        <a:xfrm>
          <a:off x="4759325" y="1557655"/>
          <a:ext cx="17780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190500</xdr:colOff>
      <xdr:row>6</xdr:row>
      <xdr:rowOff>190500</xdr:rowOff>
    </xdr:to>
    <xdr:sp macro="" textlink="">
      <xdr:nvSpPr>
        <xdr:cNvPr id="6" name="BP_Table_Sort_Master" hidden="1">
          <a:extLst>
            <a:ext uri="{FF2B5EF4-FFF2-40B4-BE49-F238E27FC236}">
              <a16:creationId xmlns:a16="http://schemas.microsoft.com/office/drawing/2014/main" id="{6520C1EC-1E9B-40EE-AB94-CD4722041684}"/>
            </a:ext>
          </a:extLst>
        </xdr:cNvPr>
        <xdr:cNvSpPr/>
      </xdr:nvSpPr>
      <xdr:spPr>
        <a:xfrm>
          <a:off x="6400800" y="1173480"/>
          <a:ext cx="190500" cy="182880"/>
        </a:xfrm>
        <a:prstGeom prst="roundRect">
          <a:avLst/>
        </a:prstGeom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1"/>
        <a:lstStyle/>
        <a:p>
          <a:endParaRPr lang="en-US" sz="700"/>
        </a:p>
      </xdr:txBody>
    </xdr:sp>
    <xdr:clientData/>
  </xdr:twoCellAnchor>
  <xdr:twoCellAnchor>
    <xdr:from>
      <xdr:col>10</xdr:col>
      <xdr:colOff>152400</xdr:colOff>
      <xdr:row>6</xdr:row>
      <xdr:rowOff>152400</xdr:rowOff>
    </xdr:from>
    <xdr:to>
      <xdr:col>10</xdr:col>
      <xdr:colOff>342900</xdr:colOff>
      <xdr:row>7</xdr:row>
      <xdr:rowOff>76200</xdr:rowOff>
    </xdr:to>
    <xdr:sp macro="" textlink="">
      <xdr:nvSpPr>
        <xdr:cNvPr id="7" name="BP_Table_Style_Master" hidden="1">
          <a:extLst>
            <a:ext uri="{FF2B5EF4-FFF2-40B4-BE49-F238E27FC236}">
              <a16:creationId xmlns:a16="http://schemas.microsoft.com/office/drawing/2014/main" id="{BA6DA07A-AF6B-4F8B-AC11-1F597AED384B}"/>
            </a:ext>
          </a:extLst>
        </xdr:cNvPr>
        <xdr:cNvSpPr/>
      </xdr:nvSpPr>
      <xdr:spPr>
        <a:xfrm>
          <a:off x="6553200" y="1325880"/>
          <a:ext cx="190500" cy="106680"/>
        </a:xfrm>
        <a:prstGeom prst="roundRect">
          <a:avLst/>
        </a:prstGeom>
        <a:blipFill dpi="0" rotWithShape="1">
          <a:blip xmlns:r="http://schemas.openxmlformats.org/officeDocument/2006/relationships" r:embed="rId2"/>
          <a:srcRect/>
          <a:tile tx="0" ty="0" sx="100000" sy="100000" flip="none" algn="tl"/>
        </a:blip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1"/>
        <a:lstStyle/>
        <a:p>
          <a:endParaRPr lang="en-US" sz="700"/>
        </a:p>
      </xdr:txBody>
    </xdr:sp>
    <xdr:clientData/>
  </xdr:twoCellAnchor>
  <xdr:twoCellAnchor editAs="absolute">
    <xdr:from>
      <xdr:col>5</xdr:col>
      <xdr:colOff>47625</xdr:colOff>
      <xdr:row>5</xdr:row>
      <xdr:rowOff>15875</xdr:rowOff>
    </xdr:from>
    <xdr:to>
      <xdr:col>7</xdr:col>
      <xdr:colOff>291465</xdr:colOff>
      <xdr:row>8</xdr:row>
      <xdr:rowOff>635</xdr:rowOff>
    </xdr:to>
    <xdr:sp macro="" textlink="">
      <xdr:nvSpPr>
        <xdr:cNvPr id="8" name="BP_Topic_1">
          <a:extLst>
            <a:ext uri="{FF2B5EF4-FFF2-40B4-BE49-F238E27FC236}">
              <a16:creationId xmlns:a16="http://schemas.microsoft.com/office/drawing/2014/main" id="{891029A4-D347-4463-810D-D137F6BD572D}"/>
            </a:ext>
          </a:extLst>
        </xdr:cNvPr>
        <xdr:cNvSpPr/>
      </xdr:nvSpPr>
      <xdr:spPr>
        <a:xfrm>
          <a:off x="3248025" y="1006475"/>
          <a:ext cx="1524000" cy="5334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Actual point spreads of games played</a:t>
          </a:r>
        </a:p>
      </xdr:txBody>
    </xdr:sp>
    <xdr:clientData/>
  </xdr:twoCellAnchor>
  <xdr:twoCellAnchor editAs="absolute">
    <xdr:from>
      <xdr:col>5</xdr:col>
      <xdr:colOff>0</xdr:colOff>
      <xdr:row>14</xdr:row>
      <xdr:rowOff>50800</xdr:rowOff>
    </xdr:from>
    <xdr:to>
      <xdr:col>7</xdr:col>
      <xdr:colOff>243840</xdr:colOff>
      <xdr:row>17</xdr:row>
      <xdr:rowOff>27940</xdr:rowOff>
    </xdr:to>
    <xdr:sp macro="" textlink="">
      <xdr:nvSpPr>
        <xdr:cNvPr id="9" name="BP_Topic_2">
          <a:extLst>
            <a:ext uri="{FF2B5EF4-FFF2-40B4-BE49-F238E27FC236}">
              <a16:creationId xmlns:a16="http://schemas.microsoft.com/office/drawing/2014/main" id="{D0F9F88D-34CD-4A5D-97D2-32D0FE75DCCD}"/>
            </a:ext>
          </a:extLst>
        </xdr:cNvPr>
        <xdr:cNvSpPr/>
      </xdr:nvSpPr>
      <xdr:spPr>
        <a:xfrm>
          <a:off x="3200400" y="2687320"/>
          <a:ext cx="1524000" cy="52578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Nominal average team rating</a:t>
          </a:r>
        </a:p>
      </xdr:txBody>
    </xdr:sp>
    <xdr:clientData/>
  </xdr:twoCellAnchor>
  <xdr:twoCellAnchor editAs="absolute">
    <xdr:from>
      <xdr:col>1</xdr:col>
      <xdr:colOff>552450</xdr:colOff>
      <xdr:row>8</xdr:row>
      <xdr:rowOff>174625</xdr:rowOff>
    </xdr:from>
    <xdr:to>
      <xdr:col>4</xdr:col>
      <xdr:colOff>28575</xdr:colOff>
      <xdr:row>12</xdr:row>
      <xdr:rowOff>60325</xdr:rowOff>
    </xdr:to>
    <xdr:sp macro="" textlink="">
      <xdr:nvSpPr>
        <xdr:cNvPr id="10" name="BP_Topic_3">
          <a:extLst>
            <a:ext uri="{FF2B5EF4-FFF2-40B4-BE49-F238E27FC236}">
              <a16:creationId xmlns:a16="http://schemas.microsoft.com/office/drawing/2014/main" id="{9170BDEF-CB4B-4D64-8236-846D8DB087FE}"/>
            </a:ext>
          </a:extLst>
        </xdr:cNvPr>
        <xdr:cNvSpPr/>
      </xdr:nvSpPr>
      <xdr:spPr>
        <a:xfrm>
          <a:off x="1192530" y="1713865"/>
          <a:ext cx="1396365" cy="617220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Team ratings</a:t>
          </a:r>
        </a:p>
      </xdr:txBody>
    </xdr:sp>
    <xdr:clientData/>
  </xdr:twoCellAnchor>
  <xdr:twoCellAnchor editAs="absolute">
    <xdr:from>
      <xdr:col>5</xdr:col>
      <xdr:colOff>123825</xdr:colOff>
      <xdr:row>9</xdr:row>
      <xdr:rowOff>66675</xdr:rowOff>
    </xdr:from>
    <xdr:to>
      <xdr:col>7</xdr:col>
      <xdr:colOff>219075</xdr:colOff>
      <xdr:row>12</xdr:row>
      <xdr:rowOff>0</xdr:rowOff>
    </xdr:to>
    <xdr:sp macro="" textlink="">
      <xdr:nvSpPr>
        <xdr:cNvPr id="11" name="BP_Topic_4">
          <a:extLst>
            <a:ext uri="{FF2B5EF4-FFF2-40B4-BE49-F238E27FC236}">
              <a16:creationId xmlns:a16="http://schemas.microsoft.com/office/drawing/2014/main" id="{2CF0D2EE-80C7-46E9-A749-66CE847292E1}"/>
            </a:ext>
          </a:extLst>
        </xdr:cNvPr>
        <xdr:cNvSpPr/>
      </xdr:nvSpPr>
      <xdr:spPr>
        <a:xfrm>
          <a:off x="3324225" y="1788795"/>
          <a:ext cx="1375410" cy="481965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Predicted point spreads</a:t>
          </a:r>
        </a:p>
      </xdr:txBody>
    </xdr:sp>
    <xdr:clientData/>
  </xdr:twoCellAnchor>
  <xdr:twoCellAnchor editAs="absolute">
    <xdr:from>
      <xdr:col>1</xdr:col>
      <xdr:colOff>542925</xdr:colOff>
      <xdr:row>14</xdr:row>
      <xdr:rowOff>60325</xdr:rowOff>
    </xdr:from>
    <xdr:to>
      <xdr:col>4</xdr:col>
      <xdr:colOff>28575</xdr:colOff>
      <xdr:row>17</xdr:row>
      <xdr:rowOff>1270</xdr:rowOff>
    </xdr:to>
    <xdr:sp macro="" textlink="">
      <xdr:nvSpPr>
        <xdr:cNvPr id="12" name="BP_Topic_5">
          <a:extLst>
            <a:ext uri="{FF2B5EF4-FFF2-40B4-BE49-F238E27FC236}">
              <a16:creationId xmlns:a16="http://schemas.microsoft.com/office/drawing/2014/main" id="{5E8F1E78-AAB7-41EF-947C-6579950B8025}"/>
            </a:ext>
          </a:extLst>
        </xdr:cNvPr>
        <xdr:cNvSpPr/>
      </xdr:nvSpPr>
      <xdr:spPr>
        <a:xfrm>
          <a:off x="1183005" y="2696845"/>
          <a:ext cx="1405890" cy="489585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Average team rating</a:t>
          </a:r>
        </a:p>
      </xdr:txBody>
    </xdr:sp>
    <xdr:clientData/>
  </xdr:twoCellAnchor>
  <xdr:twoCellAnchor editAs="absolute">
    <xdr:from>
      <xdr:col>8</xdr:col>
      <xdr:colOff>200025</xdr:colOff>
      <xdr:row>11</xdr:row>
      <xdr:rowOff>180975</xdr:rowOff>
    </xdr:from>
    <xdr:to>
      <xdr:col>10</xdr:col>
      <xdr:colOff>450850</xdr:colOff>
      <xdr:row>15</xdr:row>
      <xdr:rowOff>63500</xdr:rowOff>
    </xdr:to>
    <xdr:sp macro="" textlink="">
      <xdr:nvSpPr>
        <xdr:cNvPr id="13" name="BP_Topic_8">
          <a:extLst>
            <a:ext uri="{FF2B5EF4-FFF2-40B4-BE49-F238E27FC236}">
              <a16:creationId xmlns:a16="http://schemas.microsoft.com/office/drawing/2014/main" id="{6B4322AB-A78B-43D9-9B0B-4572109D07E1}"/>
            </a:ext>
          </a:extLst>
        </xdr:cNvPr>
        <xdr:cNvSpPr/>
      </xdr:nvSpPr>
      <xdr:spPr>
        <a:xfrm>
          <a:off x="5320665" y="2268855"/>
          <a:ext cx="1530985" cy="614045"/>
        </a:xfrm>
        <a:prstGeom prst="frame">
          <a:avLst/>
        </a:prstGeom>
        <a:solidFill>
          <a:schemeClr val="bg1">
            <a:lumMod val="65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Minimize sum of squared errors</a:t>
          </a:r>
        </a:p>
      </xdr:txBody>
    </xdr:sp>
    <xdr:clientData/>
  </xdr:twoCellAnchor>
  <xdr:twoCellAnchor editAs="absolute">
    <xdr:from>
      <xdr:col>8</xdr:col>
      <xdr:colOff>174625</xdr:colOff>
      <xdr:row>6</xdr:row>
      <xdr:rowOff>155575</xdr:rowOff>
    </xdr:from>
    <xdr:to>
      <xdr:col>10</xdr:col>
      <xdr:colOff>466725</xdr:colOff>
      <xdr:row>9</xdr:row>
      <xdr:rowOff>132715</xdr:rowOff>
    </xdr:to>
    <xdr:sp macro="" textlink="">
      <xdr:nvSpPr>
        <xdr:cNvPr id="14" name="BP_Topic_9">
          <a:extLst>
            <a:ext uri="{FF2B5EF4-FFF2-40B4-BE49-F238E27FC236}">
              <a16:creationId xmlns:a16="http://schemas.microsoft.com/office/drawing/2014/main" id="{E477E83A-9F1F-4593-A866-57FDC804C59D}"/>
            </a:ext>
          </a:extLst>
        </xdr:cNvPr>
        <xdr:cNvSpPr/>
      </xdr:nvSpPr>
      <xdr:spPr>
        <a:xfrm>
          <a:off x="5295265" y="1329055"/>
          <a:ext cx="1572260" cy="52578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Squared errors (actual minus predicted)</a:t>
          </a:r>
        </a:p>
      </xdr:txBody>
    </xdr:sp>
    <xdr:clientData/>
  </xdr:twoCellAnchor>
  <xdr:twoCellAnchor editAs="absolute">
    <xdr:from>
      <xdr:col>4</xdr:col>
      <xdr:colOff>28575</xdr:colOff>
      <xdr:row>10</xdr:row>
      <xdr:rowOff>117475</xdr:rowOff>
    </xdr:from>
    <xdr:to>
      <xdr:col>5</xdr:col>
      <xdr:colOff>123825</xdr:colOff>
      <xdr:row>10</xdr:row>
      <xdr:rowOff>128588</xdr:rowOff>
    </xdr:to>
    <xdr:cxnSp macro="">
      <xdr:nvCxnSpPr>
        <xdr:cNvPr id="15" name="BP_Connector_16">
          <a:extLst>
            <a:ext uri="{FF2B5EF4-FFF2-40B4-BE49-F238E27FC236}">
              <a16:creationId xmlns:a16="http://schemas.microsoft.com/office/drawing/2014/main" id="{76F34C0A-5ECB-4547-B0E7-A0031193A738}"/>
            </a:ext>
          </a:extLst>
        </xdr:cNvPr>
        <xdr:cNvCxnSpPr>
          <a:stCxn id="10" idx="6"/>
          <a:endCxn id="11" idx="1"/>
        </xdr:cNvCxnSpPr>
      </xdr:nvCxnSpPr>
      <xdr:spPr>
        <a:xfrm>
          <a:off x="2588895" y="2022475"/>
          <a:ext cx="735330" cy="111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7</xdr:col>
      <xdr:colOff>219075</xdr:colOff>
      <xdr:row>8</xdr:row>
      <xdr:rowOff>48895</xdr:rowOff>
    </xdr:from>
    <xdr:to>
      <xdr:col>8</xdr:col>
      <xdr:colOff>174625</xdr:colOff>
      <xdr:row>10</xdr:row>
      <xdr:rowOff>128588</xdr:rowOff>
    </xdr:to>
    <xdr:cxnSp macro="">
      <xdr:nvCxnSpPr>
        <xdr:cNvPr id="16" name="BP_Connector_17">
          <a:extLst>
            <a:ext uri="{FF2B5EF4-FFF2-40B4-BE49-F238E27FC236}">
              <a16:creationId xmlns:a16="http://schemas.microsoft.com/office/drawing/2014/main" id="{A047BE9A-130A-49CE-8883-046CA704A23C}"/>
            </a:ext>
          </a:extLst>
        </xdr:cNvPr>
        <xdr:cNvCxnSpPr>
          <a:stCxn id="11" idx="3"/>
          <a:endCxn id="14" idx="1"/>
        </xdr:cNvCxnSpPr>
      </xdr:nvCxnSpPr>
      <xdr:spPr>
        <a:xfrm flipV="1">
          <a:off x="4699635" y="1588135"/>
          <a:ext cx="595630" cy="4454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7</xdr:col>
      <xdr:colOff>291465</xdr:colOff>
      <xdr:row>6</xdr:row>
      <xdr:rowOff>103505</xdr:rowOff>
    </xdr:from>
    <xdr:to>
      <xdr:col>8</xdr:col>
      <xdr:colOff>174625</xdr:colOff>
      <xdr:row>8</xdr:row>
      <xdr:rowOff>48895</xdr:rowOff>
    </xdr:to>
    <xdr:cxnSp macro="">
      <xdr:nvCxnSpPr>
        <xdr:cNvPr id="17" name="BP_Connector_19">
          <a:extLst>
            <a:ext uri="{FF2B5EF4-FFF2-40B4-BE49-F238E27FC236}">
              <a16:creationId xmlns:a16="http://schemas.microsoft.com/office/drawing/2014/main" id="{C277EF3F-F596-4FF6-B975-692B1D2AB738}"/>
            </a:ext>
          </a:extLst>
        </xdr:cNvPr>
        <xdr:cNvCxnSpPr>
          <a:stCxn id="8" idx="3"/>
          <a:endCxn id="14" idx="1"/>
        </xdr:cNvCxnSpPr>
      </xdr:nvCxnSpPr>
      <xdr:spPr>
        <a:xfrm>
          <a:off x="4772025" y="1276985"/>
          <a:ext cx="523240" cy="311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9</xdr:col>
      <xdr:colOff>320675</xdr:colOff>
      <xdr:row>9</xdr:row>
      <xdr:rowOff>132715</xdr:rowOff>
    </xdr:from>
    <xdr:to>
      <xdr:col>9</xdr:col>
      <xdr:colOff>325438</xdr:colOff>
      <xdr:row>11</xdr:row>
      <xdr:rowOff>180975</xdr:rowOff>
    </xdr:to>
    <xdr:cxnSp macro="">
      <xdr:nvCxnSpPr>
        <xdr:cNvPr id="18" name="BP_Connector_22">
          <a:extLst>
            <a:ext uri="{FF2B5EF4-FFF2-40B4-BE49-F238E27FC236}">
              <a16:creationId xmlns:a16="http://schemas.microsoft.com/office/drawing/2014/main" id="{A23FC52F-127D-4CBF-9114-49036EF97F41}"/>
            </a:ext>
          </a:extLst>
        </xdr:cNvPr>
        <xdr:cNvCxnSpPr>
          <a:stCxn id="14" idx="2"/>
          <a:endCxn id="13" idx="0"/>
        </xdr:cNvCxnSpPr>
      </xdr:nvCxnSpPr>
      <xdr:spPr>
        <a:xfrm>
          <a:off x="6081395" y="1854835"/>
          <a:ext cx="4763" cy="414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2</xdr:col>
      <xdr:colOff>590550</xdr:colOff>
      <xdr:row>12</xdr:row>
      <xdr:rowOff>60325</xdr:rowOff>
    </xdr:from>
    <xdr:to>
      <xdr:col>2</xdr:col>
      <xdr:colOff>595313</xdr:colOff>
      <xdr:row>14</xdr:row>
      <xdr:rowOff>60325</xdr:rowOff>
    </xdr:to>
    <xdr:cxnSp macro="">
      <xdr:nvCxnSpPr>
        <xdr:cNvPr id="19" name="BP_Connector_24">
          <a:extLst>
            <a:ext uri="{FF2B5EF4-FFF2-40B4-BE49-F238E27FC236}">
              <a16:creationId xmlns:a16="http://schemas.microsoft.com/office/drawing/2014/main" id="{F1614AD4-5979-433C-B6CD-0CFE3EAC0DA0}"/>
            </a:ext>
          </a:extLst>
        </xdr:cNvPr>
        <xdr:cNvCxnSpPr>
          <a:stCxn id="10" idx="4"/>
          <a:endCxn id="12" idx="0"/>
        </xdr:cNvCxnSpPr>
      </xdr:nvCxnSpPr>
      <xdr:spPr>
        <a:xfrm flipH="1">
          <a:off x="1870710" y="2331085"/>
          <a:ext cx="4763" cy="3657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4</xdr:col>
      <xdr:colOff>28575</xdr:colOff>
      <xdr:row>15</xdr:row>
      <xdr:rowOff>126048</xdr:rowOff>
    </xdr:from>
    <xdr:to>
      <xdr:col>5</xdr:col>
      <xdr:colOff>0</xdr:colOff>
      <xdr:row>15</xdr:row>
      <xdr:rowOff>134620</xdr:rowOff>
    </xdr:to>
    <xdr:cxnSp macro="">
      <xdr:nvCxnSpPr>
        <xdr:cNvPr id="20" name="BP_Connector_25">
          <a:extLst>
            <a:ext uri="{FF2B5EF4-FFF2-40B4-BE49-F238E27FC236}">
              <a16:creationId xmlns:a16="http://schemas.microsoft.com/office/drawing/2014/main" id="{852F4394-25CC-4E41-90F6-907F04C5EA6F}"/>
            </a:ext>
          </a:extLst>
        </xdr:cNvPr>
        <xdr:cNvCxnSpPr>
          <a:stCxn id="12" idx="3"/>
          <a:endCxn id="9" idx="1"/>
        </xdr:cNvCxnSpPr>
      </xdr:nvCxnSpPr>
      <xdr:spPr>
        <a:xfrm>
          <a:off x="2588895" y="2945448"/>
          <a:ext cx="611505" cy="857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4</xdr:col>
      <xdr:colOff>28575</xdr:colOff>
      <xdr:row>12</xdr:row>
      <xdr:rowOff>92075</xdr:rowOff>
    </xdr:from>
    <xdr:to>
      <xdr:col>4</xdr:col>
      <xdr:colOff>180975</xdr:colOff>
      <xdr:row>13</xdr:row>
      <xdr:rowOff>60325</xdr:rowOff>
    </xdr:to>
    <xdr:sp macro="" textlink="">
      <xdr:nvSpPr>
        <xdr:cNvPr id="21" name="BP_TextInfo_3" hidden="1">
          <a:extLst>
            <a:ext uri="{FF2B5EF4-FFF2-40B4-BE49-F238E27FC236}">
              <a16:creationId xmlns:a16="http://schemas.microsoft.com/office/drawing/2014/main" id="{1CBFAD34-7BA5-47D2-A0D7-426DB369B701}"/>
            </a:ext>
          </a:extLst>
        </xdr:cNvPr>
        <xdr:cNvSpPr/>
      </xdr:nvSpPr>
      <xdr:spPr>
        <a:xfrm>
          <a:off x="2588895" y="2362835"/>
          <a:ext cx="15240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7</xdr:col>
      <xdr:colOff>291465</xdr:colOff>
      <xdr:row>8</xdr:row>
      <xdr:rowOff>33909</xdr:rowOff>
    </xdr:from>
    <xdr:to>
      <xdr:col>7</xdr:col>
      <xdr:colOff>443865</xdr:colOff>
      <xdr:row>9</xdr:row>
      <xdr:rowOff>9779</xdr:rowOff>
    </xdr:to>
    <xdr:sp macro="" textlink="">
      <xdr:nvSpPr>
        <xdr:cNvPr id="22" name="BP_TextInfo_1" hidden="1">
          <a:extLst>
            <a:ext uri="{FF2B5EF4-FFF2-40B4-BE49-F238E27FC236}">
              <a16:creationId xmlns:a16="http://schemas.microsoft.com/office/drawing/2014/main" id="{C86F6392-5395-4664-A0E4-EC0FA7192CA6}"/>
            </a:ext>
          </a:extLst>
        </xdr:cNvPr>
        <xdr:cNvSpPr/>
      </xdr:nvSpPr>
      <xdr:spPr>
        <a:xfrm>
          <a:off x="4772025" y="1573149"/>
          <a:ext cx="152400" cy="15875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7</xdr:col>
      <xdr:colOff>219075</xdr:colOff>
      <xdr:row>12</xdr:row>
      <xdr:rowOff>30226</xdr:rowOff>
    </xdr:from>
    <xdr:to>
      <xdr:col>7</xdr:col>
      <xdr:colOff>371475</xdr:colOff>
      <xdr:row>12</xdr:row>
      <xdr:rowOff>181356</xdr:rowOff>
    </xdr:to>
    <xdr:sp macro="" textlink="">
      <xdr:nvSpPr>
        <xdr:cNvPr id="23" name="BP_TextInfo_4" hidden="1">
          <a:extLst>
            <a:ext uri="{FF2B5EF4-FFF2-40B4-BE49-F238E27FC236}">
              <a16:creationId xmlns:a16="http://schemas.microsoft.com/office/drawing/2014/main" id="{C0E28B62-AB6A-463D-B1F2-440429D0A37A}"/>
            </a:ext>
          </a:extLst>
        </xdr:cNvPr>
        <xdr:cNvSpPr/>
      </xdr:nvSpPr>
      <xdr:spPr>
        <a:xfrm>
          <a:off x="4699635" y="2300986"/>
          <a:ext cx="15240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10</xdr:col>
      <xdr:colOff>466725</xdr:colOff>
      <xdr:row>9</xdr:row>
      <xdr:rowOff>164465</xdr:rowOff>
    </xdr:from>
    <xdr:to>
      <xdr:col>11</xdr:col>
      <xdr:colOff>9525</xdr:colOff>
      <xdr:row>10</xdr:row>
      <xdr:rowOff>132715</xdr:rowOff>
    </xdr:to>
    <xdr:sp macro="" textlink="">
      <xdr:nvSpPr>
        <xdr:cNvPr id="24" name="BP_TextInfo_9" hidden="1">
          <a:extLst>
            <a:ext uri="{FF2B5EF4-FFF2-40B4-BE49-F238E27FC236}">
              <a16:creationId xmlns:a16="http://schemas.microsoft.com/office/drawing/2014/main" id="{8E456B0F-FB6D-4EFC-B855-5109A461A3DE}"/>
            </a:ext>
          </a:extLst>
        </xdr:cNvPr>
        <xdr:cNvSpPr/>
      </xdr:nvSpPr>
      <xdr:spPr>
        <a:xfrm>
          <a:off x="6867525" y="1886585"/>
          <a:ext cx="18288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542926</xdr:colOff>
      <xdr:row>4</xdr:row>
      <xdr:rowOff>66674</xdr:rowOff>
    </xdr:from>
    <xdr:to>
      <xdr:col>4</xdr:col>
      <xdr:colOff>47626</xdr:colOff>
      <xdr:row>7</xdr:row>
      <xdr:rowOff>182879</xdr:rowOff>
    </xdr:to>
    <xdr:sp macro="" textlink="">
      <xdr:nvSpPr>
        <xdr:cNvPr id="25" name="BP_Topic_10">
          <a:extLst>
            <a:ext uri="{FF2B5EF4-FFF2-40B4-BE49-F238E27FC236}">
              <a16:creationId xmlns:a16="http://schemas.microsoft.com/office/drawing/2014/main" id="{3A7263A5-B7D7-46C3-BC3D-602FDA3B5C98}"/>
            </a:ext>
          </a:extLst>
        </xdr:cNvPr>
        <xdr:cNvSpPr/>
      </xdr:nvSpPr>
      <xdr:spPr>
        <a:xfrm>
          <a:off x="1183006" y="874394"/>
          <a:ext cx="1424940" cy="66484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Home team advantage</a:t>
          </a:r>
        </a:p>
      </xdr:txBody>
    </xdr:sp>
    <xdr:clientData/>
  </xdr:twoCellAnchor>
  <xdr:twoCellAnchor editAs="absolute">
    <xdr:from>
      <xdr:col>4</xdr:col>
      <xdr:colOff>47626</xdr:colOff>
      <xdr:row>6</xdr:row>
      <xdr:rowOff>29527</xdr:rowOff>
    </xdr:from>
    <xdr:to>
      <xdr:col>5</xdr:col>
      <xdr:colOff>123825</xdr:colOff>
      <xdr:row>10</xdr:row>
      <xdr:rowOff>128588</xdr:rowOff>
    </xdr:to>
    <xdr:cxnSp macro="">
      <xdr:nvCxnSpPr>
        <xdr:cNvPr id="26" name="BP_Connector_18">
          <a:extLst>
            <a:ext uri="{FF2B5EF4-FFF2-40B4-BE49-F238E27FC236}">
              <a16:creationId xmlns:a16="http://schemas.microsoft.com/office/drawing/2014/main" id="{A71A96D8-69D6-41C8-A2B7-50E7DE025537}"/>
            </a:ext>
          </a:extLst>
        </xdr:cNvPr>
        <xdr:cNvCxnSpPr>
          <a:stCxn id="25" idx="6"/>
          <a:endCxn id="11" idx="1"/>
        </xdr:cNvCxnSpPr>
      </xdr:nvCxnSpPr>
      <xdr:spPr>
        <a:xfrm>
          <a:off x="2607946" y="1203007"/>
          <a:ext cx="716279" cy="8305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oneCell">
    <xdr:from>
      <xdr:col>12</xdr:col>
      <xdr:colOff>19050</xdr:colOff>
      <xdr:row>2</xdr:row>
      <xdr:rowOff>123825</xdr:rowOff>
    </xdr:from>
    <xdr:to>
      <xdr:col>15</xdr:col>
      <xdr:colOff>285488</xdr:colOff>
      <xdr:row>6</xdr:row>
      <xdr:rowOff>57054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C837D7F5-6076-4AC7-9DAD-A3A206351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00010" y="489585"/>
          <a:ext cx="2186678" cy="740949"/>
        </a:xfrm>
        <a:prstGeom prst="rect">
          <a:avLst/>
        </a:prstGeom>
      </xdr:spPr>
    </xdr:pic>
    <xdr:clientData/>
  </xdr:twoCellAnchor>
  <xdr:twoCellAnchor>
    <xdr:from>
      <xdr:col>23</xdr:col>
      <xdr:colOff>0</xdr:colOff>
      <xdr:row>32</xdr:row>
      <xdr:rowOff>0</xdr:rowOff>
    </xdr:from>
    <xdr:to>
      <xdr:col>24</xdr:col>
      <xdr:colOff>431223</xdr:colOff>
      <xdr:row>36</xdr:row>
      <xdr:rowOff>175780</xdr:rowOff>
    </xdr:to>
    <xdr:sp macro="" textlink="">
      <xdr:nvSpPr>
        <xdr:cNvPr id="28" name="Picture_Master" hidden="1">
          <a:extLst>
            <a:ext uri="{FF2B5EF4-FFF2-40B4-BE49-F238E27FC236}">
              <a16:creationId xmlns:a16="http://schemas.microsoft.com/office/drawing/2014/main" id="{45B64BA7-B075-4D35-ADB6-8AB6AA86BC4F}"/>
            </a:ext>
          </a:extLst>
        </xdr:cNvPr>
        <xdr:cNvSpPr/>
      </xdr:nvSpPr>
      <xdr:spPr>
        <a:xfrm>
          <a:off x="14721840" y="5928360"/>
          <a:ext cx="1071303" cy="907300"/>
        </a:xfrm>
        <a:prstGeom prst="rect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13</xdr:col>
      <xdr:colOff>1</xdr:colOff>
      <xdr:row>4</xdr:row>
      <xdr:rowOff>0</xdr:rowOff>
    </xdr:from>
    <xdr:to>
      <xdr:col>13</xdr:col>
      <xdr:colOff>217200</xdr:colOff>
      <xdr:row>5</xdr:row>
      <xdr:rowOff>31750</xdr:rowOff>
    </xdr:to>
    <xdr:pic>
      <xdr:nvPicPr>
        <xdr:cNvPr id="29" name="BP_Expand_" hidden="1">
          <a:extLst>
            <a:ext uri="{FF2B5EF4-FFF2-40B4-BE49-F238E27FC236}">
              <a16:creationId xmlns:a16="http://schemas.microsoft.com/office/drawing/2014/main" id="{147ECFD9-4D24-4D65-9765-5A5A83F9C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21041" y="807720"/>
          <a:ext cx="217199" cy="214630"/>
        </a:xfrm>
        <a:prstGeom prst="rect">
          <a:avLst/>
        </a:prstGeom>
      </xdr:spPr>
    </xdr:pic>
    <xdr:clientData/>
  </xdr:twoCellAnchor>
  <xdr:twoCellAnchor editAs="absolute">
    <xdr:from>
      <xdr:col>4</xdr:col>
      <xdr:colOff>28575</xdr:colOff>
      <xdr:row>12</xdr:row>
      <xdr:rowOff>60325</xdr:rowOff>
    </xdr:from>
    <xdr:to>
      <xdr:col>5</xdr:col>
      <xdr:colOff>447675</xdr:colOff>
      <xdr:row>14</xdr:row>
      <xdr:rowOff>28575</xdr:rowOff>
    </xdr:to>
    <xdr:sp macro="" textlink="">
      <xdr:nvSpPr>
        <xdr:cNvPr id="30" name="BP_Textbox_3" hidden="1">
          <a:extLst>
            <a:ext uri="{FF2B5EF4-FFF2-40B4-BE49-F238E27FC236}">
              <a16:creationId xmlns:a16="http://schemas.microsoft.com/office/drawing/2014/main" id="{BC7DD5D6-43AC-4E39-ABAE-A3623AEA752F}"/>
            </a:ext>
          </a:extLst>
        </xdr:cNvPr>
        <xdr:cNvSpPr txBox="1"/>
      </xdr:nvSpPr>
      <xdr:spPr>
        <a:xfrm>
          <a:off x="2588895" y="2331085"/>
          <a:ext cx="1059180" cy="334010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team</a:t>
          </a:r>
        </a:p>
      </xdr:txBody>
    </xdr:sp>
    <xdr:clientData/>
  </xdr:twoCellAnchor>
  <xdr:twoCellAnchor editAs="absolute">
    <xdr:from>
      <xdr:col>7</xdr:col>
      <xdr:colOff>219075</xdr:colOff>
      <xdr:row>12</xdr:row>
      <xdr:rowOff>0</xdr:rowOff>
    </xdr:from>
    <xdr:to>
      <xdr:col>9</xdr:col>
      <xdr:colOff>365760</xdr:colOff>
      <xdr:row>13</xdr:row>
      <xdr:rowOff>140335</xdr:rowOff>
    </xdr:to>
    <xdr:sp macro="" textlink="">
      <xdr:nvSpPr>
        <xdr:cNvPr id="31" name="BP_Textbox_4" hidden="1">
          <a:extLst>
            <a:ext uri="{FF2B5EF4-FFF2-40B4-BE49-F238E27FC236}">
              <a16:creationId xmlns:a16="http://schemas.microsoft.com/office/drawing/2014/main" id="{2345C6B3-5B1C-4010-B54D-6758F4186D1E}"/>
            </a:ext>
          </a:extLst>
        </xdr:cNvPr>
        <xdr:cNvSpPr txBox="1"/>
      </xdr:nvSpPr>
      <xdr:spPr>
        <a:xfrm>
          <a:off x="4699635" y="2270760"/>
          <a:ext cx="1426845" cy="323215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000">
              <a:solidFill>
                <a:schemeClr val="dk1"/>
              </a:solidFill>
              <a:latin typeface="+mn-lt"/>
              <a:ea typeface="+mn-ea"/>
              <a:cs typeface="+mn-cs"/>
            </a:rPr>
            <a:t>For each game played</a:t>
          </a:r>
        </a:p>
      </xdr:txBody>
    </xdr:sp>
    <xdr:clientData/>
  </xdr:twoCellAnchor>
  <xdr:twoCellAnchor editAs="absolute">
    <xdr:from>
      <xdr:col>10</xdr:col>
      <xdr:colOff>466725</xdr:colOff>
      <xdr:row>9</xdr:row>
      <xdr:rowOff>132715</xdr:rowOff>
    </xdr:from>
    <xdr:to>
      <xdr:col>13</xdr:col>
      <xdr:colOff>3810</xdr:colOff>
      <xdr:row>11</xdr:row>
      <xdr:rowOff>82550</xdr:rowOff>
    </xdr:to>
    <xdr:sp macro="" textlink="">
      <xdr:nvSpPr>
        <xdr:cNvPr id="32" name="BP_Textbox_9" hidden="1">
          <a:extLst>
            <a:ext uri="{FF2B5EF4-FFF2-40B4-BE49-F238E27FC236}">
              <a16:creationId xmlns:a16="http://schemas.microsoft.com/office/drawing/2014/main" id="{F383FEDA-AFCE-469E-8537-A8A7E160C7D3}"/>
            </a:ext>
          </a:extLst>
        </xdr:cNvPr>
        <xdr:cNvSpPr txBox="1"/>
      </xdr:nvSpPr>
      <xdr:spPr>
        <a:xfrm>
          <a:off x="6867525" y="1854835"/>
          <a:ext cx="1457325" cy="315595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000">
              <a:solidFill>
                <a:schemeClr val="dk1"/>
              </a:solidFill>
              <a:latin typeface="+mn-lt"/>
              <a:ea typeface="+mn-ea"/>
              <a:cs typeface="+mn-cs"/>
            </a:rPr>
            <a:t>For each game played</a:t>
          </a:r>
        </a:p>
      </xdr:txBody>
    </xdr:sp>
    <xdr:clientData/>
  </xdr:twoCellAnchor>
  <xdr:twoCellAnchor editAs="absolute">
    <xdr:from>
      <xdr:col>4</xdr:col>
      <xdr:colOff>69851</xdr:colOff>
      <xdr:row>5</xdr:row>
      <xdr:rowOff>108901</xdr:rowOff>
    </xdr:from>
    <xdr:to>
      <xdr:col>4</xdr:col>
      <xdr:colOff>292101</xdr:colOff>
      <xdr:row>6</xdr:row>
      <xdr:rowOff>140651</xdr:rowOff>
    </xdr:to>
    <xdr:pic>
      <xdr:nvPicPr>
        <xdr:cNvPr id="33" name="BP_Collapse_" hidden="1">
          <a:extLst>
            <a:ext uri="{FF2B5EF4-FFF2-40B4-BE49-F238E27FC236}">
              <a16:creationId xmlns:a16="http://schemas.microsoft.com/office/drawing/2014/main" id="{6490CF92-F3BC-4D00-83D3-1662F3CDF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30171" y="1099501"/>
          <a:ext cx="222250" cy="214630"/>
        </a:xfrm>
        <a:prstGeom prst="rect">
          <a:avLst/>
        </a:prstGeom>
      </xdr:spPr>
    </xdr:pic>
    <xdr:clientData/>
  </xdr:twoCellAnchor>
  <xdr:twoCellAnchor editAs="absolute">
    <xdr:from>
      <xdr:col>7</xdr:col>
      <xdr:colOff>291465</xdr:colOff>
      <xdr:row>8</xdr:row>
      <xdr:rowOff>635</xdr:rowOff>
    </xdr:from>
    <xdr:to>
      <xdr:col>9</xdr:col>
      <xdr:colOff>438150</xdr:colOff>
      <xdr:row>9</xdr:row>
      <xdr:rowOff>133350</xdr:rowOff>
    </xdr:to>
    <xdr:sp macro="" textlink="">
      <xdr:nvSpPr>
        <xdr:cNvPr id="34" name="BP_Textbox_1" hidden="1">
          <a:extLst>
            <a:ext uri="{FF2B5EF4-FFF2-40B4-BE49-F238E27FC236}">
              <a16:creationId xmlns:a16="http://schemas.microsoft.com/office/drawing/2014/main" id="{FC4FA73F-72E9-48F3-8868-408273557D68}"/>
            </a:ext>
          </a:extLst>
        </xdr:cNvPr>
        <xdr:cNvSpPr txBox="1"/>
      </xdr:nvSpPr>
      <xdr:spPr>
        <a:xfrm>
          <a:off x="4772025" y="1539875"/>
          <a:ext cx="1426845" cy="315595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game played</a:t>
          </a:r>
        </a:p>
      </xdr:txBody>
    </xdr:sp>
    <xdr:clientData/>
  </xdr:twoCellAnchor>
  <xdr:twoCellAnchor editAs="absolute">
    <xdr:from>
      <xdr:col>4</xdr:col>
      <xdr:colOff>241194</xdr:colOff>
      <xdr:row>15</xdr:row>
      <xdr:rowOff>45263</xdr:rowOff>
    </xdr:from>
    <xdr:to>
      <xdr:col>4</xdr:col>
      <xdr:colOff>396981</xdr:colOff>
      <xdr:row>16</xdr:row>
      <xdr:rowOff>24904</xdr:rowOff>
    </xdr:to>
    <xdr:sp macro="" textlink="">
      <xdr:nvSpPr>
        <xdr:cNvPr id="35" name="BP_ConnectorLabel_25">
          <a:extLst>
            <a:ext uri="{FF2B5EF4-FFF2-40B4-BE49-F238E27FC236}">
              <a16:creationId xmlns:a16="http://schemas.microsoft.com/office/drawing/2014/main" id="{27E8F8BD-414E-43B6-A5FB-A42F8E5A80E1}"/>
            </a:ext>
          </a:extLst>
        </xdr:cNvPr>
        <xdr:cNvSpPr/>
      </xdr:nvSpPr>
      <xdr:spPr>
        <a:xfrm rot="50717">
          <a:off x="2801514" y="2864663"/>
          <a:ext cx="155787" cy="162521"/>
        </a:xfrm>
        <a:prstGeom prst="roundRect">
          <a:avLst/>
        </a:prstGeom>
        <a:solidFill>
          <a:srgbClr val="FFFFFF"/>
        </a:solidFill>
        <a:ln w="3175"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8100" tIns="0" rIns="38100" bIns="0" rtlCol="0" anchor="t">
          <a:spAutoFit/>
        </a:bodyPr>
        <a:lstStyle/>
        <a:p>
          <a:pPr marL="0" indent="0" algn="l"/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=</a:t>
          </a:r>
        </a:p>
      </xdr:txBody>
    </xdr:sp>
    <xdr:clientData/>
  </xdr:twoCellAnchor>
  <xdr:twoCellAnchor editAs="oneCell">
    <xdr:from>
      <xdr:col>1</xdr:col>
      <xdr:colOff>278129</xdr:colOff>
      <xdr:row>19</xdr:row>
      <xdr:rowOff>53340</xdr:rowOff>
    </xdr:from>
    <xdr:to>
      <xdr:col>10</xdr:col>
      <xdr:colOff>505405</xdr:colOff>
      <xdr:row>23</xdr:row>
      <xdr:rowOff>11086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7D7B57CA-D232-4FA9-89E9-53786A20A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18209" y="3604260"/>
          <a:ext cx="5987996" cy="689266"/>
        </a:xfrm>
        <a:prstGeom prst="rect">
          <a:avLst/>
        </a:prstGeom>
      </xdr:spPr>
    </xdr:pic>
    <xdr:clientData/>
  </xdr:twoCellAnchor>
  <xdr:twoCellAnchor editAs="oneCell">
    <xdr:from>
      <xdr:col>1</xdr:col>
      <xdr:colOff>232410</xdr:colOff>
      <xdr:row>24</xdr:row>
      <xdr:rowOff>47597</xdr:rowOff>
    </xdr:from>
    <xdr:to>
      <xdr:col>10</xdr:col>
      <xdr:colOff>598170</xdr:colOff>
      <xdr:row>28</xdr:row>
      <xdr:rowOff>7270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C48C969F-17C9-41B1-B020-773ECEA26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72490" y="4512917"/>
          <a:ext cx="6126480" cy="6911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D7F51-B24D-482A-8115-4B7F47D91705}">
  <dimension ref="A1"/>
  <sheetViews>
    <sheetView workbookViewId="0">
      <selection activeCell="N25" sqref="N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433BA-CDBA-4A54-9C64-74E3E402853A}">
  <dimension ref="E3"/>
  <sheetViews>
    <sheetView showGridLines="0" showRowColHeaders="0" zoomScaleNormal="100" workbookViewId="0">
      <selection activeCell="O18" sqref="O18"/>
    </sheetView>
  </sheetViews>
  <sheetFormatPr defaultRowHeight="15" x14ac:dyDescent="0.25"/>
  <sheetData>
    <row r="3" spans="5:5" ht="21" x14ac:dyDescent="0.35">
      <c r="E3" s="11" t="s">
        <v>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2" transitionEvaluation="1" codeName="Sheet2">
    <pageSetUpPr fitToPage="1"/>
  </sheetPr>
  <dimension ref="A1:L261"/>
  <sheetViews>
    <sheetView tabSelected="1" topLeftCell="A2" zoomScaleNormal="100" workbookViewId="0">
      <selection activeCell="F2" sqref="F2"/>
    </sheetView>
  </sheetViews>
  <sheetFormatPr defaultColWidth="9.7109375" defaultRowHeight="15" x14ac:dyDescent="0.25"/>
  <cols>
    <col min="1" max="1" width="21.28515625" style="2" customWidth="1"/>
    <col min="2" max="2" width="22.7109375" style="2" customWidth="1"/>
    <col min="3" max="3" width="17" style="2" bestFit="1" customWidth="1"/>
    <col min="4" max="4" width="15.85546875" style="2" bestFit="1" customWidth="1"/>
    <col min="5" max="5" width="19.140625" style="2" customWidth="1"/>
    <col min="6" max="6" width="18.28515625" style="2" bestFit="1" customWidth="1"/>
    <col min="7" max="7" width="20" style="2" bestFit="1" customWidth="1"/>
    <col min="8" max="8" width="17.85546875" style="2" customWidth="1"/>
    <col min="9" max="9" width="19.85546875" style="2" bestFit="1" customWidth="1"/>
    <col min="10" max="10" width="13.140625" style="2" bestFit="1" customWidth="1"/>
    <col min="11" max="11" width="17.5703125" style="2" customWidth="1"/>
    <col min="12" max="12" width="14.28515625" style="2" bestFit="1" customWidth="1"/>
    <col min="13" max="256" width="9.7109375" style="2"/>
    <col min="257" max="257" width="21.28515625" style="2" customWidth="1"/>
    <col min="258" max="258" width="22.7109375" style="2" customWidth="1"/>
    <col min="259" max="259" width="17" style="2" bestFit="1" customWidth="1"/>
    <col min="260" max="260" width="15.85546875" style="2" bestFit="1" customWidth="1"/>
    <col min="261" max="261" width="19.140625" style="2" customWidth="1"/>
    <col min="262" max="262" width="15.7109375" style="2" bestFit="1" customWidth="1"/>
    <col min="263" max="263" width="18.85546875" style="2" customWidth="1"/>
    <col min="264" max="264" width="17.85546875" style="2" customWidth="1"/>
    <col min="265" max="265" width="17.28515625" style="2" bestFit="1" customWidth="1"/>
    <col min="266" max="266" width="11.42578125" style="2" bestFit="1" customWidth="1"/>
    <col min="267" max="267" width="15.7109375" style="2" customWidth="1"/>
    <col min="268" max="268" width="12.140625" style="2" bestFit="1" customWidth="1"/>
    <col min="269" max="512" width="9.7109375" style="2"/>
    <col min="513" max="513" width="21.28515625" style="2" customWidth="1"/>
    <col min="514" max="514" width="22.7109375" style="2" customWidth="1"/>
    <col min="515" max="515" width="17" style="2" bestFit="1" customWidth="1"/>
    <col min="516" max="516" width="15.85546875" style="2" bestFit="1" customWidth="1"/>
    <col min="517" max="517" width="19.140625" style="2" customWidth="1"/>
    <col min="518" max="518" width="15.7109375" style="2" bestFit="1" customWidth="1"/>
    <col min="519" max="519" width="18.85546875" style="2" customWidth="1"/>
    <col min="520" max="520" width="17.85546875" style="2" customWidth="1"/>
    <col min="521" max="521" width="17.28515625" style="2" bestFit="1" customWidth="1"/>
    <col min="522" max="522" width="11.42578125" style="2" bestFit="1" customWidth="1"/>
    <col min="523" max="523" width="15.7109375" style="2" customWidth="1"/>
    <col min="524" max="524" width="12.140625" style="2" bestFit="1" customWidth="1"/>
    <col min="525" max="768" width="9.7109375" style="2"/>
    <col min="769" max="769" width="21.28515625" style="2" customWidth="1"/>
    <col min="770" max="770" width="22.7109375" style="2" customWidth="1"/>
    <col min="771" max="771" width="17" style="2" bestFit="1" customWidth="1"/>
    <col min="772" max="772" width="15.85546875" style="2" bestFit="1" customWidth="1"/>
    <col min="773" max="773" width="19.140625" style="2" customWidth="1"/>
    <col min="774" max="774" width="15.7109375" style="2" bestFit="1" customWidth="1"/>
    <col min="775" max="775" width="18.85546875" style="2" customWidth="1"/>
    <col min="776" max="776" width="17.85546875" style="2" customWidth="1"/>
    <col min="777" max="777" width="17.28515625" style="2" bestFit="1" customWidth="1"/>
    <col min="778" max="778" width="11.42578125" style="2" bestFit="1" customWidth="1"/>
    <col min="779" max="779" width="15.7109375" style="2" customWidth="1"/>
    <col min="780" max="780" width="12.140625" style="2" bestFit="1" customWidth="1"/>
    <col min="781" max="1024" width="9.7109375" style="2"/>
    <col min="1025" max="1025" width="21.28515625" style="2" customWidth="1"/>
    <col min="1026" max="1026" width="22.7109375" style="2" customWidth="1"/>
    <col min="1027" max="1027" width="17" style="2" bestFit="1" customWidth="1"/>
    <col min="1028" max="1028" width="15.85546875" style="2" bestFit="1" customWidth="1"/>
    <col min="1029" max="1029" width="19.140625" style="2" customWidth="1"/>
    <col min="1030" max="1030" width="15.7109375" style="2" bestFit="1" customWidth="1"/>
    <col min="1031" max="1031" width="18.85546875" style="2" customWidth="1"/>
    <col min="1032" max="1032" width="17.85546875" style="2" customWidth="1"/>
    <col min="1033" max="1033" width="17.28515625" style="2" bestFit="1" customWidth="1"/>
    <col min="1034" max="1034" width="11.42578125" style="2" bestFit="1" customWidth="1"/>
    <col min="1035" max="1035" width="15.7109375" style="2" customWidth="1"/>
    <col min="1036" max="1036" width="12.140625" style="2" bestFit="1" customWidth="1"/>
    <col min="1037" max="1280" width="9.7109375" style="2"/>
    <col min="1281" max="1281" width="21.28515625" style="2" customWidth="1"/>
    <col min="1282" max="1282" width="22.7109375" style="2" customWidth="1"/>
    <col min="1283" max="1283" width="17" style="2" bestFit="1" customWidth="1"/>
    <col min="1284" max="1284" width="15.85546875" style="2" bestFit="1" customWidth="1"/>
    <col min="1285" max="1285" width="19.140625" style="2" customWidth="1"/>
    <col min="1286" max="1286" width="15.7109375" style="2" bestFit="1" customWidth="1"/>
    <col min="1287" max="1287" width="18.85546875" style="2" customWidth="1"/>
    <col min="1288" max="1288" width="17.85546875" style="2" customWidth="1"/>
    <col min="1289" max="1289" width="17.28515625" style="2" bestFit="1" customWidth="1"/>
    <col min="1290" max="1290" width="11.42578125" style="2" bestFit="1" customWidth="1"/>
    <col min="1291" max="1291" width="15.7109375" style="2" customWidth="1"/>
    <col min="1292" max="1292" width="12.140625" style="2" bestFit="1" customWidth="1"/>
    <col min="1293" max="1536" width="9.7109375" style="2"/>
    <col min="1537" max="1537" width="21.28515625" style="2" customWidth="1"/>
    <col min="1538" max="1538" width="22.7109375" style="2" customWidth="1"/>
    <col min="1539" max="1539" width="17" style="2" bestFit="1" customWidth="1"/>
    <col min="1540" max="1540" width="15.85546875" style="2" bestFit="1" customWidth="1"/>
    <col min="1541" max="1541" width="19.140625" style="2" customWidth="1"/>
    <col min="1542" max="1542" width="15.7109375" style="2" bestFit="1" customWidth="1"/>
    <col min="1543" max="1543" width="18.85546875" style="2" customWidth="1"/>
    <col min="1544" max="1544" width="17.85546875" style="2" customWidth="1"/>
    <col min="1545" max="1545" width="17.28515625" style="2" bestFit="1" customWidth="1"/>
    <col min="1546" max="1546" width="11.42578125" style="2" bestFit="1" customWidth="1"/>
    <col min="1547" max="1547" width="15.7109375" style="2" customWidth="1"/>
    <col min="1548" max="1548" width="12.140625" style="2" bestFit="1" customWidth="1"/>
    <col min="1549" max="1792" width="9.7109375" style="2"/>
    <col min="1793" max="1793" width="21.28515625" style="2" customWidth="1"/>
    <col min="1794" max="1794" width="22.7109375" style="2" customWidth="1"/>
    <col min="1795" max="1795" width="17" style="2" bestFit="1" customWidth="1"/>
    <col min="1796" max="1796" width="15.85546875" style="2" bestFit="1" customWidth="1"/>
    <col min="1797" max="1797" width="19.140625" style="2" customWidth="1"/>
    <col min="1798" max="1798" width="15.7109375" style="2" bestFit="1" customWidth="1"/>
    <col min="1799" max="1799" width="18.85546875" style="2" customWidth="1"/>
    <col min="1800" max="1800" width="17.85546875" style="2" customWidth="1"/>
    <col min="1801" max="1801" width="17.28515625" style="2" bestFit="1" customWidth="1"/>
    <col min="1802" max="1802" width="11.42578125" style="2" bestFit="1" customWidth="1"/>
    <col min="1803" max="1803" width="15.7109375" style="2" customWidth="1"/>
    <col min="1804" max="1804" width="12.140625" style="2" bestFit="1" customWidth="1"/>
    <col min="1805" max="2048" width="9.7109375" style="2"/>
    <col min="2049" max="2049" width="21.28515625" style="2" customWidth="1"/>
    <col min="2050" max="2050" width="22.7109375" style="2" customWidth="1"/>
    <col min="2051" max="2051" width="17" style="2" bestFit="1" customWidth="1"/>
    <col min="2052" max="2052" width="15.85546875" style="2" bestFit="1" customWidth="1"/>
    <col min="2053" max="2053" width="19.140625" style="2" customWidth="1"/>
    <col min="2054" max="2054" width="15.7109375" style="2" bestFit="1" customWidth="1"/>
    <col min="2055" max="2055" width="18.85546875" style="2" customWidth="1"/>
    <col min="2056" max="2056" width="17.85546875" style="2" customWidth="1"/>
    <col min="2057" max="2057" width="17.28515625" style="2" bestFit="1" customWidth="1"/>
    <col min="2058" max="2058" width="11.42578125" style="2" bestFit="1" customWidth="1"/>
    <col min="2059" max="2059" width="15.7109375" style="2" customWidth="1"/>
    <col min="2060" max="2060" width="12.140625" style="2" bestFit="1" customWidth="1"/>
    <col min="2061" max="2304" width="9.7109375" style="2"/>
    <col min="2305" max="2305" width="21.28515625" style="2" customWidth="1"/>
    <col min="2306" max="2306" width="22.7109375" style="2" customWidth="1"/>
    <col min="2307" max="2307" width="17" style="2" bestFit="1" customWidth="1"/>
    <col min="2308" max="2308" width="15.85546875" style="2" bestFit="1" customWidth="1"/>
    <col min="2309" max="2309" width="19.140625" style="2" customWidth="1"/>
    <col min="2310" max="2310" width="15.7109375" style="2" bestFit="1" customWidth="1"/>
    <col min="2311" max="2311" width="18.85546875" style="2" customWidth="1"/>
    <col min="2312" max="2312" width="17.85546875" style="2" customWidth="1"/>
    <col min="2313" max="2313" width="17.28515625" style="2" bestFit="1" customWidth="1"/>
    <col min="2314" max="2314" width="11.42578125" style="2" bestFit="1" customWidth="1"/>
    <col min="2315" max="2315" width="15.7109375" style="2" customWidth="1"/>
    <col min="2316" max="2316" width="12.140625" style="2" bestFit="1" customWidth="1"/>
    <col min="2317" max="2560" width="9.7109375" style="2"/>
    <col min="2561" max="2561" width="21.28515625" style="2" customWidth="1"/>
    <col min="2562" max="2562" width="22.7109375" style="2" customWidth="1"/>
    <col min="2563" max="2563" width="17" style="2" bestFit="1" customWidth="1"/>
    <col min="2564" max="2564" width="15.85546875" style="2" bestFit="1" customWidth="1"/>
    <col min="2565" max="2565" width="19.140625" style="2" customWidth="1"/>
    <col min="2566" max="2566" width="15.7109375" style="2" bestFit="1" customWidth="1"/>
    <col min="2567" max="2567" width="18.85546875" style="2" customWidth="1"/>
    <col min="2568" max="2568" width="17.85546875" style="2" customWidth="1"/>
    <col min="2569" max="2569" width="17.28515625" style="2" bestFit="1" customWidth="1"/>
    <col min="2570" max="2570" width="11.42578125" style="2" bestFit="1" customWidth="1"/>
    <col min="2571" max="2571" width="15.7109375" style="2" customWidth="1"/>
    <col min="2572" max="2572" width="12.140625" style="2" bestFit="1" customWidth="1"/>
    <col min="2573" max="2816" width="9.7109375" style="2"/>
    <col min="2817" max="2817" width="21.28515625" style="2" customWidth="1"/>
    <col min="2818" max="2818" width="22.7109375" style="2" customWidth="1"/>
    <col min="2819" max="2819" width="17" style="2" bestFit="1" customWidth="1"/>
    <col min="2820" max="2820" width="15.85546875" style="2" bestFit="1" customWidth="1"/>
    <col min="2821" max="2821" width="19.140625" style="2" customWidth="1"/>
    <col min="2822" max="2822" width="15.7109375" style="2" bestFit="1" customWidth="1"/>
    <col min="2823" max="2823" width="18.85546875" style="2" customWidth="1"/>
    <col min="2824" max="2824" width="17.85546875" style="2" customWidth="1"/>
    <col min="2825" max="2825" width="17.28515625" style="2" bestFit="1" customWidth="1"/>
    <col min="2826" max="2826" width="11.42578125" style="2" bestFit="1" customWidth="1"/>
    <col min="2827" max="2827" width="15.7109375" style="2" customWidth="1"/>
    <col min="2828" max="2828" width="12.140625" style="2" bestFit="1" customWidth="1"/>
    <col min="2829" max="3072" width="9.7109375" style="2"/>
    <col min="3073" max="3073" width="21.28515625" style="2" customWidth="1"/>
    <col min="3074" max="3074" width="22.7109375" style="2" customWidth="1"/>
    <col min="3075" max="3075" width="17" style="2" bestFit="1" customWidth="1"/>
    <col min="3076" max="3076" width="15.85546875" style="2" bestFit="1" customWidth="1"/>
    <col min="3077" max="3077" width="19.140625" style="2" customWidth="1"/>
    <col min="3078" max="3078" width="15.7109375" style="2" bestFit="1" customWidth="1"/>
    <col min="3079" max="3079" width="18.85546875" style="2" customWidth="1"/>
    <col min="3080" max="3080" width="17.85546875" style="2" customWidth="1"/>
    <col min="3081" max="3081" width="17.28515625" style="2" bestFit="1" customWidth="1"/>
    <col min="3082" max="3082" width="11.42578125" style="2" bestFit="1" customWidth="1"/>
    <col min="3083" max="3083" width="15.7109375" style="2" customWidth="1"/>
    <col min="3084" max="3084" width="12.140625" style="2" bestFit="1" customWidth="1"/>
    <col min="3085" max="3328" width="9.7109375" style="2"/>
    <col min="3329" max="3329" width="21.28515625" style="2" customWidth="1"/>
    <col min="3330" max="3330" width="22.7109375" style="2" customWidth="1"/>
    <col min="3331" max="3331" width="17" style="2" bestFit="1" customWidth="1"/>
    <col min="3332" max="3332" width="15.85546875" style="2" bestFit="1" customWidth="1"/>
    <col min="3333" max="3333" width="19.140625" style="2" customWidth="1"/>
    <col min="3334" max="3334" width="15.7109375" style="2" bestFit="1" customWidth="1"/>
    <col min="3335" max="3335" width="18.85546875" style="2" customWidth="1"/>
    <col min="3336" max="3336" width="17.85546875" style="2" customWidth="1"/>
    <col min="3337" max="3337" width="17.28515625" style="2" bestFit="1" customWidth="1"/>
    <col min="3338" max="3338" width="11.42578125" style="2" bestFit="1" customWidth="1"/>
    <col min="3339" max="3339" width="15.7109375" style="2" customWidth="1"/>
    <col min="3340" max="3340" width="12.140625" style="2" bestFit="1" customWidth="1"/>
    <col min="3341" max="3584" width="9.7109375" style="2"/>
    <col min="3585" max="3585" width="21.28515625" style="2" customWidth="1"/>
    <col min="3586" max="3586" width="22.7109375" style="2" customWidth="1"/>
    <col min="3587" max="3587" width="17" style="2" bestFit="1" customWidth="1"/>
    <col min="3588" max="3588" width="15.85546875" style="2" bestFit="1" customWidth="1"/>
    <col min="3589" max="3589" width="19.140625" style="2" customWidth="1"/>
    <col min="3590" max="3590" width="15.7109375" style="2" bestFit="1" customWidth="1"/>
    <col min="3591" max="3591" width="18.85546875" style="2" customWidth="1"/>
    <col min="3592" max="3592" width="17.85546875" style="2" customWidth="1"/>
    <col min="3593" max="3593" width="17.28515625" style="2" bestFit="1" customWidth="1"/>
    <col min="3594" max="3594" width="11.42578125" style="2" bestFit="1" customWidth="1"/>
    <col min="3595" max="3595" width="15.7109375" style="2" customWidth="1"/>
    <col min="3596" max="3596" width="12.140625" style="2" bestFit="1" customWidth="1"/>
    <col min="3597" max="3840" width="9.7109375" style="2"/>
    <col min="3841" max="3841" width="21.28515625" style="2" customWidth="1"/>
    <col min="3842" max="3842" width="22.7109375" style="2" customWidth="1"/>
    <col min="3843" max="3843" width="17" style="2" bestFit="1" customWidth="1"/>
    <col min="3844" max="3844" width="15.85546875" style="2" bestFit="1" customWidth="1"/>
    <col min="3845" max="3845" width="19.140625" style="2" customWidth="1"/>
    <col min="3846" max="3846" width="15.7109375" style="2" bestFit="1" customWidth="1"/>
    <col min="3847" max="3847" width="18.85546875" style="2" customWidth="1"/>
    <col min="3848" max="3848" width="17.85546875" style="2" customWidth="1"/>
    <col min="3849" max="3849" width="17.28515625" style="2" bestFit="1" customWidth="1"/>
    <col min="3850" max="3850" width="11.42578125" style="2" bestFit="1" customWidth="1"/>
    <col min="3851" max="3851" width="15.7109375" style="2" customWidth="1"/>
    <col min="3852" max="3852" width="12.140625" style="2" bestFit="1" customWidth="1"/>
    <col min="3853" max="4096" width="9.7109375" style="2"/>
    <col min="4097" max="4097" width="21.28515625" style="2" customWidth="1"/>
    <col min="4098" max="4098" width="22.7109375" style="2" customWidth="1"/>
    <col min="4099" max="4099" width="17" style="2" bestFit="1" customWidth="1"/>
    <col min="4100" max="4100" width="15.85546875" style="2" bestFit="1" customWidth="1"/>
    <col min="4101" max="4101" width="19.140625" style="2" customWidth="1"/>
    <col min="4102" max="4102" width="15.7109375" style="2" bestFit="1" customWidth="1"/>
    <col min="4103" max="4103" width="18.85546875" style="2" customWidth="1"/>
    <col min="4104" max="4104" width="17.85546875" style="2" customWidth="1"/>
    <col min="4105" max="4105" width="17.28515625" style="2" bestFit="1" customWidth="1"/>
    <col min="4106" max="4106" width="11.42578125" style="2" bestFit="1" customWidth="1"/>
    <col min="4107" max="4107" width="15.7109375" style="2" customWidth="1"/>
    <col min="4108" max="4108" width="12.140625" style="2" bestFit="1" customWidth="1"/>
    <col min="4109" max="4352" width="9.7109375" style="2"/>
    <col min="4353" max="4353" width="21.28515625" style="2" customWidth="1"/>
    <col min="4354" max="4354" width="22.7109375" style="2" customWidth="1"/>
    <col min="4355" max="4355" width="17" style="2" bestFit="1" customWidth="1"/>
    <col min="4356" max="4356" width="15.85546875" style="2" bestFit="1" customWidth="1"/>
    <col min="4357" max="4357" width="19.140625" style="2" customWidth="1"/>
    <col min="4358" max="4358" width="15.7109375" style="2" bestFit="1" customWidth="1"/>
    <col min="4359" max="4359" width="18.85546875" style="2" customWidth="1"/>
    <col min="4360" max="4360" width="17.85546875" style="2" customWidth="1"/>
    <col min="4361" max="4361" width="17.28515625" style="2" bestFit="1" customWidth="1"/>
    <col min="4362" max="4362" width="11.42578125" style="2" bestFit="1" customWidth="1"/>
    <col min="4363" max="4363" width="15.7109375" style="2" customWidth="1"/>
    <col min="4364" max="4364" width="12.140625" style="2" bestFit="1" customWidth="1"/>
    <col min="4365" max="4608" width="9.7109375" style="2"/>
    <col min="4609" max="4609" width="21.28515625" style="2" customWidth="1"/>
    <col min="4610" max="4610" width="22.7109375" style="2" customWidth="1"/>
    <col min="4611" max="4611" width="17" style="2" bestFit="1" customWidth="1"/>
    <col min="4612" max="4612" width="15.85546875" style="2" bestFit="1" customWidth="1"/>
    <col min="4613" max="4613" width="19.140625" style="2" customWidth="1"/>
    <col min="4614" max="4614" width="15.7109375" style="2" bestFit="1" customWidth="1"/>
    <col min="4615" max="4615" width="18.85546875" style="2" customWidth="1"/>
    <col min="4616" max="4616" width="17.85546875" style="2" customWidth="1"/>
    <col min="4617" max="4617" width="17.28515625" style="2" bestFit="1" customWidth="1"/>
    <col min="4618" max="4618" width="11.42578125" style="2" bestFit="1" customWidth="1"/>
    <col min="4619" max="4619" width="15.7109375" style="2" customWidth="1"/>
    <col min="4620" max="4620" width="12.140625" style="2" bestFit="1" customWidth="1"/>
    <col min="4621" max="4864" width="9.7109375" style="2"/>
    <col min="4865" max="4865" width="21.28515625" style="2" customWidth="1"/>
    <col min="4866" max="4866" width="22.7109375" style="2" customWidth="1"/>
    <col min="4867" max="4867" width="17" style="2" bestFit="1" customWidth="1"/>
    <col min="4868" max="4868" width="15.85546875" style="2" bestFit="1" customWidth="1"/>
    <col min="4869" max="4869" width="19.140625" style="2" customWidth="1"/>
    <col min="4870" max="4870" width="15.7109375" style="2" bestFit="1" customWidth="1"/>
    <col min="4871" max="4871" width="18.85546875" style="2" customWidth="1"/>
    <col min="4872" max="4872" width="17.85546875" style="2" customWidth="1"/>
    <col min="4873" max="4873" width="17.28515625" style="2" bestFit="1" customWidth="1"/>
    <col min="4874" max="4874" width="11.42578125" style="2" bestFit="1" customWidth="1"/>
    <col min="4875" max="4875" width="15.7109375" style="2" customWidth="1"/>
    <col min="4876" max="4876" width="12.140625" style="2" bestFit="1" customWidth="1"/>
    <col min="4877" max="5120" width="9.7109375" style="2"/>
    <col min="5121" max="5121" width="21.28515625" style="2" customWidth="1"/>
    <col min="5122" max="5122" width="22.7109375" style="2" customWidth="1"/>
    <col min="5123" max="5123" width="17" style="2" bestFit="1" customWidth="1"/>
    <col min="5124" max="5124" width="15.85546875" style="2" bestFit="1" customWidth="1"/>
    <col min="5125" max="5125" width="19.140625" style="2" customWidth="1"/>
    <col min="5126" max="5126" width="15.7109375" style="2" bestFit="1" customWidth="1"/>
    <col min="5127" max="5127" width="18.85546875" style="2" customWidth="1"/>
    <col min="5128" max="5128" width="17.85546875" style="2" customWidth="1"/>
    <col min="5129" max="5129" width="17.28515625" style="2" bestFit="1" customWidth="1"/>
    <col min="5130" max="5130" width="11.42578125" style="2" bestFit="1" customWidth="1"/>
    <col min="5131" max="5131" width="15.7109375" style="2" customWidth="1"/>
    <col min="5132" max="5132" width="12.140625" style="2" bestFit="1" customWidth="1"/>
    <col min="5133" max="5376" width="9.7109375" style="2"/>
    <col min="5377" max="5377" width="21.28515625" style="2" customWidth="1"/>
    <col min="5378" max="5378" width="22.7109375" style="2" customWidth="1"/>
    <col min="5379" max="5379" width="17" style="2" bestFit="1" customWidth="1"/>
    <col min="5380" max="5380" width="15.85546875" style="2" bestFit="1" customWidth="1"/>
    <col min="5381" max="5381" width="19.140625" style="2" customWidth="1"/>
    <col min="5382" max="5382" width="15.7109375" style="2" bestFit="1" customWidth="1"/>
    <col min="5383" max="5383" width="18.85546875" style="2" customWidth="1"/>
    <col min="5384" max="5384" width="17.85546875" style="2" customWidth="1"/>
    <col min="5385" max="5385" width="17.28515625" style="2" bestFit="1" customWidth="1"/>
    <col min="5386" max="5386" width="11.42578125" style="2" bestFit="1" customWidth="1"/>
    <col min="5387" max="5387" width="15.7109375" style="2" customWidth="1"/>
    <col min="5388" max="5388" width="12.140625" style="2" bestFit="1" customWidth="1"/>
    <col min="5389" max="5632" width="9.7109375" style="2"/>
    <col min="5633" max="5633" width="21.28515625" style="2" customWidth="1"/>
    <col min="5634" max="5634" width="22.7109375" style="2" customWidth="1"/>
    <col min="5635" max="5635" width="17" style="2" bestFit="1" customWidth="1"/>
    <col min="5636" max="5636" width="15.85546875" style="2" bestFit="1" customWidth="1"/>
    <col min="5637" max="5637" width="19.140625" style="2" customWidth="1"/>
    <col min="5638" max="5638" width="15.7109375" style="2" bestFit="1" customWidth="1"/>
    <col min="5639" max="5639" width="18.85546875" style="2" customWidth="1"/>
    <col min="5640" max="5640" width="17.85546875" style="2" customWidth="1"/>
    <col min="5641" max="5641" width="17.28515625" style="2" bestFit="1" customWidth="1"/>
    <col min="5642" max="5642" width="11.42578125" style="2" bestFit="1" customWidth="1"/>
    <col min="5643" max="5643" width="15.7109375" style="2" customWidth="1"/>
    <col min="5644" max="5644" width="12.140625" style="2" bestFit="1" customWidth="1"/>
    <col min="5645" max="5888" width="9.7109375" style="2"/>
    <col min="5889" max="5889" width="21.28515625" style="2" customWidth="1"/>
    <col min="5890" max="5890" width="22.7109375" style="2" customWidth="1"/>
    <col min="5891" max="5891" width="17" style="2" bestFit="1" customWidth="1"/>
    <col min="5892" max="5892" width="15.85546875" style="2" bestFit="1" customWidth="1"/>
    <col min="5893" max="5893" width="19.140625" style="2" customWidth="1"/>
    <col min="5894" max="5894" width="15.7109375" style="2" bestFit="1" customWidth="1"/>
    <col min="5895" max="5895" width="18.85546875" style="2" customWidth="1"/>
    <col min="5896" max="5896" width="17.85546875" style="2" customWidth="1"/>
    <col min="5897" max="5897" width="17.28515625" style="2" bestFit="1" customWidth="1"/>
    <col min="5898" max="5898" width="11.42578125" style="2" bestFit="1" customWidth="1"/>
    <col min="5899" max="5899" width="15.7109375" style="2" customWidth="1"/>
    <col min="5900" max="5900" width="12.140625" style="2" bestFit="1" customWidth="1"/>
    <col min="5901" max="6144" width="9.7109375" style="2"/>
    <col min="6145" max="6145" width="21.28515625" style="2" customWidth="1"/>
    <col min="6146" max="6146" width="22.7109375" style="2" customWidth="1"/>
    <col min="6147" max="6147" width="17" style="2" bestFit="1" customWidth="1"/>
    <col min="6148" max="6148" width="15.85546875" style="2" bestFit="1" customWidth="1"/>
    <col min="6149" max="6149" width="19.140625" style="2" customWidth="1"/>
    <col min="6150" max="6150" width="15.7109375" style="2" bestFit="1" customWidth="1"/>
    <col min="6151" max="6151" width="18.85546875" style="2" customWidth="1"/>
    <col min="6152" max="6152" width="17.85546875" style="2" customWidth="1"/>
    <col min="6153" max="6153" width="17.28515625" style="2" bestFit="1" customWidth="1"/>
    <col min="6154" max="6154" width="11.42578125" style="2" bestFit="1" customWidth="1"/>
    <col min="6155" max="6155" width="15.7109375" style="2" customWidth="1"/>
    <col min="6156" max="6156" width="12.140625" style="2" bestFit="1" customWidth="1"/>
    <col min="6157" max="6400" width="9.7109375" style="2"/>
    <col min="6401" max="6401" width="21.28515625" style="2" customWidth="1"/>
    <col min="6402" max="6402" width="22.7109375" style="2" customWidth="1"/>
    <col min="6403" max="6403" width="17" style="2" bestFit="1" customWidth="1"/>
    <col min="6404" max="6404" width="15.85546875" style="2" bestFit="1" customWidth="1"/>
    <col min="6405" max="6405" width="19.140625" style="2" customWidth="1"/>
    <col min="6406" max="6406" width="15.7109375" style="2" bestFit="1" customWidth="1"/>
    <col min="6407" max="6407" width="18.85546875" style="2" customWidth="1"/>
    <col min="6408" max="6408" width="17.85546875" style="2" customWidth="1"/>
    <col min="6409" max="6409" width="17.28515625" style="2" bestFit="1" customWidth="1"/>
    <col min="6410" max="6410" width="11.42578125" style="2" bestFit="1" customWidth="1"/>
    <col min="6411" max="6411" width="15.7109375" style="2" customWidth="1"/>
    <col min="6412" max="6412" width="12.140625" style="2" bestFit="1" customWidth="1"/>
    <col min="6413" max="6656" width="9.7109375" style="2"/>
    <col min="6657" max="6657" width="21.28515625" style="2" customWidth="1"/>
    <col min="6658" max="6658" width="22.7109375" style="2" customWidth="1"/>
    <col min="6659" max="6659" width="17" style="2" bestFit="1" customWidth="1"/>
    <col min="6660" max="6660" width="15.85546875" style="2" bestFit="1" customWidth="1"/>
    <col min="6661" max="6661" width="19.140625" style="2" customWidth="1"/>
    <col min="6662" max="6662" width="15.7109375" style="2" bestFit="1" customWidth="1"/>
    <col min="6663" max="6663" width="18.85546875" style="2" customWidth="1"/>
    <col min="6664" max="6664" width="17.85546875" style="2" customWidth="1"/>
    <col min="6665" max="6665" width="17.28515625" style="2" bestFit="1" customWidth="1"/>
    <col min="6666" max="6666" width="11.42578125" style="2" bestFit="1" customWidth="1"/>
    <col min="6667" max="6667" width="15.7109375" style="2" customWidth="1"/>
    <col min="6668" max="6668" width="12.140625" style="2" bestFit="1" customWidth="1"/>
    <col min="6669" max="6912" width="9.7109375" style="2"/>
    <col min="6913" max="6913" width="21.28515625" style="2" customWidth="1"/>
    <col min="6914" max="6914" width="22.7109375" style="2" customWidth="1"/>
    <col min="6915" max="6915" width="17" style="2" bestFit="1" customWidth="1"/>
    <col min="6916" max="6916" width="15.85546875" style="2" bestFit="1" customWidth="1"/>
    <col min="6917" max="6917" width="19.140625" style="2" customWidth="1"/>
    <col min="6918" max="6918" width="15.7109375" style="2" bestFit="1" customWidth="1"/>
    <col min="6919" max="6919" width="18.85546875" style="2" customWidth="1"/>
    <col min="6920" max="6920" width="17.85546875" style="2" customWidth="1"/>
    <col min="6921" max="6921" width="17.28515625" style="2" bestFit="1" customWidth="1"/>
    <col min="6922" max="6922" width="11.42578125" style="2" bestFit="1" customWidth="1"/>
    <col min="6923" max="6923" width="15.7109375" style="2" customWidth="1"/>
    <col min="6924" max="6924" width="12.140625" style="2" bestFit="1" customWidth="1"/>
    <col min="6925" max="7168" width="9.7109375" style="2"/>
    <col min="7169" max="7169" width="21.28515625" style="2" customWidth="1"/>
    <col min="7170" max="7170" width="22.7109375" style="2" customWidth="1"/>
    <col min="7171" max="7171" width="17" style="2" bestFit="1" customWidth="1"/>
    <col min="7172" max="7172" width="15.85546875" style="2" bestFit="1" customWidth="1"/>
    <col min="7173" max="7173" width="19.140625" style="2" customWidth="1"/>
    <col min="7174" max="7174" width="15.7109375" style="2" bestFit="1" customWidth="1"/>
    <col min="7175" max="7175" width="18.85546875" style="2" customWidth="1"/>
    <col min="7176" max="7176" width="17.85546875" style="2" customWidth="1"/>
    <col min="7177" max="7177" width="17.28515625" style="2" bestFit="1" customWidth="1"/>
    <col min="7178" max="7178" width="11.42578125" style="2" bestFit="1" customWidth="1"/>
    <col min="7179" max="7179" width="15.7109375" style="2" customWidth="1"/>
    <col min="7180" max="7180" width="12.140625" style="2" bestFit="1" customWidth="1"/>
    <col min="7181" max="7424" width="9.7109375" style="2"/>
    <col min="7425" max="7425" width="21.28515625" style="2" customWidth="1"/>
    <col min="7426" max="7426" width="22.7109375" style="2" customWidth="1"/>
    <col min="7427" max="7427" width="17" style="2" bestFit="1" customWidth="1"/>
    <col min="7428" max="7428" width="15.85546875" style="2" bestFit="1" customWidth="1"/>
    <col min="7429" max="7429" width="19.140625" style="2" customWidth="1"/>
    <col min="7430" max="7430" width="15.7109375" style="2" bestFit="1" customWidth="1"/>
    <col min="7431" max="7431" width="18.85546875" style="2" customWidth="1"/>
    <col min="7432" max="7432" width="17.85546875" style="2" customWidth="1"/>
    <col min="7433" max="7433" width="17.28515625" style="2" bestFit="1" customWidth="1"/>
    <col min="7434" max="7434" width="11.42578125" style="2" bestFit="1" customWidth="1"/>
    <col min="7435" max="7435" width="15.7109375" style="2" customWidth="1"/>
    <col min="7436" max="7436" width="12.140625" style="2" bestFit="1" customWidth="1"/>
    <col min="7437" max="7680" width="9.7109375" style="2"/>
    <col min="7681" max="7681" width="21.28515625" style="2" customWidth="1"/>
    <col min="7682" max="7682" width="22.7109375" style="2" customWidth="1"/>
    <col min="7683" max="7683" width="17" style="2" bestFit="1" customWidth="1"/>
    <col min="7684" max="7684" width="15.85546875" style="2" bestFit="1" customWidth="1"/>
    <col min="7685" max="7685" width="19.140625" style="2" customWidth="1"/>
    <col min="7686" max="7686" width="15.7109375" style="2" bestFit="1" customWidth="1"/>
    <col min="7687" max="7687" width="18.85546875" style="2" customWidth="1"/>
    <col min="7688" max="7688" width="17.85546875" style="2" customWidth="1"/>
    <col min="7689" max="7689" width="17.28515625" style="2" bestFit="1" customWidth="1"/>
    <col min="7690" max="7690" width="11.42578125" style="2" bestFit="1" customWidth="1"/>
    <col min="7691" max="7691" width="15.7109375" style="2" customWidth="1"/>
    <col min="7692" max="7692" width="12.140625" style="2" bestFit="1" customWidth="1"/>
    <col min="7693" max="7936" width="9.7109375" style="2"/>
    <col min="7937" max="7937" width="21.28515625" style="2" customWidth="1"/>
    <col min="7938" max="7938" width="22.7109375" style="2" customWidth="1"/>
    <col min="7939" max="7939" width="17" style="2" bestFit="1" customWidth="1"/>
    <col min="7940" max="7940" width="15.85546875" style="2" bestFit="1" customWidth="1"/>
    <col min="7941" max="7941" width="19.140625" style="2" customWidth="1"/>
    <col min="7942" max="7942" width="15.7109375" style="2" bestFit="1" customWidth="1"/>
    <col min="7943" max="7943" width="18.85546875" style="2" customWidth="1"/>
    <col min="7944" max="7944" width="17.85546875" style="2" customWidth="1"/>
    <col min="7945" max="7945" width="17.28515625" style="2" bestFit="1" customWidth="1"/>
    <col min="7946" max="7946" width="11.42578125" style="2" bestFit="1" customWidth="1"/>
    <col min="7947" max="7947" width="15.7109375" style="2" customWidth="1"/>
    <col min="7948" max="7948" width="12.140625" style="2" bestFit="1" customWidth="1"/>
    <col min="7949" max="8192" width="9.7109375" style="2"/>
    <col min="8193" max="8193" width="21.28515625" style="2" customWidth="1"/>
    <col min="8194" max="8194" width="22.7109375" style="2" customWidth="1"/>
    <col min="8195" max="8195" width="17" style="2" bestFit="1" customWidth="1"/>
    <col min="8196" max="8196" width="15.85546875" style="2" bestFit="1" customWidth="1"/>
    <col min="8197" max="8197" width="19.140625" style="2" customWidth="1"/>
    <col min="8198" max="8198" width="15.7109375" style="2" bestFit="1" customWidth="1"/>
    <col min="8199" max="8199" width="18.85546875" style="2" customWidth="1"/>
    <col min="8200" max="8200" width="17.85546875" style="2" customWidth="1"/>
    <col min="8201" max="8201" width="17.28515625" style="2" bestFit="1" customWidth="1"/>
    <col min="8202" max="8202" width="11.42578125" style="2" bestFit="1" customWidth="1"/>
    <col min="8203" max="8203" width="15.7109375" style="2" customWidth="1"/>
    <col min="8204" max="8204" width="12.140625" style="2" bestFit="1" customWidth="1"/>
    <col min="8205" max="8448" width="9.7109375" style="2"/>
    <col min="8449" max="8449" width="21.28515625" style="2" customWidth="1"/>
    <col min="8450" max="8450" width="22.7109375" style="2" customWidth="1"/>
    <col min="8451" max="8451" width="17" style="2" bestFit="1" customWidth="1"/>
    <col min="8452" max="8452" width="15.85546875" style="2" bestFit="1" customWidth="1"/>
    <col min="8453" max="8453" width="19.140625" style="2" customWidth="1"/>
    <col min="8454" max="8454" width="15.7109375" style="2" bestFit="1" customWidth="1"/>
    <col min="8455" max="8455" width="18.85546875" style="2" customWidth="1"/>
    <col min="8456" max="8456" width="17.85546875" style="2" customWidth="1"/>
    <col min="8457" max="8457" width="17.28515625" style="2" bestFit="1" customWidth="1"/>
    <col min="8458" max="8458" width="11.42578125" style="2" bestFit="1" customWidth="1"/>
    <col min="8459" max="8459" width="15.7109375" style="2" customWidth="1"/>
    <col min="8460" max="8460" width="12.140625" style="2" bestFit="1" customWidth="1"/>
    <col min="8461" max="8704" width="9.7109375" style="2"/>
    <col min="8705" max="8705" width="21.28515625" style="2" customWidth="1"/>
    <col min="8706" max="8706" width="22.7109375" style="2" customWidth="1"/>
    <col min="8707" max="8707" width="17" style="2" bestFit="1" customWidth="1"/>
    <col min="8708" max="8708" width="15.85546875" style="2" bestFit="1" customWidth="1"/>
    <col min="8709" max="8709" width="19.140625" style="2" customWidth="1"/>
    <col min="8710" max="8710" width="15.7109375" style="2" bestFit="1" customWidth="1"/>
    <col min="8711" max="8711" width="18.85546875" style="2" customWidth="1"/>
    <col min="8712" max="8712" width="17.85546875" style="2" customWidth="1"/>
    <col min="8713" max="8713" width="17.28515625" style="2" bestFit="1" customWidth="1"/>
    <col min="8714" max="8714" width="11.42578125" style="2" bestFit="1" customWidth="1"/>
    <col min="8715" max="8715" width="15.7109375" style="2" customWidth="1"/>
    <col min="8716" max="8716" width="12.140625" style="2" bestFit="1" customWidth="1"/>
    <col min="8717" max="8960" width="9.7109375" style="2"/>
    <col min="8961" max="8961" width="21.28515625" style="2" customWidth="1"/>
    <col min="8962" max="8962" width="22.7109375" style="2" customWidth="1"/>
    <col min="8963" max="8963" width="17" style="2" bestFit="1" customWidth="1"/>
    <col min="8964" max="8964" width="15.85546875" style="2" bestFit="1" customWidth="1"/>
    <col min="8965" max="8965" width="19.140625" style="2" customWidth="1"/>
    <col min="8966" max="8966" width="15.7109375" style="2" bestFit="1" customWidth="1"/>
    <col min="8967" max="8967" width="18.85546875" style="2" customWidth="1"/>
    <col min="8968" max="8968" width="17.85546875" style="2" customWidth="1"/>
    <col min="8969" max="8969" width="17.28515625" style="2" bestFit="1" customWidth="1"/>
    <col min="8970" max="8970" width="11.42578125" style="2" bestFit="1" customWidth="1"/>
    <col min="8971" max="8971" width="15.7109375" style="2" customWidth="1"/>
    <col min="8972" max="8972" width="12.140625" style="2" bestFit="1" customWidth="1"/>
    <col min="8973" max="9216" width="9.7109375" style="2"/>
    <col min="9217" max="9217" width="21.28515625" style="2" customWidth="1"/>
    <col min="9218" max="9218" width="22.7109375" style="2" customWidth="1"/>
    <col min="9219" max="9219" width="17" style="2" bestFit="1" customWidth="1"/>
    <col min="9220" max="9220" width="15.85546875" style="2" bestFit="1" customWidth="1"/>
    <col min="9221" max="9221" width="19.140625" style="2" customWidth="1"/>
    <col min="9222" max="9222" width="15.7109375" style="2" bestFit="1" customWidth="1"/>
    <col min="9223" max="9223" width="18.85546875" style="2" customWidth="1"/>
    <col min="9224" max="9224" width="17.85546875" style="2" customWidth="1"/>
    <col min="9225" max="9225" width="17.28515625" style="2" bestFit="1" customWidth="1"/>
    <col min="9226" max="9226" width="11.42578125" style="2" bestFit="1" customWidth="1"/>
    <col min="9227" max="9227" width="15.7109375" style="2" customWidth="1"/>
    <col min="9228" max="9228" width="12.140625" style="2" bestFit="1" customWidth="1"/>
    <col min="9229" max="9472" width="9.7109375" style="2"/>
    <col min="9473" max="9473" width="21.28515625" style="2" customWidth="1"/>
    <col min="9474" max="9474" width="22.7109375" style="2" customWidth="1"/>
    <col min="9475" max="9475" width="17" style="2" bestFit="1" customWidth="1"/>
    <col min="9476" max="9476" width="15.85546875" style="2" bestFit="1" customWidth="1"/>
    <col min="9477" max="9477" width="19.140625" style="2" customWidth="1"/>
    <col min="9478" max="9478" width="15.7109375" style="2" bestFit="1" customWidth="1"/>
    <col min="9479" max="9479" width="18.85546875" style="2" customWidth="1"/>
    <col min="9480" max="9480" width="17.85546875" style="2" customWidth="1"/>
    <col min="9481" max="9481" width="17.28515625" style="2" bestFit="1" customWidth="1"/>
    <col min="9482" max="9482" width="11.42578125" style="2" bestFit="1" customWidth="1"/>
    <col min="9483" max="9483" width="15.7109375" style="2" customWidth="1"/>
    <col min="9484" max="9484" width="12.140625" style="2" bestFit="1" customWidth="1"/>
    <col min="9485" max="9728" width="9.7109375" style="2"/>
    <col min="9729" max="9729" width="21.28515625" style="2" customWidth="1"/>
    <col min="9730" max="9730" width="22.7109375" style="2" customWidth="1"/>
    <col min="9731" max="9731" width="17" style="2" bestFit="1" customWidth="1"/>
    <col min="9732" max="9732" width="15.85546875" style="2" bestFit="1" customWidth="1"/>
    <col min="9733" max="9733" width="19.140625" style="2" customWidth="1"/>
    <col min="9734" max="9734" width="15.7109375" style="2" bestFit="1" customWidth="1"/>
    <col min="9735" max="9735" width="18.85546875" style="2" customWidth="1"/>
    <col min="9736" max="9736" width="17.85546875" style="2" customWidth="1"/>
    <col min="9737" max="9737" width="17.28515625" style="2" bestFit="1" customWidth="1"/>
    <col min="9738" max="9738" width="11.42578125" style="2" bestFit="1" customWidth="1"/>
    <col min="9739" max="9739" width="15.7109375" style="2" customWidth="1"/>
    <col min="9740" max="9740" width="12.140625" style="2" bestFit="1" customWidth="1"/>
    <col min="9741" max="9984" width="9.7109375" style="2"/>
    <col min="9985" max="9985" width="21.28515625" style="2" customWidth="1"/>
    <col min="9986" max="9986" width="22.7109375" style="2" customWidth="1"/>
    <col min="9987" max="9987" width="17" style="2" bestFit="1" customWidth="1"/>
    <col min="9988" max="9988" width="15.85546875" style="2" bestFit="1" customWidth="1"/>
    <col min="9989" max="9989" width="19.140625" style="2" customWidth="1"/>
    <col min="9990" max="9990" width="15.7109375" style="2" bestFit="1" customWidth="1"/>
    <col min="9991" max="9991" width="18.85546875" style="2" customWidth="1"/>
    <col min="9992" max="9992" width="17.85546875" style="2" customWidth="1"/>
    <col min="9993" max="9993" width="17.28515625" style="2" bestFit="1" customWidth="1"/>
    <col min="9994" max="9994" width="11.42578125" style="2" bestFit="1" customWidth="1"/>
    <col min="9995" max="9995" width="15.7109375" style="2" customWidth="1"/>
    <col min="9996" max="9996" width="12.140625" style="2" bestFit="1" customWidth="1"/>
    <col min="9997" max="10240" width="9.7109375" style="2"/>
    <col min="10241" max="10241" width="21.28515625" style="2" customWidth="1"/>
    <col min="10242" max="10242" width="22.7109375" style="2" customWidth="1"/>
    <col min="10243" max="10243" width="17" style="2" bestFit="1" customWidth="1"/>
    <col min="10244" max="10244" width="15.85546875" style="2" bestFit="1" customWidth="1"/>
    <col min="10245" max="10245" width="19.140625" style="2" customWidth="1"/>
    <col min="10246" max="10246" width="15.7109375" style="2" bestFit="1" customWidth="1"/>
    <col min="10247" max="10247" width="18.85546875" style="2" customWidth="1"/>
    <col min="10248" max="10248" width="17.85546875" style="2" customWidth="1"/>
    <col min="10249" max="10249" width="17.28515625" style="2" bestFit="1" customWidth="1"/>
    <col min="10250" max="10250" width="11.42578125" style="2" bestFit="1" customWidth="1"/>
    <col min="10251" max="10251" width="15.7109375" style="2" customWidth="1"/>
    <col min="10252" max="10252" width="12.140625" style="2" bestFit="1" customWidth="1"/>
    <col min="10253" max="10496" width="9.7109375" style="2"/>
    <col min="10497" max="10497" width="21.28515625" style="2" customWidth="1"/>
    <col min="10498" max="10498" width="22.7109375" style="2" customWidth="1"/>
    <col min="10499" max="10499" width="17" style="2" bestFit="1" customWidth="1"/>
    <col min="10500" max="10500" width="15.85546875" style="2" bestFit="1" customWidth="1"/>
    <col min="10501" max="10501" width="19.140625" style="2" customWidth="1"/>
    <col min="10502" max="10502" width="15.7109375" style="2" bestFit="1" customWidth="1"/>
    <col min="10503" max="10503" width="18.85546875" style="2" customWidth="1"/>
    <col min="10504" max="10504" width="17.85546875" style="2" customWidth="1"/>
    <col min="10505" max="10505" width="17.28515625" style="2" bestFit="1" customWidth="1"/>
    <col min="10506" max="10506" width="11.42578125" style="2" bestFit="1" customWidth="1"/>
    <col min="10507" max="10507" width="15.7109375" style="2" customWidth="1"/>
    <col min="10508" max="10508" width="12.140625" style="2" bestFit="1" customWidth="1"/>
    <col min="10509" max="10752" width="9.7109375" style="2"/>
    <col min="10753" max="10753" width="21.28515625" style="2" customWidth="1"/>
    <col min="10754" max="10754" width="22.7109375" style="2" customWidth="1"/>
    <col min="10755" max="10755" width="17" style="2" bestFit="1" customWidth="1"/>
    <col min="10756" max="10756" width="15.85546875" style="2" bestFit="1" customWidth="1"/>
    <col min="10757" max="10757" width="19.140625" style="2" customWidth="1"/>
    <col min="10758" max="10758" width="15.7109375" style="2" bestFit="1" customWidth="1"/>
    <col min="10759" max="10759" width="18.85546875" style="2" customWidth="1"/>
    <col min="10760" max="10760" width="17.85546875" style="2" customWidth="1"/>
    <col min="10761" max="10761" width="17.28515625" style="2" bestFit="1" customWidth="1"/>
    <col min="10762" max="10762" width="11.42578125" style="2" bestFit="1" customWidth="1"/>
    <col min="10763" max="10763" width="15.7109375" style="2" customWidth="1"/>
    <col min="10764" max="10764" width="12.140625" style="2" bestFit="1" customWidth="1"/>
    <col min="10765" max="11008" width="9.7109375" style="2"/>
    <col min="11009" max="11009" width="21.28515625" style="2" customWidth="1"/>
    <col min="11010" max="11010" width="22.7109375" style="2" customWidth="1"/>
    <col min="11011" max="11011" width="17" style="2" bestFit="1" customWidth="1"/>
    <col min="11012" max="11012" width="15.85546875" style="2" bestFit="1" customWidth="1"/>
    <col min="11013" max="11013" width="19.140625" style="2" customWidth="1"/>
    <col min="11014" max="11014" width="15.7109375" style="2" bestFit="1" customWidth="1"/>
    <col min="11015" max="11015" width="18.85546875" style="2" customWidth="1"/>
    <col min="11016" max="11016" width="17.85546875" style="2" customWidth="1"/>
    <col min="11017" max="11017" width="17.28515625" style="2" bestFit="1" customWidth="1"/>
    <col min="11018" max="11018" width="11.42578125" style="2" bestFit="1" customWidth="1"/>
    <col min="11019" max="11019" width="15.7109375" style="2" customWidth="1"/>
    <col min="11020" max="11020" width="12.140625" style="2" bestFit="1" customWidth="1"/>
    <col min="11021" max="11264" width="9.7109375" style="2"/>
    <col min="11265" max="11265" width="21.28515625" style="2" customWidth="1"/>
    <col min="11266" max="11266" width="22.7109375" style="2" customWidth="1"/>
    <col min="11267" max="11267" width="17" style="2" bestFit="1" customWidth="1"/>
    <col min="11268" max="11268" width="15.85546875" style="2" bestFit="1" customWidth="1"/>
    <col min="11269" max="11269" width="19.140625" style="2" customWidth="1"/>
    <col min="11270" max="11270" width="15.7109375" style="2" bestFit="1" customWidth="1"/>
    <col min="11271" max="11271" width="18.85546875" style="2" customWidth="1"/>
    <col min="11272" max="11272" width="17.85546875" style="2" customWidth="1"/>
    <col min="11273" max="11273" width="17.28515625" style="2" bestFit="1" customWidth="1"/>
    <col min="11274" max="11274" width="11.42578125" style="2" bestFit="1" customWidth="1"/>
    <col min="11275" max="11275" width="15.7109375" style="2" customWidth="1"/>
    <col min="11276" max="11276" width="12.140625" style="2" bestFit="1" customWidth="1"/>
    <col min="11277" max="11520" width="9.7109375" style="2"/>
    <col min="11521" max="11521" width="21.28515625" style="2" customWidth="1"/>
    <col min="11522" max="11522" width="22.7109375" style="2" customWidth="1"/>
    <col min="11523" max="11523" width="17" style="2" bestFit="1" customWidth="1"/>
    <col min="11524" max="11524" width="15.85546875" style="2" bestFit="1" customWidth="1"/>
    <col min="11525" max="11525" width="19.140625" style="2" customWidth="1"/>
    <col min="11526" max="11526" width="15.7109375" style="2" bestFit="1" customWidth="1"/>
    <col min="11527" max="11527" width="18.85546875" style="2" customWidth="1"/>
    <col min="11528" max="11528" width="17.85546875" style="2" customWidth="1"/>
    <col min="11529" max="11529" width="17.28515625" style="2" bestFit="1" customWidth="1"/>
    <col min="11530" max="11530" width="11.42578125" style="2" bestFit="1" customWidth="1"/>
    <col min="11531" max="11531" width="15.7109375" style="2" customWidth="1"/>
    <col min="11532" max="11532" width="12.140625" style="2" bestFit="1" customWidth="1"/>
    <col min="11533" max="11776" width="9.7109375" style="2"/>
    <col min="11777" max="11777" width="21.28515625" style="2" customWidth="1"/>
    <col min="11778" max="11778" width="22.7109375" style="2" customWidth="1"/>
    <col min="11779" max="11779" width="17" style="2" bestFit="1" customWidth="1"/>
    <col min="11780" max="11780" width="15.85546875" style="2" bestFit="1" customWidth="1"/>
    <col min="11781" max="11781" width="19.140625" style="2" customWidth="1"/>
    <col min="11782" max="11782" width="15.7109375" style="2" bestFit="1" customWidth="1"/>
    <col min="11783" max="11783" width="18.85546875" style="2" customWidth="1"/>
    <col min="11784" max="11784" width="17.85546875" style="2" customWidth="1"/>
    <col min="11785" max="11785" width="17.28515625" style="2" bestFit="1" customWidth="1"/>
    <col min="11786" max="11786" width="11.42578125" style="2" bestFit="1" customWidth="1"/>
    <col min="11787" max="11787" width="15.7109375" style="2" customWidth="1"/>
    <col min="11788" max="11788" width="12.140625" style="2" bestFit="1" customWidth="1"/>
    <col min="11789" max="12032" width="9.7109375" style="2"/>
    <col min="12033" max="12033" width="21.28515625" style="2" customWidth="1"/>
    <col min="12034" max="12034" width="22.7109375" style="2" customWidth="1"/>
    <col min="12035" max="12035" width="17" style="2" bestFit="1" customWidth="1"/>
    <col min="12036" max="12036" width="15.85546875" style="2" bestFit="1" customWidth="1"/>
    <col min="12037" max="12037" width="19.140625" style="2" customWidth="1"/>
    <col min="12038" max="12038" width="15.7109375" style="2" bestFit="1" customWidth="1"/>
    <col min="12039" max="12039" width="18.85546875" style="2" customWidth="1"/>
    <col min="12040" max="12040" width="17.85546875" style="2" customWidth="1"/>
    <col min="12041" max="12041" width="17.28515625" style="2" bestFit="1" customWidth="1"/>
    <col min="12042" max="12042" width="11.42578125" style="2" bestFit="1" customWidth="1"/>
    <col min="12043" max="12043" width="15.7109375" style="2" customWidth="1"/>
    <col min="12044" max="12044" width="12.140625" style="2" bestFit="1" customWidth="1"/>
    <col min="12045" max="12288" width="9.7109375" style="2"/>
    <col min="12289" max="12289" width="21.28515625" style="2" customWidth="1"/>
    <col min="12290" max="12290" width="22.7109375" style="2" customWidth="1"/>
    <col min="12291" max="12291" width="17" style="2" bestFit="1" customWidth="1"/>
    <col min="12292" max="12292" width="15.85546875" style="2" bestFit="1" customWidth="1"/>
    <col min="12293" max="12293" width="19.140625" style="2" customWidth="1"/>
    <col min="12294" max="12294" width="15.7109375" style="2" bestFit="1" customWidth="1"/>
    <col min="12295" max="12295" width="18.85546875" style="2" customWidth="1"/>
    <col min="12296" max="12296" width="17.85546875" style="2" customWidth="1"/>
    <col min="12297" max="12297" width="17.28515625" style="2" bestFit="1" customWidth="1"/>
    <col min="12298" max="12298" width="11.42578125" style="2" bestFit="1" customWidth="1"/>
    <col min="12299" max="12299" width="15.7109375" style="2" customWidth="1"/>
    <col min="12300" max="12300" width="12.140625" style="2" bestFit="1" customWidth="1"/>
    <col min="12301" max="12544" width="9.7109375" style="2"/>
    <col min="12545" max="12545" width="21.28515625" style="2" customWidth="1"/>
    <col min="12546" max="12546" width="22.7109375" style="2" customWidth="1"/>
    <col min="12547" max="12547" width="17" style="2" bestFit="1" customWidth="1"/>
    <col min="12548" max="12548" width="15.85546875" style="2" bestFit="1" customWidth="1"/>
    <col min="12549" max="12549" width="19.140625" style="2" customWidth="1"/>
    <col min="12550" max="12550" width="15.7109375" style="2" bestFit="1" customWidth="1"/>
    <col min="12551" max="12551" width="18.85546875" style="2" customWidth="1"/>
    <col min="12552" max="12552" width="17.85546875" style="2" customWidth="1"/>
    <col min="12553" max="12553" width="17.28515625" style="2" bestFit="1" customWidth="1"/>
    <col min="12554" max="12554" width="11.42578125" style="2" bestFit="1" customWidth="1"/>
    <col min="12555" max="12555" width="15.7109375" style="2" customWidth="1"/>
    <col min="12556" max="12556" width="12.140625" style="2" bestFit="1" customWidth="1"/>
    <col min="12557" max="12800" width="9.7109375" style="2"/>
    <col min="12801" max="12801" width="21.28515625" style="2" customWidth="1"/>
    <col min="12802" max="12802" width="22.7109375" style="2" customWidth="1"/>
    <col min="12803" max="12803" width="17" style="2" bestFit="1" customWidth="1"/>
    <col min="12804" max="12804" width="15.85546875" style="2" bestFit="1" customWidth="1"/>
    <col min="12805" max="12805" width="19.140625" style="2" customWidth="1"/>
    <col min="12806" max="12806" width="15.7109375" style="2" bestFit="1" customWidth="1"/>
    <col min="12807" max="12807" width="18.85546875" style="2" customWidth="1"/>
    <col min="12808" max="12808" width="17.85546875" style="2" customWidth="1"/>
    <col min="12809" max="12809" width="17.28515625" style="2" bestFit="1" customWidth="1"/>
    <col min="12810" max="12810" width="11.42578125" style="2" bestFit="1" customWidth="1"/>
    <col min="12811" max="12811" width="15.7109375" style="2" customWidth="1"/>
    <col min="12812" max="12812" width="12.140625" style="2" bestFit="1" customWidth="1"/>
    <col min="12813" max="13056" width="9.7109375" style="2"/>
    <col min="13057" max="13057" width="21.28515625" style="2" customWidth="1"/>
    <col min="13058" max="13058" width="22.7109375" style="2" customWidth="1"/>
    <col min="13059" max="13059" width="17" style="2" bestFit="1" customWidth="1"/>
    <col min="13060" max="13060" width="15.85546875" style="2" bestFit="1" customWidth="1"/>
    <col min="13061" max="13061" width="19.140625" style="2" customWidth="1"/>
    <col min="13062" max="13062" width="15.7109375" style="2" bestFit="1" customWidth="1"/>
    <col min="13063" max="13063" width="18.85546875" style="2" customWidth="1"/>
    <col min="13064" max="13064" width="17.85546875" style="2" customWidth="1"/>
    <col min="13065" max="13065" width="17.28515625" style="2" bestFit="1" customWidth="1"/>
    <col min="13066" max="13066" width="11.42578125" style="2" bestFit="1" customWidth="1"/>
    <col min="13067" max="13067" width="15.7109375" style="2" customWidth="1"/>
    <col min="13068" max="13068" width="12.140625" style="2" bestFit="1" customWidth="1"/>
    <col min="13069" max="13312" width="9.7109375" style="2"/>
    <col min="13313" max="13313" width="21.28515625" style="2" customWidth="1"/>
    <col min="13314" max="13314" width="22.7109375" style="2" customWidth="1"/>
    <col min="13315" max="13315" width="17" style="2" bestFit="1" customWidth="1"/>
    <col min="13316" max="13316" width="15.85546875" style="2" bestFit="1" customWidth="1"/>
    <col min="13317" max="13317" width="19.140625" style="2" customWidth="1"/>
    <col min="13318" max="13318" width="15.7109375" style="2" bestFit="1" customWidth="1"/>
    <col min="13319" max="13319" width="18.85546875" style="2" customWidth="1"/>
    <col min="13320" max="13320" width="17.85546875" style="2" customWidth="1"/>
    <col min="13321" max="13321" width="17.28515625" style="2" bestFit="1" customWidth="1"/>
    <col min="13322" max="13322" width="11.42578125" style="2" bestFit="1" customWidth="1"/>
    <col min="13323" max="13323" width="15.7109375" style="2" customWidth="1"/>
    <col min="13324" max="13324" width="12.140625" style="2" bestFit="1" customWidth="1"/>
    <col min="13325" max="13568" width="9.7109375" style="2"/>
    <col min="13569" max="13569" width="21.28515625" style="2" customWidth="1"/>
    <col min="13570" max="13570" width="22.7109375" style="2" customWidth="1"/>
    <col min="13571" max="13571" width="17" style="2" bestFit="1" customWidth="1"/>
    <col min="13572" max="13572" width="15.85546875" style="2" bestFit="1" customWidth="1"/>
    <col min="13573" max="13573" width="19.140625" style="2" customWidth="1"/>
    <col min="13574" max="13574" width="15.7109375" style="2" bestFit="1" customWidth="1"/>
    <col min="13575" max="13575" width="18.85546875" style="2" customWidth="1"/>
    <col min="13576" max="13576" width="17.85546875" style="2" customWidth="1"/>
    <col min="13577" max="13577" width="17.28515625" style="2" bestFit="1" customWidth="1"/>
    <col min="13578" max="13578" width="11.42578125" style="2" bestFit="1" customWidth="1"/>
    <col min="13579" max="13579" width="15.7109375" style="2" customWidth="1"/>
    <col min="13580" max="13580" width="12.140625" style="2" bestFit="1" customWidth="1"/>
    <col min="13581" max="13824" width="9.7109375" style="2"/>
    <col min="13825" max="13825" width="21.28515625" style="2" customWidth="1"/>
    <col min="13826" max="13826" width="22.7109375" style="2" customWidth="1"/>
    <col min="13827" max="13827" width="17" style="2" bestFit="1" customWidth="1"/>
    <col min="13828" max="13828" width="15.85546875" style="2" bestFit="1" customWidth="1"/>
    <col min="13829" max="13829" width="19.140625" style="2" customWidth="1"/>
    <col min="13830" max="13830" width="15.7109375" style="2" bestFit="1" customWidth="1"/>
    <col min="13831" max="13831" width="18.85546875" style="2" customWidth="1"/>
    <col min="13832" max="13832" width="17.85546875" style="2" customWidth="1"/>
    <col min="13833" max="13833" width="17.28515625" style="2" bestFit="1" customWidth="1"/>
    <col min="13834" max="13834" width="11.42578125" style="2" bestFit="1" customWidth="1"/>
    <col min="13835" max="13835" width="15.7109375" style="2" customWidth="1"/>
    <col min="13836" max="13836" width="12.140625" style="2" bestFit="1" customWidth="1"/>
    <col min="13837" max="14080" width="9.7109375" style="2"/>
    <col min="14081" max="14081" width="21.28515625" style="2" customWidth="1"/>
    <col min="14082" max="14082" width="22.7109375" style="2" customWidth="1"/>
    <col min="14083" max="14083" width="17" style="2" bestFit="1" customWidth="1"/>
    <col min="14084" max="14084" width="15.85546875" style="2" bestFit="1" customWidth="1"/>
    <col min="14085" max="14085" width="19.140625" style="2" customWidth="1"/>
    <col min="14086" max="14086" width="15.7109375" style="2" bestFit="1" customWidth="1"/>
    <col min="14087" max="14087" width="18.85546875" style="2" customWidth="1"/>
    <col min="14088" max="14088" width="17.85546875" style="2" customWidth="1"/>
    <col min="14089" max="14089" width="17.28515625" style="2" bestFit="1" customWidth="1"/>
    <col min="14090" max="14090" width="11.42578125" style="2" bestFit="1" customWidth="1"/>
    <col min="14091" max="14091" width="15.7109375" style="2" customWidth="1"/>
    <col min="14092" max="14092" width="12.140625" style="2" bestFit="1" customWidth="1"/>
    <col min="14093" max="14336" width="9.7109375" style="2"/>
    <col min="14337" max="14337" width="21.28515625" style="2" customWidth="1"/>
    <col min="14338" max="14338" width="22.7109375" style="2" customWidth="1"/>
    <col min="14339" max="14339" width="17" style="2" bestFit="1" customWidth="1"/>
    <col min="14340" max="14340" width="15.85546875" style="2" bestFit="1" customWidth="1"/>
    <col min="14341" max="14341" width="19.140625" style="2" customWidth="1"/>
    <col min="14342" max="14342" width="15.7109375" style="2" bestFit="1" customWidth="1"/>
    <col min="14343" max="14343" width="18.85546875" style="2" customWidth="1"/>
    <col min="14344" max="14344" width="17.85546875" style="2" customWidth="1"/>
    <col min="14345" max="14345" width="17.28515625" style="2" bestFit="1" customWidth="1"/>
    <col min="14346" max="14346" width="11.42578125" style="2" bestFit="1" customWidth="1"/>
    <col min="14347" max="14347" width="15.7109375" style="2" customWidth="1"/>
    <col min="14348" max="14348" width="12.140625" style="2" bestFit="1" customWidth="1"/>
    <col min="14349" max="14592" width="9.7109375" style="2"/>
    <col min="14593" max="14593" width="21.28515625" style="2" customWidth="1"/>
    <col min="14594" max="14594" width="22.7109375" style="2" customWidth="1"/>
    <col min="14595" max="14595" width="17" style="2" bestFit="1" customWidth="1"/>
    <col min="14596" max="14596" width="15.85546875" style="2" bestFit="1" customWidth="1"/>
    <col min="14597" max="14597" width="19.140625" style="2" customWidth="1"/>
    <col min="14598" max="14598" width="15.7109375" style="2" bestFit="1" customWidth="1"/>
    <col min="14599" max="14599" width="18.85546875" style="2" customWidth="1"/>
    <col min="14600" max="14600" width="17.85546875" style="2" customWidth="1"/>
    <col min="14601" max="14601" width="17.28515625" style="2" bestFit="1" customWidth="1"/>
    <col min="14602" max="14602" width="11.42578125" style="2" bestFit="1" customWidth="1"/>
    <col min="14603" max="14603" width="15.7109375" style="2" customWidth="1"/>
    <col min="14604" max="14604" width="12.140625" style="2" bestFit="1" customWidth="1"/>
    <col min="14605" max="14848" width="9.7109375" style="2"/>
    <col min="14849" max="14849" width="21.28515625" style="2" customWidth="1"/>
    <col min="14850" max="14850" width="22.7109375" style="2" customWidth="1"/>
    <col min="14851" max="14851" width="17" style="2" bestFit="1" customWidth="1"/>
    <col min="14852" max="14852" width="15.85546875" style="2" bestFit="1" customWidth="1"/>
    <col min="14853" max="14853" width="19.140625" style="2" customWidth="1"/>
    <col min="14854" max="14854" width="15.7109375" style="2" bestFit="1" customWidth="1"/>
    <col min="14855" max="14855" width="18.85546875" style="2" customWidth="1"/>
    <col min="14856" max="14856" width="17.85546875" style="2" customWidth="1"/>
    <col min="14857" max="14857" width="17.28515625" style="2" bestFit="1" customWidth="1"/>
    <col min="14858" max="14858" width="11.42578125" style="2" bestFit="1" customWidth="1"/>
    <col min="14859" max="14859" width="15.7109375" style="2" customWidth="1"/>
    <col min="14860" max="14860" width="12.140625" style="2" bestFit="1" customWidth="1"/>
    <col min="14861" max="15104" width="9.7109375" style="2"/>
    <col min="15105" max="15105" width="21.28515625" style="2" customWidth="1"/>
    <col min="15106" max="15106" width="22.7109375" style="2" customWidth="1"/>
    <col min="15107" max="15107" width="17" style="2" bestFit="1" customWidth="1"/>
    <col min="15108" max="15108" width="15.85546875" style="2" bestFit="1" customWidth="1"/>
    <col min="15109" max="15109" width="19.140625" style="2" customWidth="1"/>
    <col min="15110" max="15110" width="15.7109375" style="2" bestFit="1" customWidth="1"/>
    <col min="15111" max="15111" width="18.85546875" style="2" customWidth="1"/>
    <col min="15112" max="15112" width="17.85546875" style="2" customWidth="1"/>
    <col min="15113" max="15113" width="17.28515625" style="2" bestFit="1" customWidth="1"/>
    <col min="15114" max="15114" width="11.42578125" style="2" bestFit="1" customWidth="1"/>
    <col min="15115" max="15115" width="15.7109375" style="2" customWidth="1"/>
    <col min="15116" max="15116" width="12.140625" style="2" bestFit="1" customWidth="1"/>
    <col min="15117" max="15360" width="9.7109375" style="2"/>
    <col min="15361" max="15361" width="21.28515625" style="2" customWidth="1"/>
    <col min="15362" max="15362" width="22.7109375" style="2" customWidth="1"/>
    <col min="15363" max="15363" width="17" style="2" bestFit="1" customWidth="1"/>
    <col min="15364" max="15364" width="15.85546875" style="2" bestFit="1" customWidth="1"/>
    <col min="15365" max="15365" width="19.140625" style="2" customWidth="1"/>
    <col min="15366" max="15366" width="15.7109375" style="2" bestFit="1" customWidth="1"/>
    <col min="15367" max="15367" width="18.85546875" style="2" customWidth="1"/>
    <col min="15368" max="15368" width="17.85546875" style="2" customWidth="1"/>
    <col min="15369" max="15369" width="17.28515625" style="2" bestFit="1" customWidth="1"/>
    <col min="15370" max="15370" width="11.42578125" style="2" bestFit="1" customWidth="1"/>
    <col min="15371" max="15371" width="15.7109375" style="2" customWidth="1"/>
    <col min="15372" max="15372" width="12.140625" style="2" bestFit="1" customWidth="1"/>
    <col min="15373" max="15616" width="9.7109375" style="2"/>
    <col min="15617" max="15617" width="21.28515625" style="2" customWidth="1"/>
    <col min="15618" max="15618" width="22.7109375" style="2" customWidth="1"/>
    <col min="15619" max="15619" width="17" style="2" bestFit="1" customWidth="1"/>
    <col min="15620" max="15620" width="15.85546875" style="2" bestFit="1" customWidth="1"/>
    <col min="15621" max="15621" width="19.140625" style="2" customWidth="1"/>
    <col min="15622" max="15622" width="15.7109375" style="2" bestFit="1" customWidth="1"/>
    <col min="15623" max="15623" width="18.85546875" style="2" customWidth="1"/>
    <col min="15624" max="15624" width="17.85546875" style="2" customWidth="1"/>
    <col min="15625" max="15625" width="17.28515625" style="2" bestFit="1" customWidth="1"/>
    <col min="15626" max="15626" width="11.42578125" style="2" bestFit="1" customWidth="1"/>
    <col min="15627" max="15627" width="15.7109375" style="2" customWidth="1"/>
    <col min="15628" max="15628" width="12.140625" style="2" bestFit="1" customWidth="1"/>
    <col min="15629" max="15872" width="9.7109375" style="2"/>
    <col min="15873" max="15873" width="21.28515625" style="2" customWidth="1"/>
    <col min="15874" max="15874" width="22.7109375" style="2" customWidth="1"/>
    <col min="15875" max="15875" width="17" style="2" bestFit="1" customWidth="1"/>
    <col min="15876" max="15876" width="15.85546875" style="2" bestFit="1" customWidth="1"/>
    <col min="15877" max="15877" width="19.140625" style="2" customWidth="1"/>
    <col min="15878" max="15878" width="15.7109375" style="2" bestFit="1" customWidth="1"/>
    <col min="15879" max="15879" width="18.85546875" style="2" customWidth="1"/>
    <col min="15880" max="15880" width="17.85546875" style="2" customWidth="1"/>
    <col min="15881" max="15881" width="17.28515625" style="2" bestFit="1" customWidth="1"/>
    <col min="15882" max="15882" width="11.42578125" style="2" bestFit="1" customWidth="1"/>
    <col min="15883" max="15883" width="15.7109375" style="2" customWidth="1"/>
    <col min="15884" max="15884" width="12.140625" style="2" bestFit="1" customWidth="1"/>
    <col min="15885" max="16128" width="9.7109375" style="2"/>
    <col min="16129" max="16129" width="21.28515625" style="2" customWidth="1"/>
    <col min="16130" max="16130" width="22.7109375" style="2" customWidth="1"/>
    <col min="16131" max="16131" width="17" style="2" bestFit="1" customWidth="1"/>
    <col min="16132" max="16132" width="15.85546875" style="2" bestFit="1" customWidth="1"/>
    <col min="16133" max="16133" width="19.140625" style="2" customWidth="1"/>
    <col min="16134" max="16134" width="15.7109375" style="2" bestFit="1" customWidth="1"/>
    <col min="16135" max="16135" width="18.85546875" style="2" customWidth="1"/>
    <col min="16136" max="16136" width="17.85546875" style="2" customWidth="1"/>
    <col min="16137" max="16137" width="17.28515625" style="2" bestFit="1" customWidth="1"/>
    <col min="16138" max="16138" width="11.42578125" style="2" bestFit="1" customWidth="1"/>
    <col min="16139" max="16139" width="15.7109375" style="2" customWidth="1"/>
    <col min="16140" max="16140" width="12.140625" style="2" bestFit="1" customWidth="1"/>
    <col min="16141" max="16384" width="9.7109375" style="2"/>
  </cols>
  <sheetData>
    <row r="1" spans="1:12" x14ac:dyDescent="0.25">
      <c r="A1" s="1" t="s">
        <v>52</v>
      </c>
      <c r="E1" s="4"/>
    </row>
    <row r="2" spans="1:12" x14ac:dyDescent="0.25">
      <c r="E2" s="4" t="s">
        <v>51</v>
      </c>
      <c r="F2" s="3">
        <f>SUM(L6:L261)</f>
        <v>32902.906770840178</v>
      </c>
    </row>
    <row r="3" spans="1:12" x14ac:dyDescent="0.25">
      <c r="A3" s="4" t="s">
        <v>0</v>
      </c>
      <c r="E3" s="4"/>
    </row>
    <row r="4" spans="1:12" x14ac:dyDescent="0.25">
      <c r="A4" s="2" t="s">
        <v>1</v>
      </c>
      <c r="B4" s="5" t="s">
        <v>2</v>
      </c>
      <c r="C4" s="12" t="s">
        <v>3</v>
      </c>
      <c r="E4" s="1" t="s">
        <v>4</v>
      </c>
      <c r="K4" s="4" t="s">
        <v>5</v>
      </c>
      <c r="L4" s="7"/>
    </row>
    <row r="5" spans="1:12" x14ac:dyDescent="0.25">
      <c r="A5" s="5">
        <v>1</v>
      </c>
      <c r="B5" s="2" t="s">
        <v>6</v>
      </c>
      <c r="C5" s="13">
        <v>97.312926988354221</v>
      </c>
      <c r="E5" s="16" t="s">
        <v>7</v>
      </c>
      <c r="F5" s="17" t="s">
        <v>8</v>
      </c>
      <c r="G5" s="17" t="s">
        <v>9</v>
      </c>
      <c r="H5" s="17" t="s">
        <v>10</v>
      </c>
      <c r="I5" s="17" t="s">
        <v>11</v>
      </c>
      <c r="J5" s="6" t="s">
        <v>12</v>
      </c>
      <c r="K5" s="6" t="s">
        <v>13</v>
      </c>
      <c r="L5" s="6" t="s">
        <v>14</v>
      </c>
    </row>
    <row r="6" spans="1:12" x14ac:dyDescent="0.25">
      <c r="A6" s="5">
        <v>2</v>
      </c>
      <c r="B6" s="2" t="s">
        <v>15</v>
      </c>
      <c r="C6" s="13">
        <v>81.216061012357798</v>
      </c>
      <c r="E6" s="16">
        <v>1</v>
      </c>
      <c r="F6" s="18">
        <v>19</v>
      </c>
      <c r="G6" s="18">
        <v>25</v>
      </c>
      <c r="H6" s="18">
        <v>28</v>
      </c>
      <c r="I6" s="18">
        <v>21</v>
      </c>
      <c r="J6" s="2">
        <f>H6-I6</f>
        <v>7</v>
      </c>
      <c r="K6" s="8">
        <f>VLOOKUP(F6,$A$5:$C$36,3) - VLOOKUP(G6,$A$5:$C$36,3)+$B$38</f>
        <v>-0.17639017957245895</v>
      </c>
      <c r="L6" s="8">
        <f>(J6-K6)^2</f>
        <v>51.500576009464027</v>
      </c>
    </row>
    <row r="7" spans="1:12" x14ac:dyDescent="0.25">
      <c r="A7" s="5">
        <v>3</v>
      </c>
      <c r="B7" s="2" t="s">
        <v>16</v>
      </c>
      <c r="C7" s="13">
        <v>83.056164733327066</v>
      </c>
      <c r="E7" s="16">
        <v>1</v>
      </c>
      <c r="F7" s="18">
        <v>6</v>
      </c>
      <c r="G7" s="18">
        <v>12</v>
      </c>
      <c r="H7" s="18">
        <v>23</v>
      </c>
      <c r="I7" s="18">
        <v>31</v>
      </c>
      <c r="J7" s="2">
        <f t="shared" ref="J7:J70" si="0">H7-I7</f>
        <v>-8</v>
      </c>
      <c r="K7" s="8">
        <f t="shared" ref="K7:K70" si="1">VLOOKUP(F7,$A$5:$C$36,3) - VLOOKUP(G7,$A$5:$C$36,3)+$B$38</f>
        <v>-4.9840272296953652</v>
      </c>
      <c r="L7" s="8">
        <f t="shared" ref="L7:L70" si="2">(J7-K7)^2</f>
        <v>9.0960917512190136</v>
      </c>
    </row>
    <row r="8" spans="1:12" x14ac:dyDescent="0.25">
      <c r="A8" s="5">
        <v>4</v>
      </c>
      <c r="B8" s="2" t="s">
        <v>17</v>
      </c>
      <c r="C8" s="13">
        <v>85.030468512003637</v>
      </c>
      <c r="E8" s="16">
        <v>1</v>
      </c>
      <c r="F8" s="18">
        <v>26</v>
      </c>
      <c r="G8" s="18">
        <v>29</v>
      </c>
      <c r="H8" s="18">
        <v>34</v>
      </c>
      <c r="I8" s="18">
        <v>31</v>
      </c>
      <c r="J8" s="2">
        <f t="shared" si="0"/>
        <v>3</v>
      </c>
      <c r="K8" s="8">
        <f t="shared" si="1"/>
        <v>-9.9284700553598757</v>
      </c>
      <c r="L8" s="8">
        <f t="shared" si="2"/>
        <v>167.14533797233699</v>
      </c>
    </row>
    <row r="9" spans="1:12" x14ac:dyDescent="0.25">
      <c r="A9" s="5">
        <v>5</v>
      </c>
      <c r="B9" s="2" t="s">
        <v>18</v>
      </c>
      <c r="C9" s="13">
        <v>93.123693972275902</v>
      </c>
      <c r="E9" s="16">
        <v>1</v>
      </c>
      <c r="F9" s="18">
        <v>32</v>
      </c>
      <c r="G9" s="18">
        <v>17</v>
      </c>
      <c r="H9" s="18">
        <v>10</v>
      </c>
      <c r="I9" s="18">
        <v>17</v>
      </c>
      <c r="J9" s="2">
        <f t="shared" si="0"/>
        <v>-7</v>
      </c>
      <c r="K9" s="8">
        <f t="shared" si="1"/>
        <v>6.4501674924615662</v>
      </c>
      <c r="L9" s="8">
        <f t="shared" si="2"/>
        <v>180.90700557526989</v>
      </c>
    </row>
    <row r="10" spans="1:12" x14ac:dyDescent="0.25">
      <c r="A10" s="5">
        <v>6</v>
      </c>
      <c r="B10" s="2" t="s">
        <v>19</v>
      </c>
      <c r="C10" s="13">
        <v>83.749392241779802</v>
      </c>
      <c r="E10" s="16">
        <v>1</v>
      </c>
      <c r="F10" s="18">
        <v>13</v>
      </c>
      <c r="G10" s="18">
        <v>16</v>
      </c>
      <c r="H10" s="18">
        <v>20</v>
      </c>
      <c r="I10" s="18">
        <v>27</v>
      </c>
      <c r="J10" s="2">
        <f t="shared" si="0"/>
        <v>-7</v>
      </c>
      <c r="K10" s="8">
        <f t="shared" si="1"/>
        <v>-8.1875004239259201</v>
      </c>
      <c r="L10" s="8">
        <f t="shared" si="2"/>
        <v>1.41015725682424</v>
      </c>
    </row>
    <row r="11" spans="1:12" x14ac:dyDescent="0.25">
      <c r="A11" s="5">
        <v>7</v>
      </c>
      <c r="B11" s="2" t="s">
        <v>20</v>
      </c>
      <c r="C11" s="13">
        <v>95.647130769885237</v>
      </c>
      <c r="E11" s="16">
        <v>1</v>
      </c>
      <c r="F11" s="18">
        <v>4</v>
      </c>
      <c r="G11" s="18">
        <v>14</v>
      </c>
      <c r="H11" s="18">
        <v>27</v>
      </c>
      <c r="I11" s="18">
        <v>14</v>
      </c>
      <c r="J11" s="2">
        <f t="shared" si="0"/>
        <v>13</v>
      </c>
      <c r="K11" s="8">
        <f t="shared" si="1"/>
        <v>8.2437446963003733</v>
      </c>
      <c r="L11" s="8">
        <f t="shared" si="2"/>
        <v>22.621964513970827</v>
      </c>
    </row>
    <row r="12" spans="1:12" x14ac:dyDescent="0.25">
      <c r="A12" s="5">
        <v>8</v>
      </c>
      <c r="B12" s="2" t="s">
        <v>21</v>
      </c>
      <c r="C12" s="13">
        <v>78.853735024193284</v>
      </c>
      <c r="E12" s="16">
        <v>1</v>
      </c>
      <c r="F12" s="18">
        <v>15</v>
      </c>
      <c r="G12" s="18">
        <v>5</v>
      </c>
      <c r="H12" s="18">
        <v>9</v>
      </c>
      <c r="I12" s="18">
        <v>20</v>
      </c>
      <c r="J12" s="2">
        <f t="shared" si="0"/>
        <v>-11</v>
      </c>
      <c r="K12" s="8">
        <f t="shared" si="1"/>
        <v>-14.105029441129412</v>
      </c>
      <c r="L12" s="8">
        <f t="shared" si="2"/>
        <v>9.6412078302804289</v>
      </c>
    </row>
    <row r="13" spans="1:12" x14ac:dyDescent="0.25">
      <c r="A13" s="5">
        <v>9</v>
      </c>
      <c r="B13" s="2" t="s">
        <v>22</v>
      </c>
      <c r="C13" s="13">
        <v>78.073699501155872</v>
      </c>
      <c r="E13" s="16">
        <v>1</v>
      </c>
      <c r="F13" s="18">
        <v>22</v>
      </c>
      <c r="G13" s="18">
        <v>8</v>
      </c>
      <c r="H13" s="18">
        <v>31</v>
      </c>
      <c r="I13" s="18">
        <v>10</v>
      </c>
      <c r="J13" s="2">
        <f t="shared" si="0"/>
        <v>21</v>
      </c>
      <c r="K13" s="8">
        <f t="shared" si="1"/>
        <v>9.2374966513445056</v>
      </c>
      <c r="L13" s="8">
        <f t="shared" si="2"/>
        <v>138.35648502713173</v>
      </c>
    </row>
    <row r="14" spans="1:12" x14ac:dyDescent="0.25">
      <c r="A14" s="5">
        <v>10</v>
      </c>
      <c r="B14" s="2" t="s">
        <v>23</v>
      </c>
      <c r="C14" s="13">
        <v>90.776994095518404</v>
      </c>
      <c r="E14" s="16">
        <v>1</v>
      </c>
      <c r="F14" s="18">
        <v>1</v>
      </c>
      <c r="G14" s="18">
        <v>20</v>
      </c>
      <c r="H14" s="18">
        <v>31</v>
      </c>
      <c r="I14" s="18">
        <v>19</v>
      </c>
      <c r="J14" s="2">
        <f t="shared" si="0"/>
        <v>12</v>
      </c>
      <c r="K14" s="8">
        <f t="shared" si="1"/>
        <v>20.448598650451693</v>
      </c>
      <c r="L14" s="8">
        <f t="shared" si="2"/>
        <v>71.378819156414167</v>
      </c>
    </row>
    <row r="15" spans="1:12" x14ac:dyDescent="0.25">
      <c r="A15" s="5">
        <v>11</v>
      </c>
      <c r="B15" s="2" t="s">
        <v>24</v>
      </c>
      <c r="C15" s="13">
        <v>84.774044831955436</v>
      </c>
      <c r="E15" s="16">
        <v>1</v>
      </c>
      <c r="F15" s="18">
        <v>27</v>
      </c>
      <c r="G15" s="18">
        <v>11</v>
      </c>
      <c r="H15" s="18">
        <v>33</v>
      </c>
      <c r="I15" s="18">
        <v>28</v>
      </c>
      <c r="J15" s="2">
        <f t="shared" si="0"/>
        <v>5</v>
      </c>
      <c r="K15" s="8">
        <f t="shared" si="1"/>
        <v>-0.86093799591415032</v>
      </c>
      <c r="L15" s="8">
        <f t="shared" si="2"/>
        <v>34.350594191950172</v>
      </c>
    </row>
    <row r="16" spans="1:12" x14ac:dyDescent="0.25">
      <c r="A16" s="5">
        <v>12</v>
      </c>
      <c r="B16" s="2" t="s">
        <v>25</v>
      </c>
      <c r="C16" s="13">
        <v>90.295916190741394</v>
      </c>
      <c r="E16" s="16">
        <v>1</v>
      </c>
      <c r="F16" s="18">
        <v>30</v>
      </c>
      <c r="G16" s="18">
        <v>31</v>
      </c>
      <c r="H16" s="18">
        <v>14</v>
      </c>
      <c r="I16" s="18">
        <v>42</v>
      </c>
      <c r="J16" s="2">
        <f t="shared" si="0"/>
        <v>-28</v>
      </c>
      <c r="K16" s="8">
        <f t="shared" si="1"/>
        <v>4.3831542930861138</v>
      </c>
      <c r="L16" s="8">
        <f t="shared" si="2"/>
        <v>1048.6686819698216</v>
      </c>
    </row>
    <row r="17" spans="1:12" x14ac:dyDescent="0.25">
      <c r="A17" s="5">
        <v>13</v>
      </c>
      <c r="B17" s="2" t="s">
        <v>26</v>
      </c>
      <c r="C17" s="13">
        <v>84.247134789069349</v>
      </c>
      <c r="E17" s="16">
        <v>1</v>
      </c>
      <c r="F17" s="18">
        <v>23</v>
      </c>
      <c r="G17" s="18">
        <v>7</v>
      </c>
      <c r="H17" s="18">
        <v>13</v>
      </c>
      <c r="I17" s="18">
        <v>33</v>
      </c>
      <c r="J17" s="2">
        <f t="shared" si="0"/>
        <v>-20</v>
      </c>
      <c r="K17" s="8">
        <f t="shared" si="1"/>
        <v>-9.325344743007685</v>
      </c>
      <c r="L17" s="8">
        <f t="shared" si="2"/>
        <v>113.94826485563367</v>
      </c>
    </row>
    <row r="18" spans="1:12" x14ac:dyDescent="0.25">
      <c r="A18" s="5">
        <v>14</v>
      </c>
      <c r="B18" s="2" t="s">
        <v>27</v>
      </c>
      <c r="C18" s="13">
        <v>78.34922053496949</v>
      </c>
      <c r="E18" s="16">
        <v>1</v>
      </c>
      <c r="F18" s="18">
        <v>10</v>
      </c>
      <c r="G18" s="18">
        <v>3</v>
      </c>
      <c r="H18" s="18">
        <v>19</v>
      </c>
      <c r="I18" s="18">
        <v>13</v>
      </c>
      <c r="J18" s="2">
        <f t="shared" si="0"/>
        <v>6</v>
      </c>
      <c r="K18" s="8">
        <f t="shared" si="1"/>
        <v>9.2833260814575649</v>
      </c>
      <c r="L18" s="8">
        <f t="shared" si="2"/>
        <v>10.780230157179489</v>
      </c>
    </row>
    <row r="19" spans="1:12" x14ac:dyDescent="0.25">
      <c r="A19" s="5">
        <v>15</v>
      </c>
      <c r="B19" s="2" t="s">
        <v>28</v>
      </c>
      <c r="C19" s="13">
        <v>77.456167811880263</v>
      </c>
      <c r="E19" s="16">
        <v>1</v>
      </c>
      <c r="F19" s="18">
        <v>9</v>
      </c>
      <c r="G19" s="18">
        <v>21</v>
      </c>
      <c r="H19" s="18">
        <v>27</v>
      </c>
      <c r="I19" s="18">
        <v>26</v>
      </c>
      <c r="J19" s="2">
        <f t="shared" si="0"/>
        <v>1</v>
      </c>
      <c r="K19" s="8">
        <f t="shared" si="1"/>
        <v>-1.8076430015293508</v>
      </c>
      <c r="L19" s="8">
        <f t="shared" si="2"/>
        <v>7.882859224036741</v>
      </c>
    </row>
    <row r="20" spans="1:12" x14ac:dyDescent="0.25">
      <c r="A20" s="5">
        <v>16</v>
      </c>
      <c r="B20" s="2" t="s">
        <v>29</v>
      </c>
      <c r="C20" s="13">
        <v>93.997131932261496</v>
      </c>
      <c r="E20" s="16">
        <v>1</v>
      </c>
      <c r="F20" s="18">
        <v>2</v>
      </c>
      <c r="G20" s="18">
        <v>24</v>
      </c>
      <c r="H20" s="18">
        <v>26</v>
      </c>
      <c r="I20" s="18">
        <v>24</v>
      </c>
      <c r="J20" s="2">
        <f t="shared" si="0"/>
        <v>2</v>
      </c>
      <c r="K20" s="8">
        <f t="shared" si="1"/>
        <v>2.4017326937212351</v>
      </c>
      <c r="L20" s="8">
        <f t="shared" si="2"/>
        <v>0.16138915720451968</v>
      </c>
    </row>
    <row r="21" spans="1:12" x14ac:dyDescent="0.25">
      <c r="A21" s="5">
        <v>17</v>
      </c>
      <c r="B21" s="2" t="s">
        <v>30</v>
      </c>
      <c r="C21" s="13">
        <v>78.183945977049405</v>
      </c>
      <c r="E21" s="16">
        <v>1</v>
      </c>
      <c r="F21" s="18">
        <v>28</v>
      </c>
      <c r="G21" s="18">
        <v>18</v>
      </c>
      <c r="H21" s="18">
        <v>20</v>
      </c>
      <c r="I21" s="18">
        <v>3</v>
      </c>
      <c r="J21" s="2">
        <f t="shared" si="0"/>
        <v>17</v>
      </c>
      <c r="K21" s="8">
        <f t="shared" si="1"/>
        <v>-9.787500210755363</v>
      </c>
      <c r="L21" s="8">
        <f t="shared" si="2"/>
        <v>717.57016754121855</v>
      </c>
    </row>
    <row r="22" spans="1:12" x14ac:dyDescent="0.25">
      <c r="A22" s="5">
        <v>18</v>
      </c>
      <c r="B22" s="2" t="s">
        <v>31</v>
      </c>
      <c r="C22" s="13">
        <v>90.821611845995633</v>
      </c>
      <c r="E22" s="16">
        <v>2</v>
      </c>
      <c r="F22" s="18">
        <v>16</v>
      </c>
      <c r="G22" s="18">
        <v>10</v>
      </c>
      <c r="H22" s="18">
        <v>24</v>
      </c>
      <c r="I22" s="18">
        <v>31</v>
      </c>
      <c r="J22" s="2">
        <f t="shared" si="0"/>
        <v>-7</v>
      </c>
      <c r="K22" s="8">
        <f t="shared" si="1"/>
        <v>4.7826345560093193</v>
      </c>
      <c r="L22" s="8">
        <f t="shared" si="2"/>
        <v>138.83047708046496</v>
      </c>
    </row>
    <row r="23" spans="1:12" x14ac:dyDescent="0.25">
      <c r="A23" s="5">
        <v>19</v>
      </c>
      <c r="B23" s="2" t="s">
        <v>32</v>
      </c>
      <c r="C23" s="13">
        <v>91.965883422328773</v>
      </c>
      <c r="E23" s="16">
        <v>2</v>
      </c>
      <c r="F23" s="18">
        <v>6</v>
      </c>
      <c r="G23" s="18">
        <v>1</v>
      </c>
      <c r="H23" s="18">
        <v>23</v>
      </c>
      <c r="I23" s="18">
        <v>48</v>
      </c>
      <c r="J23" s="2">
        <f t="shared" si="0"/>
        <v>-25</v>
      </c>
      <c r="K23" s="8">
        <f t="shared" si="1"/>
        <v>-12.001038027308192</v>
      </c>
      <c r="L23" s="8">
        <f t="shared" si="2"/>
        <v>168.97301236748768</v>
      </c>
    </row>
    <row r="24" spans="1:12" x14ac:dyDescent="0.25">
      <c r="A24" s="5">
        <v>20</v>
      </c>
      <c r="B24" s="2" t="s">
        <v>33</v>
      </c>
      <c r="C24" s="13">
        <v>78.426825057168756</v>
      </c>
      <c r="E24" s="16">
        <v>2</v>
      </c>
      <c r="F24" s="18">
        <v>21</v>
      </c>
      <c r="G24" s="18">
        <v>2</v>
      </c>
      <c r="H24" s="18">
        <v>20</v>
      </c>
      <c r="I24" s="18">
        <v>24</v>
      </c>
      <c r="J24" s="2">
        <f t="shared" si="0"/>
        <v>-4</v>
      </c>
      <c r="K24" s="8">
        <f t="shared" si="1"/>
        <v>1.7902749288598787</v>
      </c>
      <c r="L24" s="8">
        <f t="shared" si="2"/>
        <v>33.527283751783273</v>
      </c>
    </row>
    <row r="25" spans="1:12" x14ac:dyDescent="0.25">
      <c r="A25" s="5">
        <v>21</v>
      </c>
      <c r="B25" s="2" t="s">
        <v>34</v>
      </c>
      <c r="C25" s="13">
        <v>81.44383922195145</v>
      </c>
      <c r="E25" s="16">
        <v>2</v>
      </c>
      <c r="F25" s="18">
        <v>20</v>
      </c>
      <c r="G25" s="18">
        <v>30</v>
      </c>
      <c r="H25" s="18">
        <v>19</v>
      </c>
      <c r="I25" s="18">
        <v>26</v>
      </c>
      <c r="J25" s="2">
        <f t="shared" si="0"/>
        <v>-7</v>
      </c>
      <c r="K25" s="8">
        <f t="shared" si="1"/>
        <v>2.7010370664626384</v>
      </c>
      <c r="L25" s="8">
        <f t="shared" si="2"/>
        <v>94.110120164882048</v>
      </c>
    </row>
    <row r="26" spans="1:12" x14ac:dyDescent="0.25">
      <c r="A26" s="5">
        <v>22</v>
      </c>
      <c r="B26" s="2" t="s">
        <v>35</v>
      </c>
      <c r="C26" s="13">
        <v>86.528734956271563</v>
      </c>
      <c r="E26" s="16">
        <v>2</v>
      </c>
      <c r="F26" s="18">
        <v>5</v>
      </c>
      <c r="G26" s="18">
        <v>13</v>
      </c>
      <c r="H26" s="18">
        <v>24</v>
      </c>
      <c r="I26" s="18">
        <v>17</v>
      </c>
      <c r="J26" s="2">
        <f t="shared" si="0"/>
        <v>7</v>
      </c>
      <c r="K26" s="8">
        <f t="shared" si="1"/>
        <v>10.439055902472779</v>
      </c>
      <c r="L26" s="8">
        <f t="shared" si="2"/>
        <v>11.827105500332859</v>
      </c>
    </row>
    <row r="27" spans="1:12" x14ac:dyDescent="0.25">
      <c r="A27" s="5">
        <v>23</v>
      </c>
      <c r="B27" s="2" t="s">
        <v>36</v>
      </c>
      <c r="C27" s="13">
        <v>84.759289307611326</v>
      </c>
      <c r="E27" s="16">
        <v>2</v>
      </c>
      <c r="F27" s="18">
        <v>4</v>
      </c>
      <c r="G27" s="18">
        <v>19</v>
      </c>
      <c r="H27" s="18">
        <v>32</v>
      </c>
      <c r="I27" s="18">
        <v>40</v>
      </c>
      <c r="J27" s="2">
        <f t="shared" si="0"/>
        <v>-8</v>
      </c>
      <c r="K27" s="8">
        <f t="shared" si="1"/>
        <v>-5.3729181910589086</v>
      </c>
      <c r="L27" s="8">
        <f t="shared" si="2"/>
        <v>6.9015588308691971</v>
      </c>
    </row>
    <row r="28" spans="1:12" x14ac:dyDescent="0.25">
      <c r="A28" s="5">
        <v>24</v>
      </c>
      <c r="B28" s="2" t="s">
        <v>37</v>
      </c>
      <c r="C28" s="13">
        <v>80.37682503790279</v>
      </c>
      <c r="E28" s="16">
        <v>2</v>
      </c>
      <c r="F28" s="18">
        <v>8</v>
      </c>
      <c r="G28" s="18">
        <v>31</v>
      </c>
      <c r="H28" s="18">
        <v>28</v>
      </c>
      <c r="I28" s="18">
        <v>14</v>
      </c>
      <c r="J28" s="2">
        <f t="shared" si="0"/>
        <v>14</v>
      </c>
      <c r="K28" s="8">
        <f t="shared" si="1"/>
        <v>5.9486046073070531</v>
      </c>
      <c r="L28" s="8">
        <f t="shared" si="2"/>
        <v>64.824967769477198</v>
      </c>
    </row>
    <row r="29" spans="1:12" x14ac:dyDescent="0.25">
      <c r="A29" s="5">
        <v>25</v>
      </c>
      <c r="B29" s="2" t="s">
        <v>38</v>
      </c>
      <c r="C29" s="13">
        <v>93.704770321167459</v>
      </c>
      <c r="E29" s="16">
        <v>2</v>
      </c>
      <c r="F29" s="18">
        <v>25</v>
      </c>
      <c r="G29" s="18">
        <v>28</v>
      </c>
      <c r="H29" s="18">
        <v>43</v>
      </c>
      <c r="I29" s="18">
        <v>18</v>
      </c>
      <c r="J29" s="2">
        <f t="shared" si="0"/>
        <v>25</v>
      </c>
      <c r="K29" s="8">
        <f t="shared" si="1"/>
        <v>15.795652124459641</v>
      </c>
      <c r="L29" s="8">
        <f t="shared" si="2"/>
        <v>84.720019813964313</v>
      </c>
    </row>
    <row r="30" spans="1:12" x14ac:dyDescent="0.25">
      <c r="A30" s="5">
        <v>26</v>
      </c>
      <c r="B30" s="2" t="s">
        <v>39</v>
      </c>
      <c r="C30" s="13">
        <v>84.843835753539622</v>
      </c>
      <c r="E30" s="16">
        <v>2</v>
      </c>
      <c r="F30" s="18">
        <v>18</v>
      </c>
      <c r="G30" s="18">
        <v>11</v>
      </c>
      <c r="H30" s="18">
        <v>26</v>
      </c>
      <c r="I30" s="18">
        <v>16</v>
      </c>
      <c r="J30" s="2">
        <f t="shared" si="0"/>
        <v>10</v>
      </c>
      <c r="K30" s="8">
        <f t="shared" si="1"/>
        <v>7.6100637333064247</v>
      </c>
      <c r="L30" s="8">
        <f t="shared" si="2"/>
        <v>5.7117953588572243</v>
      </c>
    </row>
    <row r="31" spans="1:12" x14ac:dyDescent="0.25">
      <c r="A31" s="5">
        <v>27</v>
      </c>
      <c r="B31" s="2" t="s">
        <v>40</v>
      </c>
      <c r="C31" s="13">
        <v>82.350610116775059</v>
      </c>
      <c r="E31" s="16">
        <v>2</v>
      </c>
      <c r="F31" s="18">
        <v>32</v>
      </c>
      <c r="G31" s="18">
        <v>26</v>
      </c>
      <c r="H31" s="18">
        <v>24</v>
      </c>
      <c r="I31" s="18">
        <v>10</v>
      </c>
      <c r="J31" s="2">
        <f t="shared" si="0"/>
        <v>14</v>
      </c>
      <c r="K31" s="8">
        <f t="shared" si="1"/>
        <v>-0.20972228402865167</v>
      </c>
      <c r="L31" s="8">
        <f t="shared" si="2"/>
        <v>201.91620738922046</v>
      </c>
    </row>
    <row r="32" spans="1:12" x14ac:dyDescent="0.25">
      <c r="A32" s="5">
        <v>28</v>
      </c>
      <c r="B32" s="2" t="s">
        <v>41</v>
      </c>
      <c r="C32" s="13">
        <v>79.471614915974044</v>
      </c>
      <c r="E32" s="16">
        <v>2</v>
      </c>
      <c r="F32" s="18">
        <v>7</v>
      </c>
      <c r="G32" s="18">
        <v>27</v>
      </c>
      <c r="H32" s="18">
        <v>24</v>
      </c>
      <c r="I32" s="18">
        <v>19</v>
      </c>
      <c r="J32" s="2">
        <f t="shared" si="0"/>
        <v>5</v>
      </c>
      <c r="K32" s="8">
        <f t="shared" si="1"/>
        <v>14.859017372376405</v>
      </c>
      <c r="L32" s="8">
        <f t="shared" si="2"/>
        <v>97.20022354881975</v>
      </c>
    </row>
    <row r="33" spans="1:12" x14ac:dyDescent="0.25">
      <c r="A33" s="5">
        <v>29</v>
      </c>
      <c r="B33" s="2" t="s">
        <v>42</v>
      </c>
      <c r="C33" s="13">
        <v>96.334802528165724</v>
      </c>
      <c r="E33" s="16">
        <v>2</v>
      </c>
      <c r="F33" s="18">
        <v>15</v>
      </c>
      <c r="G33" s="18">
        <v>17</v>
      </c>
      <c r="H33" s="18">
        <v>23</v>
      </c>
      <c r="I33" s="18">
        <v>20</v>
      </c>
      <c r="J33" s="2">
        <f t="shared" si="0"/>
        <v>3</v>
      </c>
      <c r="K33" s="8">
        <f t="shared" si="1"/>
        <v>0.83471855409708584</v>
      </c>
      <c r="L33" s="8">
        <f t="shared" si="2"/>
        <v>4.6884437399714134</v>
      </c>
    </row>
    <row r="34" spans="1:12" x14ac:dyDescent="0.25">
      <c r="A34" s="5">
        <v>30</v>
      </c>
      <c r="B34" s="2" t="s">
        <v>43</v>
      </c>
      <c r="C34" s="13">
        <v>77.288284709972345</v>
      </c>
      <c r="E34" s="16">
        <v>2</v>
      </c>
      <c r="F34" s="18">
        <v>23</v>
      </c>
      <c r="G34" s="18">
        <v>3</v>
      </c>
      <c r="H34" s="18">
        <v>37</v>
      </c>
      <c r="I34" s="18">
        <v>33</v>
      </c>
      <c r="J34" s="2">
        <f t="shared" si="0"/>
        <v>4</v>
      </c>
      <c r="K34" s="8">
        <f t="shared" si="1"/>
        <v>3.2656212935504874</v>
      </c>
      <c r="L34" s="8">
        <f t="shared" si="2"/>
        <v>0.53931208448645951</v>
      </c>
    </row>
    <row r="35" spans="1:12" x14ac:dyDescent="0.25">
      <c r="A35" s="5">
        <v>31</v>
      </c>
      <c r="B35" s="2" t="s">
        <v>44</v>
      </c>
      <c r="C35" s="13">
        <v>74.467627136152458</v>
      </c>
      <c r="E35" s="16">
        <v>2</v>
      </c>
      <c r="F35" s="18">
        <v>24</v>
      </c>
      <c r="G35" s="18">
        <v>9</v>
      </c>
      <c r="H35" s="18">
        <v>10</v>
      </c>
      <c r="I35" s="18">
        <v>20</v>
      </c>
      <c r="J35" s="2">
        <f t="shared" si="0"/>
        <v>-10</v>
      </c>
      <c r="K35" s="8">
        <f t="shared" si="1"/>
        <v>3.8656222560131459</v>
      </c>
      <c r="L35" s="8">
        <f t="shared" si="2"/>
        <v>192.2554805464471</v>
      </c>
    </row>
    <row r="36" spans="1:12" x14ac:dyDescent="0.25">
      <c r="A36" s="5">
        <v>32</v>
      </c>
      <c r="B36" s="2" t="s">
        <v>45</v>
      </c>
      <c r="C36" s="13">
        <v>83.071616750244743</v>
      </c>
      <c r="E36" s="16">
        <v>2</v>
      </c>
      <c r="F36" s="18">
        <v>12</v>
      </c>
      <c r="G36" s="18">
        <v>29</v>
      </c>
      <c r="H36" s="18">
        <v>27</v>
      </c>
      <c r="I36" s="18">
        <v>17</v>
      </c>
      <c r="J36" s="2">
        <f t="shared" si="0"/>
        <v>10</v>
      </c>
      <c r="K36" s="8">
        <f t="shared" si="1"/>
        <v>-4.4763896181581027</v>
      </c>
      <c r="L36" s="8">
        <f t="shared" si="2"/>
        <v>209.56585637671566</v>
      </c>
    </row>
    <row r="37" spans="1:12" x14ac:dyDescent="0.25">
      <c r="A37" s="5"/>
      <c r="C37" s="7"/>
      <c r="E37" s="16">
        <v>2</v>
      </c>
      <c r="F37" s="18">
        <v>14</v>
      </c>
      <c r="G37" s="18">
        <v>22</v>
      </c>
      <c r="H37" s="18">
        <v>7</v>
      </c>
      <c r="I37" s="18">
        <v>20</v>
      </c>
      <c r="J37" s="2">
        <f t="shared" si="0"/>
        <v>-13</v>
      </c>
      <c r="K37" s="8">
        <f t="shared" si="1"/>
        <v>-6.617017702035846</v>
      </c>
      <c r="L37" s="8">
        <f t="shared" si="2"/>
        <v>40.74246301612375</v>
      </c>
    </row>
    <row r="38" spans="1:12" x14ac:dyDescent="0.25">
      <c r="A38" s="14" t="s">
        <v>46</v>
      </c>
      <c r="B38" s="15">
        <v>1.5624967192662271</v>
      </c>
      <c r="C38" s="7"/>
      <c r="D38" s="8"/>
      <c r="E38" s="16">
        <v>3</v>
      </c>
      <c r="F38" s="18">
        <v>21</v>
      </c>
      <c r="G38" s="18">
        <v>32</v>
      </c>
      <c r="H38" s="18">
        <v>32</v>
      </c>
      <c r="I38" s="18">
        <v>21</v>
      </c>
      <c r="J38" s="2">
        <f t="shared" si="0"/>
        <v>11</v>
      </c>
      <c r="K38" s="8">
        <f t="shared" si="1"/>
        <v>-6.5280809027066455E-2</v>
      </c>
      <c r="L38" s="8">
        <f t="shared" si="2"/>
        <v>122.4404393826227</v>
      </c>
    </row>
    <row r="39" spans="1:12" x14ac:dyDescent="0.25">
      <c r="A39" s="5"/>
      <c r="C39" s="7"/>
      <c r="D39" s="8"/>
      <c r="E39" s="16">
        <v>3</v>
      </c>
      <c r="F39" s="18">
        <v>26</v>
      </c>
      <c r="G39" s="18">
        <v>25</v>
      </c>
      <c r="H39" s="18">
        <v>6</v>
      </c>
      <c r="I39" s="18">
        <v>12</v>
      </c>
      <c r="J39" s="2">
        <f t="shared" si="0"/>
        <v>-6</v>
      </c>
      <c r="K39" s="8">
        <f t="shared" si="1"/>
        <v>-7.2984378483616092</v>
      </c>
      <c r="L39" s="8">
        <f t="shared" si="2"/>
        <v>1.6859408460579253</v>
      </c>
    </row>
    <row r="40" spans="1:12" x14ac:dyDescent="0.25">
      <c r="A40" s="4" t="s">
        <v>47</v>
      </c>
      <c r="C40" s="8"/>
      <c r="D40" s="8"/>
      <c r="E40" s="16">
        <v>3</v>
      </c>
      <c r="F40" s="18">
        <v>18</v>
      </c>
      <c r="G40" s="18">
        <v>27</v>
      </c>
      <c r="H40" s="18">
        <v>31</v>
      </c>
      <c r="I40" s="18">
        <v>14</v>
      </c>
      <c r="J40" s="2">
        <f t="shared" si="0"/>
        <v>17</v>
      </c>
      <c r="K40" s="8">
        <f t="shared" si="1"/>
        <v>10.033498448486801</v>
      </c>
      <c r="L40" s="8">
        <f t="shared" si="2"/>
        <v>48.532143867235803</v>
      </c>
    </row>
    <row r="41" spans="1:12" x14ac:dyDescent="0.25">
      <c r="A41" s="2" t="s">
        <v>48</v>
      </c>
      <c r="B41" s="9">
        <f>AVERAGE(C5:C36)</f>
        <v>84.999999999999972</v>
      </c>
      <c r="D41" s="6"/>
      <c r="E41" s="16">
        <v>3</v>
      </c>
      <c r="F41" s="18">
        <v>8</v>
      </c>
      <c r="G41" s="18">
        <v>23</v>
      </c>
      <c r="H41" s="18">
        <v>20</v>
      </c>
      <c r="I41" s="18">
        <v>27</v>
      </c>
      <c r="J41" s="2">
        <f t="shared" si="0"/>
        <v>-7</v>
      </c>
      <c r="K41" s="8">
        <f t="shared" si="1"/>
        <v>-4.3430575641518141</v>
      </c>
      <c r="L41" s="8">
        <f t="shared" si="2"/>
        <v>7.0593431074108919</v>
      </c>
    </row>
    <row r="42" spans="1:12" x14ac:dyDescent="0.25">
      <c r="B42" s="6" t="s">
        <v>49</v>
      </c>
      <c r="E42" s="16">
        <v>3</v>
      </c>
      <c r="F42" s="18">
        <v>3</v>
      </c>
      <c r="G42" s="18">
        <v>7</v>
      </c>
      <c r="H42" s="18">
        <v>24</v>
      </c>
      <c r="I42" s="18">
        <v>28</v>
      </c>
      <c r="J42" s="2">
        <f t="shared" si="0"/>
        <v>-4</v>
      </c>
      <c r="K42" s="8">
        <f t="shared" si="1"/>
        <v>-11.028469317291945</v>
      </c>
      <c r="L42" s="8">
        <f t="shared" si="2"/>
        <v>49.399380944114299</v>
      </c>
    </row>
    <row r="43" spans="1:12" x14ac:dyDescent="0.25">
      <c r="A43" s="2" t="s">
        <v>50</v>
      </c>
      <c r="B43" s="10">
        <v>85</v>
      </c>
      <c r="E43" s="16">
        <v>3</v>
      </c>
      <c r="F43" s="18">
        <v>5</v>
      </c>
      <c r="G43" s="18">
        <v>20</v>
      </c>
      <c r="H43" s="18">
        <v>27</v>
      </c>
      <c r="I43" s="18">
        <v>22</v>
      </c>
      <c r="J43" s="2">
        <f t="shared" si="0"/>
        <v>5</v>
      </c>
      <c r="K43" s="8">
        <f t="shared" si="1"/>
        <v>16.259365634373374</v>
      </c>
      <c r="L43" s="8">
        <f t="shared" si="2"/>
        <v>126.77331448850813</v>
      </c>
    </row>
    <row r="44" spans="1:12" x14ac:dyDescent="0.25">
      <c r="A44" s="4"/>
      <c r="E44" s="16">
        <v>3</v>
      </c>
      <c r="F44" s="18">
        <v>22</v>
      </c>
      <c r="G44" s="18">
        <v>24</v>
      </c>
      <c r="H44" s="18">
        <v>17</v>
      </c>
      <c r="I44" s="18">
        <v>24</v>
      </c>
      <c r="J44" s="2">
        <f t="shared" si="0"/>
        <v>-7</v>
      </c>
      <c r="K44" s="8">
        <f t="shared" si="1"/>
        <v>7.7144066376350002</v>
      </c>
      <c r="L44" s="8">
        <f t="shared" si="2"/>
        <v>216.51376269767698</v>
      </c>
    </row>
    <row r="45" spans="1:12" x14ac:dyDescent="0.25">
      <c r="A45" s="4"/>
      <c r="E45" s="16">
        <v>3</v>
      </c>
      <c r="F45" s="18">
        <v>13</v>
      </c>
      <c r="G45" s="18">
        <v>30</v>
      </c>
      <c r="H45" s="18">
        <v>19</v>
      </c>
      <c r="I45" s="18">
        <v>9</v>
      </c>
      <c r="J45" s="2">
        <f t="shared" si="0"/>
        <v>10</v>
      </c>
      <c r="K45" s="8">
        <f t="shared" si="1"/>
        <v>8.5213467983632309</v>
      </c>
      <c r="L45" s="8">
        <f t="shared" si="2"/>
        <v>2.1864152907106678</v>
      </c>
    </row>
    <row r="46" spans="1:12" ht="12.75" customHeight="1" x14ac:dyDescent="0.25">
      <c r="E46" s="16">
        <v>3</v>
      </c>
      <c r="F46" s="18">
        <v>31</v>
      </c>
      <c r="G46" s="18">
        <v>14</v>
      </c>
      <c r="H46" s="18">
        <v>33</v>
      </c>
      <c r="I46" s="18">
        <v>35</v>
      </c>
      <c r="J46" s="2">
        <f t="shared" si="0"/>
        <v>-2</v>
      </c>
      <c r="K46" s="8">
        <f t="shared" si="1"/>
        <v>-2.3190966795508041</v>
      </c>
      <c r="L46" s="8">
        <f t="shared" si="2"/>
        <v>0.10182269090034857</v>
      </c>
    </row>
    <row r="47" spans="1:12" x14ac:dyDescent="0.25">
      <c r="E47" s="16">
        <v>3</v>
      </c>
      <c r="F47" s="18">
        <v>9</v>
      </c>
      <c r="G47" s="18">
        <v>2</v>
      </c>
      <c r="H47" s="18">
        <v>28</v>
      </c>
      <c r="I47" s="18">
        <v>39</v>
      </c>
      <c r="J47" s="2">
        <f t="shared" si="0"/>
        <v>-11</v>
      </c>
      <c r="K47" s="8">
        <f t="shared" si="1"/>
        <v>-1.5798647919356992</v>
      </c>
      <c r="L47" s="8">
        <f t="shared" si="2"/>
        <v>88.73894733821264</v>
      </c>
    </row>
    <row r="48" spans="1:12" x14ac:dyDescent="0.25">
      <c r="E48" s="16">
        <v>3</v>
      </c>
      <c r="F48" s="18">
        <v>19</v>
      </c>
      <c r="G48" s="18">
        <v>15</v>
      </c>
      <c r="H48" s="18">
        <v>51</v>
      </c>
      <c r="I48" s="18">
        <v>17</v>
      </c>
      <c r="J48" s="2">
        <f t="shared" si="0"/>
        <v>34</v>
      </c>
      <c r="K48" s="8">
        <f t="shared" si="1"/>
        <v>16.072212329714738</v>
      </c>
      <c r="L48" s="8">
        <f t="shared" si="2"/>
        <v>321.40557075083228</v>
      </c>
    </row>
    <row r="49" spans="5:12" x14ac:dyDescent="0.25">
      <c r="E49" s="16">
        <v>3</v>
      </c>
      <c r="F49" s="18">
        <v>1</v>
      </c>
      <c r="G49" s="18">
        <v>28</v>
      </c>
      <c r="H49" s="18">
        <v>47</v>
      </c>
      <c r="I49" s="18">
        <v>7</v>
      </c>
      <c r="J49" s="2">
        <f t="shared" si="0"/>
        <v>40</v>
      </c>
      <c r="K49" s="8">
        <f t="shared" si="1"/>
        <v>19.403808791646405</v>
      </c>
      <c r="L49" s="8">
        <f t="shared" si="2"/>
        <v>424.20309229106192</v>
      </c>
    </row>
    <row r="50" spans="5:12" x14ac:dyDescent="0.25">
      <c r="E50" s="16">
        <v>3</v>
      </c>
      <c r="F50" s="18">
        <v>17</v>
      </c>
      <c r="G50" s="18">
        <v>4</v>
      </c>
      <c r="H50" s="18">
        <v>14</v>
      </c>
      <c r="I50" s="18">
        <v>41</v>
      </c>
      <c r="J50" s="2">
        <f t="shared" si="0"/>
        <v>-27</v>
      </c>
      <c r="K50" s="8">
        <f t="shared" si="1"/>
        <v>-5.2840258156880049</v>
      </c>
      <c r="L50" s="8">
        <f t="shared" si="2"/>
        <v>471.58353477370508</v>
      </c>
    </row>
    <row r="51" spans="5:12" x14ac:dyDescent="0.25">
      <c r="E51" s="16">
        <v>3</v>
      </c>
      <c r="F51" s="18">
        <v>29</v>
      </c>
      <c r="G51" s="18">
        <v>6</v>
      </c>
      <c r="H51" s="18">
        <v>26</v>
      </c>
      <c r="I51" s="18">
        <v>0</v>
      </c>
      <c r="J51" s="2">
        <f t="shared" si="0"/>
        <v>26</v>
      </c>
      <c r="K51" s="8">
        <f t="shared" si="1"/>
        <v>14.147907005652149</v>
      </c>
      <c r="L51" s="8">
        <f t="shared" si="2"/>
        <v>140.47210834666942</v>
      </c>
    </row>
    <row r="52" spans="5:12" x14ac:dyDescent="0.25">
      <c r="E52" s="16">
        <v>3</v>
      </c>
      <c r="F52" s="18">
        <v>11</v>
      </c>
      <c r="G52" s="18">
        <v>10</v>
      </c>
      <c r="H52" s="18">
        <v>12</v>
      </c>
      <c r="I52" s="18">
        <v>24</v>
      </c>
      <c r="J52" s="2">
        <f t="shared" si="0"/>
        <v>-12</v>
      </c>
      <c r="K52" s="8">
        <f t="shared" si="1"/>
        <v>-4.4404525442967406</v>
      </c>
      <c r="L52" s="8">
        <f t="shared" si="2"/>
        <v>57.146757735029624</v>
      </c>
    </row>
    <row r="53" spans="5:12" x14ac:dyDescent="0.25">
      <c r="E53" s="16">
        <v>3</v>
      </c>
      <c r="F53" s="18">
        <v>12</v>
      </c>
      <c r="G53" s="18">
        <v>16</v>
      </c>
      <c r="H53" s="18">
        <v>38</v>
      </c>
      <c r="I53" s="18">
        <v>28</v>
      </c>
      <c r="J53" s="2">
        <f t="shared" si="0"/>
        <v>10</v>
      </c>
      <c r="K53" s="8">
        <f t="shared" si="1"/>
        <v>-2.1387190222538743</v>
      </c>
      <c r="L53" s="8">
        <f t="shared" si="2"/>
        <v>147.34849950122802</v>
      </c>
    </row>
    <row r="54" spans="5:12" x14ac:dyDescent="0.25">
      <c r="E54" s="16">
        <v>4</v>
      </c>
      <c r="F54" s="18">
        <v>25</v>
      </c>
      <c r="G54" s="18">
        <v>3</v>
      </c>
      <c r="H54" s="18">
        <v>20</v>
      </c>
      <c r="I54" s="18">
        <v>23</v>
      </c>
      <c r="J54" s="2">
        <f t="shared" si="0"/>
        <v>-3</v>
      </c>
      <c r="K54" s="8">
        <f t="shared" si="1"/>
        <v>12.21110230710662</v>
      </c>
      <c r="L54" s="8">
        <f t="shared" si="2"/>
        <v>231.37763339726433</v>
      </c>
    </row>
    <row r="55" spans="5:12" x14ac:dyDescent="0.25">
      <c r="E55" s="16">
        <v>4</v>
      </c>
      <c r="F55" s="18">
        <v>17</v>
      </c>
      <c r="G55" s="18">
        <v>22</v>
      </c>
      <c r="H55" s="18">
        <v>14</v>
      </c>
      <c r="I55" s="18">
        <v>27</v>
      </c>
      <c r="J55" s="2">
        <f t="shared" si="0"/>
        <v>-13</v>
      </c>
      <c r="K55" s="8">
        <f t="shared" si="1"/>
        <v>-6.7822922599559314</v>
      </c>
      <c r="L55" s="8">
        <f t="shared" si="2"/>
        <v>38.65988954060392</v>
      </c>
    </row>
    <row r="56" spans="5:12" x14ac:dyDescent="0.25">
      <c r="E56" s="16">
        <v>4</v>
      </c>
      <c r="F56" s="18">
        <v>4</v>
      </c>
      <c r="G56" s="18">
        <v>21</v>
      </c>
      <c r="H56" s="18">
        <v>10</v>
      </c>
      <c r="I56" s="18">
        <v>24</v>
      </c>
      <c r="J56" s="2">
        <f t="shared" si="0"/>
        <v>-14</v>
      </c>
      <c r="K56" s="8">
        <f t="shared" si="1"/>
        <v>5.1491260093184144</v>
      </c>
      <c r="L56" s="8">
        <f t="shared" si="2"/>
        <v>366.689026920755</v>
      </c>
    </row>
    <row r="57" spans="5:12" x14ac:dyDescent="0.25">
      <c r="E57" s="16">
        <v>4</v>
      </c>
      <c r="F57" s="18">
        <v>6</v>
      </c>
      <c r="G57" s="18">
        <v>23</v>
      </c>
      <c r="H57" s="18">
        <v>22</v>
      </c>
      <c r="I57" s="18">
        <v>20</v>
      </c>
      <c r="J57" s="2">
        <f t="shared" si="0"/>
        <v>2</v>
      </c>
      <c r="K57" s="8">
        <f t="shared" si="1"/>
        <v>0.5525996534347033</v>
      </c>
      <c r="L57" s="8">
        <f t="shared" si="2"/>
        <v>2.0949677632373409</v>
      </c>
    </row>
    <row r="58" spans="5:12" x14ac:dyDescent="0.25">
      <c r="E58" s="16">
        <v>4</v>
      </c>
      <c r="F58" s="18">
        <v>14</v>
      </c>
      <c r="G58" s="18">
        <v>15</v>
      </c>
      <c r="H58" s="18">
        <v>16</v>
      </c>
      <c r="I58" s="18">
        <v>13</v>
      </c>
      <c r="J58" s="2">
        <f t="shared" si="0"/>
        <v>3</v>
      </c>
      <c r="K58" s="8">
        <f t="shared" si="1"/>
        <v>2.455549442355454</v>
      </c>
      <c r="L58" s="8">
        <f t="shared" si="2"/>
        <v>0.29642640971945705</v>
      </c>
    </row>
    <row r="59" spans="5:12" x14ac:dyDescent="0.25">
      <c r="E59" s="16">
        <v>4</v>
      </c>
      <c r="F59" s="18">
        <v>2</v>
      </c>
      <c r="G59" s="18">
        <v>13</v>
      </c>
      <c r="H59" s="18">
        <v>48</v>
      </c>
      <c r="I59" s="18">
        <v>21</v>
      </c>
      <c r="J59" s="2">
        <f t="shared" si="0"/>
        <v>27</v>
      </c>
      <c r="K59" s="8">
        <f t="shared" si="1"/>
        <v>-1.4685770574453241</v>
      </c>
      <c r="L59" s="8">
        <f t="shared" si="2"/>
        <v>810.45987967570215</v>
      </c>
    </row>
    <row r="60" spans="5:12" x14ac:dyDescent="0.25">
      <c r="E60" s="16">
        <v>4</v>
      </c>
      <c r="F60" s="18">
        <v>32</v>
      </c>
      <c r="G60" s="18">
        <v>24</v>
      </c>
      <c r="H60" s="18">
        <v>23</v>
      </c>
      <c r="I60" s="18">
        <v>20</v>
      </c>
      <c r="J60" s="2">
        <f t="shared" si="0"/>
        <v>3</v>
      </c>
      <c r="K60" s="8">
        <f t="shared" si="1"/>
        <v>4.2572884316081803</v>
      </c>
      <c r="L60" s="8">
        <f t="shared" si="2"/>
        <v>1.5807742002557579</v>
      </c>
    </row>
    <row r="61" spans="5:12" x14ac:dyDescent="0.25">
      <c r="E61" s="16">
        <v>4</v>
      </c>
      <c r="F61" s="18">
        <v>30</v>
      </c>
      <c r="G61" s="18">
        <v>5</v>
      </c>
      <c r="H61" s="18">
        <v>23</v>
      </c>
      <c r="I61" s="18">
        <v>37</v>
      </c>
      <c r="J61" s="2">
        <f t="shared" si="0"/>
        <v>-14</v>
      </c>
      <c r="K61" s="8">
        <f t="shared" si="1"/>
        <v>-14.27291254303733</v>
      </c>
      <c r="L61" s="8">
        <f t="shared" si="2"/>
        <v>7.4481256147102756E-2</v>
      </c>
    </row>
    <row r="62" spans="5:12" x14ac:dyDescent="0.25">
      <c r="E62" s="16">
        <v>4</v>
      </c>
      <c r="F62" s="18">
        <v>7</v>
      </c>
      <c r="G62" s="18">
        <v>16</v>
      </c>
      <c r="H62" s="18">
        <v>36</v>
      </c>
      <c r="I62" s="18">
        <v>21</v>
      </c>
      <c r="J62" s="2">
        <f t="shared" si="0"/>
        <v>15</v>
      </c>
      <c r="K62" s="8">
        <f t="shared" si="1"/>
        <v>3.2124955568899685</v>
      </c>
      <c r="L62" s="8">
        <f t="shared" si="2"/>
        <v>138.9452609963387</v>
      </c>
    </row>
    <row r="63" spans="5:12" x14ac:dyDescent="0.25">
      <c r="E63" s="16">
        <v>4</v>
      </c>
      <c r="F63" s="18">
        <v>1</v>
      </c>
      <c r="G63" s="18">
        <v>26</v>
      </c>
      <c r="H63" s="18">
        <v>22</v>
      </c>
      <c r="I63" s="18">
        <v>24</v>
      </c>
      <c r="J63" s="2">
        <f t="shared" si="0"/>
        <v>-2</v>
      </c>
      <c r="K63" s="8">
        <f t="shared" si="1"/>
        <v>14.031587954080825</v>
      </c>
      <c r="L63" s="8">
        <f t="shared" si="2"/>
        <v>257.01181232942946</v>
      </c>
    </row>
    <row r="64" spans="5:12" x14ac:dyDescent="0.25">
      <c r="E64" s="16">
        <v>4</v>
      </c>
      <c r="F64" s="18">
        <v>27</v>
      </c>
      <c r="G64" s="18">
        <v>8</v>
      </c>
      <c r="H64" s="18">
        <v>30</v>
      </c>
      <c r="I64" s="18">
        <v>27</v>
      </c>
      <c r="J64" s="2">
        <f t="shared" si="0"/>
        <v>3</v>
      </c>
      <c r="K64" s="8">
        <f t="shared" si="1"/>
        <v>5.0593718118480018</v>
      </c>
      <c r="L64" s="8">
        <f t="shared" si="2"/>
        <v>4.2410122594341217</v>
      </c>
    </row>
    <row r="65" spans="5:12" x14ac:dyDescent="0.25">
      <c r="E65" s="16">
        <v>4</v>
      </c>
      <c r="F65" s="18">
        <v>10</v>
      </c>
      <c r="G65" s="18">
        <v>18</v>
      </c>
      <c r="H65" s="18">
        <v>23</v>
      </c>
      <c r="I65" s="18">
        <v>20</v>
      </c>
      <c r="J65" s="2">
        <f t="shared" si="0"/>
        <v>3</v>
      </c>
      <c r="K65" s="8">
        <f t="shared" si="1"/>
        <v>1.5178789687889978</v>
      </c>
      <c r="L65" s="8">
        <f t="shared" si="2"/>
        <v>2.1966827511579647</v>
      </c>
    </row>
    <row r="66" spans="5:12" x14ac:dyDescent="0.25">
      <c r="E66" s="16">
        <v>4</v>
      </c>
      <c r="F66" s="18">
        <v>28</v>
      </c>
      <c r="G66" s="18">
        <v>12</v>
      </c>
      <c r="H66" s="18">
        <v>3</v>
      </c>
      <c r="I66" s="18">
        <v>17</v>
      </c>
      <c r="J66" s="2">
        <f t="shared" si="0"/>
        <v>-14</v>
      </c>
      <c r="K66" s="8">
        <f t="shared" si="1"/>
        <v>-9.2618045555011239</v>
      </c>
      <c r="L66" s="8">
        <f t="shared" si="2"/>
        <v>22.450496070269903</v>
      </c>
    </row>
    <row r="67" spans="5:12" x14ac:dyDescent="0.25">
      <c r="E67" s="16">
        <v>4</v>
      </c>
      <c r="F67" s="18">
        <v>20</v>
      </c>
      <c r="G67" s="18">
        <v>9</v>
      </c>
      <c r="H67" s="18">
        <v>26</v>
      </c>
      <c r="I67" s="18">
        <v>20</v>
      </c>
      <c r="J67" s="2">
        <f t="shared" si="0"/>
        <v>6</v>
      </c>
      <c r="K67" s="8">
        <f t="shared" si="1"/>
        <v>1.9156222752791112</v>
      </c>
      <c r="L67" s="8">
        <f t="shared" si="2"/>
        <v>16.682141398196183</v>
      </c>
    </row>
    <row r="68" spans="5:12" x14ac:dyDescent="0.25">
      <c r="E68" s="16">
        <v>4</v>
      </c>
      <c r="F68" s="18">
        <v>29</v>
      </c>
      <c r="G68" s="18">
        <v>11</v>
      </c>
      <c r="H68" s="18">
        <v>13</v>
      </c>
      <c r="I68" s="18">
        <v>10</v>
      </c>
      <c r="J68" s="2">
        <f t="shared" si="0"/>
        <v>3</v>
      </c>
      <c r="K68" s="8">
        <f t="shared" si="1"/>
        <v>13.123254415476515</v>
      </c>
      <c r="L68" s="8">
        <f t="shared" si="2"/>
        <v>102.48027996046476</v>
      </c>
    </row>
    <row r="69" spans="5:12" x14ac:dyDescent="0.25">
      <c r="E69" s="16">
        <v>5</v>
      </c>
      <c r="F69" s="18">
        <v>13</v>
      </c>
      <c r="G69" s="18">
        <v>14</v>
      </c>
      <c r="H69" s="18">
        <v>20</v>
      </c>
      <c r="I69" s="18">
        <v>27</v>
      </c>
      <c r="J69" s="2">
        <f t="shared" si="0"/>
        <v>-7</v>
      </c>
      <c r="K69" s="8">
        <f t="shared" si="1"/>
        <v>7.4604109733660868</v>
      </c>
      <c r="L69" s="8">
        <f t="shared" si="2"/>
        <v>209.10348551864635</v>
      </c>
    </row>
    <row r="70" spans="5:12" x14ac:dyDescent="0.25">
      <c r="E70" s="16">
        <v>5</v>
      </c>
      <c r="F70" s="18">
        <v>12</v>
      </c>
      <c r="G70" s="18">
        <v>26</v>
      </c>
      <c r="H70" s="18">
        <v>24</v>
      </c>
      <c r="I70" s="18">
        <v>10</v>
      </c>
      <c r="J70" s="2">
        <f t="shared" si="0"/>
        <v>14</v>
      </c>
      <c r="K70" s="8">
        <f t="shared" si="1"/>
        <v>7.0145771564679995</v>
      </c>
      <c r="L70" s="8">
        <f t="shared" si="2"/>
        <v>48.796132302938702</v>
      </c>
    </row>
    <row r="71" spans="5:12" x14ac:dyDescent="0.25">
      <c r="E71" s="16">
        <v>5</v>
      </c>
      <c r="F71" s="18">
        <v>30</v>
      </c>
      <c r="G71" s="18">
        <v>15</v>
      </c>
      <c r="H71" s="18">
        <v>38</v>
      </c>
      <c r="I71" s="18">
        <v>31</v>
      </c>
      <c r="J71" s="2">
        <f t="shared" ref="J71:J134" si="3">H71-I71</f>
        <v>7</v>
      </c>
      <c r="K71" s="8">
        <f t="shared" ref="K71:K134" si="4">VLOOKUP(F71,$A$5:$C$36,3) - VLOOKUP(G71,$A$5:$C$36,3)+$B$38</f>
        <v>1.3946136173583088</v>
      </c>
      <c r="L71" s="8">
        <f t="shared" ref="L71:L134" si="5">(J71-K71)^2</f>
        <v>31.420356498704901</v>
      </c>
    </row>
    <row r="72" spans="5:12" x14ac:dyDescent="0.25">
      <c r="E72" s="16">
        <v>5</v>
      </c>
      <c r="F72" s="18">
        <v>3</v>
      </c>
      <c r="G72" s="18">
        <v>8</v>
      </c>
      <c r="H72" s="18">
        <v>30</v>
      </c>
      <c r="I72" s="18">
        <v>33</v>
      </c>
      <c r="J72" s="2">
        <f t="shared" si="3"/>
        <v>-3</v>
      </c>
      <c r="K72" s="8">
        <f t="shared" si="4"/>
        <v>5.7649264284000088</v>
      </c>
      <c r="L72" s="8">
        <f t="shared" si="5"/>
        <v>76.823935295264945</v>
      </c>
    </row>
    <row r="73" spans="5:12" x14ac:dyDescent="0.25">
      <c r="E73" s="16">
        <v>5</v>
      </c>
      <c r="F73" s="18">
        <v>16</v>
      </c>
      <c r="G73" s="18">
        <v>6</v>
      </c>
      <c r="H73" s="18">
        <v>17</v>
      </c>
      <c r="I73" s="18">
        <v>18</v>
      </c>
      <c r="J73" s="2">
        <f t="shared" si="3"/>
        <v>-1</v>
      </c>
      <c r="K73" s="8">
        <f t="shared" si="4"/>
        <v>11.810236409747921</v>
      </c>
      <c r="L73" s="8">
        <f t="shared" si="5"/>
        <v>164.10215687363129</v>
      </c>
    </row>
    <row r="74" spans="5:12" x14ac:dyDescent="0.25">
      <c r="E74" s="16">
        <v>5</v>
      </c>
      <c r="F74" s="18">
        <v>2</v>
      </c>
      <c r="G74" s="18">
        <v>32</v>
      </c>
      <c r="H74" s="18">
        <v>25</v>
      </c>
      <c r="I74" s="18">
        <v>19</v>
      </c>
      <c r="J74" s="2">
        <f t="shared" si="3"/>
        <v>6</v>
      </c>
      <c r="K74" s="8">
        <f t="shared" si="4"/>
        <v>-0.29305901862071804</v>
      </c>
      <c r="L74" s="8">
        <f t="shared" si="5"/>
        <v>39.602591811843553</v>
      </c>
    </row>
    <row r="75" spans="5:12" x14ac:dyDescent="0.25">
      <c r="E75" s="16">
        <v>5</v>
      </c>
      <c r="F75" s="18">
        <v>31</v>
      </c>
      <c r="G75" s="18">
        <v>4</v>
      </c>
      <c r="H75" s="18">
        <v>13</v>
      </c>
      <c r="I75" s="18">
        <v>14</v>
      </c>
      <c r="J75" s="2">
        <f t="shared" si="3"/>
        <v>-1</v>
      </c>
      <c r="K75" s="8">
        <f t="shared" si="4"/>
        <v>-9.0003446565849519</v>
      </c>
      <c r="L75" s="8">
        <f t="shared" si="5"/>
        <v>64.005514624147395</v>
      </c>
    </row>
    <row r="76" spans="5:12" x14ac:dyDescent="0.25">
      <c r="E76" s="16">
        <v>5</v>
      </c>
      <c r="F76" s="18">
        <v>7</v>
      </c>
      <c r="G76" s="18">
        <v>29</v>
      </c>
      <c r="H76" s="18">
        <v>27</v>
      </c>
      <c r="I76" s="18">
        <v>24</v>
      </c>
      <c r="J76" s="2">
        <f t="shared" si="3"/>
        <v>3</v>
      </c>
      <c r="K76" s="8">
        <f t="shared" si="4"/>
        <v>0.87482496098573992</v>
      </c>
      <c r="L76" s="8">
        <f t="shared" si="5"/>
        <v>4.5163689464492611</v>
      </c>
    </row>
    <row r="77" spans="5:12" x14ac:dyDescent="0.25">
      <c r="E77" s="16">
        <v>5</v>
      </c>
      <c r="F77" s="18">
        <v>24</v>
      </c>
      <c r="G77" s="18">
        <v>20</v>
      </c>
      <c r="H77" s="18">
        <v>39</v>
      </c>
      <c r="I77" s="18">
        <v>17</v>
      </c>
      <c r="J77" s="2">
        <f t="shared" si="3"/>
        <v>22</v>
      </c>
      <c r="K77" s="8">
        <f t="shared" si="4"/>
        <v>3.5124967000002618</v>
      </c>
      <c r="L77" s="8">
        <f t="shared" si="5"/>
        <v>341.78777826750115</v>
      </c>
    </row>
    <row r="78" spans="5:12" x14ac:dyDescent="0.25">
      <c r="E78" s="16">
        <v>5</v>
      </c>
      <c r="F78" s="18">
        <v>11</v>
      </c>
      <c r="G78" s="18">
        <v>1</v>
      </c>
      <c r="H78" s="18">
        <v>17</v>
      </c>
      <c r="I78" s="18">
        <v>42</v>
      </c>
      <c r="J78" s="2">
        <f t="shared" si="3"/>
        <v>-25</v>
      </c>
      <c r="K78" s="8">
        <f t="shared" si="4"/>
        <v>-10.976385437132558</v>
      </c>
      <c r="L78" s="8">
        <f t="shared" si="5"/>
        <v>196.66176540786779</v>
      </c>
    </row>
    <row r="79" spans="5:12" x14ac:dyDescent="0.25">
      <c r="E79" s="16">
        <v>5</v>
      </c>
      <c r="F79" s="18">
        <v>23</v>
      </c>
      <c r="G79" s="18">
        <v>10</v>
      </c>
      <c r="H79" s="18">
        <v>10</v>
      </c>
      <c r="I79" s="18">
        <v>16</v>
      </c>
      <c r="J79" s="2">
        <f t="shared" si="3"/>
        <v>-6</v>
      </c>
      <c r="K79" s="8">
        <f t="shared" si="4"/>
        <v>-4.4552080686408511</v>
      </c>
      <c r="L79" s="8">
        <f t="shared" si="5"/>
        <v>2.3863821111923293</v>
      </c>
    </row>
    <row r="80" spans="5:12" x14ac:dyDescent="0.25">
      <c r="E80" s="16">
        <v>5</v>
      </c>
      <c r="F80" s="18">
        <v>9</v>
      </c>
      <c r="G80" s="18">
        <v>19</v>
      </c>
      <c r="H80" s="18">
        <v>6</v>
      </c>
      <c r="I80" s="18">
        <v>30</v>
      </c>
      <c r="J80" s="2">
        <f t="shared" si="3"/>
        <v>-24</v>
      </c>
      <c r="K80" s="8">
        <f t="shared" si="4"/>
        <v>-12.329687201906674</v>
      </c>
      <c r="L80" s="8">
        <f t="shared" si="5"/>
        <v>136.19620080534088</v>
      </c>
    </row>
    <row r="81" spans="5:12" x14ac:dyDescent="0.25">
      <c r="E81" s="16">
        <v>5</v>
      </c>
      <c r="F81" s="18">
        <v>21</v>
      </c>
      <c r="G81" s="18">
        <v>28</v>
      </c>
      <c r="H81" s="18">
        <v>30</v>
      </c>
      <c r="I81" s="18">
        <v>27</v>
      </c>
      <c r="J81" s="2">
        <f t="shared" si="3"/>
        <v>3</v>
      </c>
      <c r="K81" s="8">
        <f t="shared" si="4"/>
        <v>3.5347210252436332</v>
      </c>
      <c r="L81" s="8">
        <f t="shared" si="5"/>
        <v>0.2859265748376022</v>
      </c>
    </row>
    <row r="82" spans="5:12" x14ac:dyDescent="0.25">
      <c r="E82" s="16">
        <v>5</v>
      </c>
      <c r="F82" s="18">
        <v>27</v>
      </c>
      <c r="G82" s="18">
        <v>25</v>
      </c>
      <c r="H82" s="18">
        <v>20</v>
      </c>
      <c r="I82" s="18">
        <v>24</v>
      </c>
      <c r="J82" s="2">
        <f t="shared" si="3"/>
        <v>-4</v>
      </c>
      <c r="K82" s="8">
        <f t="shared" si="4"/>
        <v>-9.7916634851261737</v>
      </c>
      <c r="L82" s="8">
        <f t="shared" si="5"/>
        <v>33.543365924943856</v>
      </c>
    </row>
    <row r="83" spans="5:12" x14ac:dyDescent="0.25">
      <c r="E83" s="16">
        <v>6</v>
      </c>
      <c r="F83" s="18">
        <v>20</v>
      </c>
      <c r="G83" s="18">
        <v>2</v>
      </c>
      <c r="H83" s="18">
        <v>31</v>
      </c>
      <c r="I83" s="18">
        <v>21</v>
      </c>
      <c r="J83" s="2">
        <f t="shared" si="3"/>
        <v>10</v>
      </c>
      <c r="K83" s="8">
        <f t="shared" si="4"/>
        <v>-1.2267392359228151</v>
      </c>
      <c r="L83" s="8">
        <f t="shared" si="5"/>
        <v>126.03967387140881</v>
      </c>
    </row>
    <row r="84" spans="5:12" x14ac:dyDescent="0.25">
      <c r="E84" s="16">
        <v>6</v>
      </c>
      <c r="F84" s="18">
        <v>22</v>
      </c>
      <c r="G84" s="18">
        <v>32</v>
      </c>
      <c r="H84" s="18">
        <v>34</v>
      </c>
      <c r="I84" s="18">
        <v>20</v>
      </c>
      <c r="J84" s="2">
        <f t="shared" si="3"/>
        <v>14</v>
      </c>
      <c r="K84" s="8">
        <f t="shared" si="4"/>
        <v>5.0196149252930473</v>
      </c>
      <c r="L84" s="8">
        <f t="shared" si="5"/>
        <v>80.647316090019388</v>
      </c>
    </row>
    <row r="85" spans="5:12" x14ac:dyDescent="0.25">
      <c r="E85" s="16">
        <v>6</v>
      </c>
      <c r="F85" s="18">
        <v>8</v>
      </c>
      <c r="G85" s="18">
        <v>10</v>
      </c>
      <c r="H85" s="18">
        <v>23</v>
      </c>
      <c r="I85" s="18">
        <v>26</v>
      </c>
      <c r="J85" s="2">
        <f t="shared" si="3"/>
        <v>-3</v>
      </c>
      <c r="K85" s="8">
        <f t="shared" si="4"/>
        <v>-10.360762352058893</v>
      </c>
      <c r="L85" s="8">
        <f t="shared" si="5"/>
        <v>54.180822403487575</v>
      </c>
    </row>
    <row r="86" spans="5:12" x14ac:dyDescent="0.25">
      <c r="E86" s="16">
        <v>6</v>
      </c>
      <c r="F86" s="18">
        <v>11</v>
      </c>
      <c r="G86" s="18">
        <v>6</v>
      </c>
      <c r="H86" s="18">
        <v>37</v>
      </c>
      <c r="I86" s="18">
        <v>34</v>
      </c>
      <c r="J86" s="2">
        <f t="shared" si="3"/>
        <v>3</v>
      </c>
      <c r="K86" s="8">
        <f t="shared" si="4"/>
        <v>2.5871493094418616</v>
      </c>
      <c r="L86" s="8">
        <f t="shared" si="5"/>
        <v>0.17044569269433174</v>
      </c>
    </row>
    <row r="87" spans="5:12" x14ac:dyDescent="0.25">
      <c r="E87" s="16">
        <v>6</v>
      </c>
      <c r="F87" s="18">
        <v>15</v>
      </c>
      <c r="G87" s="18">
        <v>13</v>
      </c>
      <c r="H87" s="18">
        <v>20</v>
      </c>
      <c r="I87" s="18">
        <v>31</v>
      </c>
      <c r="J87" s="2">
        <f t="shared" si="3"/>
        <v>-11</v>
      </c>
      <c r="K87" s="8">
        <f t="shared" si="4"/>
        <v>-5.2284702579228588</v>
      </c>
      <c r="L87" s="8">
        <f t="shared" si="5"/>
        <v>33.310555563681035</v>
      </c>
    </row>
    <row r="88" spans="5:12" x14ac:dyDescent="0.25">
      <c r="E88" s="16">
        <v>6</v>
      </c>
      <c r="F88" s="18">
        <v>18</v>
      </c>
      <c r="G88" s="18">
        <v>16</v>
      </c>
      <c r="H88" s="18">
        <v>16</v>
      </c>
      <c r="I88" s="18">
        <v>10</v>
      </c>
      <c r="J88" s="2">
        <f t="shared" si="3"/>
        <v>6</v>
      </c>
      <c r="K88" s="8">
        <f t="shared" si="4"/>
        <v>-1.6130233669996354</v>
      </c>
      <c r="L88" s="8">
        <f t="shared" si="5"/>
        <v>57.958124786482465</v>
      </c>
    </row>
    <row r="89" spans="5:12" x14ac:dyDescent="0.25">
      <c r="E89" s="16">
        <v>6</v>
      </c>
      <c r="F89" s="18">
        <v>4</v>
      </c>
      <c r="G89" s="18">
        <v>7</v>
      </c>
      <c r="H89" s="18">
        <v>21</v>
      </c>
      <c r="I89" s="18">
        <v>34</v>
      </c>
      <c r="J89" s="2">
        <f t="shared" si="3"/>
        <v>-13</v>
      </c>
      <c r="K89" s="8">
        <f t="shared" si="4"/>
        <v>-9.0541655386153739</v>
      </c>
      <c r="L89" s="8">
        <f t="shared" si="5"/>
        <v>15.569609596650503</v>
      </c>
    </row>
    <row r="90" spans="5:12" x14ac:dyDescent="0.25">
      <c r="E90" s="16">
        <v>6</v>
      </c>
      <c r="F90" s="18">
        <v>31</v>
      </c>
      <c r="G90" s="18">
        <v>17</v>
      </c>
      <c r="H90" s="18">
        <v>10</v>
      </c>
      <c r="I90" s="18">
        <v>38</v>
      </c>
      <c r="J90" s="2">
        <f t="shared" si="3"/>
        <v>-28</v>
      </c>
      <c r="K90" s="8">
        <f t="shared" si="4"/>
        <v>-2.1538221216307187</v>
      </c>
      <c r="L90" s="8">
        <f t="shared" si="5"/>
        <v>668.02491092030562</v>
      </c>
    </row>
    <row r="91" spans="5:12" x14ac:dyDescent="0.25">
      <c r="E91" s="16">
        <v>6</v>
      </c>
      <c r="F91" s="18">
        <v>25</v>
      </c>
      <c r="G91" s="18">
        <v>1</v>
      </c>
      <c r="H91" s="18">
        <v>25</v>
      </c>
      <c r="I91" s="18">
        <v>13</v>
      </c>
      <c r="J91" s="2">
        <f t="shared" si="3"/>
        <v>12</v>
      </c>
      <c r="K91" s="8">
        <f t="shared" si="4"/>
        <v>-2.0456599479205346</v>
      </c>
      <c r="L91" s="8">
        <f t="shared" si="5"/>
        <v>197.28056337261904</v>
      </c>
    </row>
    <row r="92" spans="5:12" x14ac:dyDescent="0.25">
      <c r="E92" s="16">
        <v>6</v>
      </c>
      <c r="F92" s="18">
        <v>29</v>
      </c>
      <c r="G92" s="18">
        <v>5</v>
      </c>
      <c r="H92" s="18">
        <v>23</v>
      </c>
      <c r="I92" s="18">
        <v>27</v>
      </c>
      <c r="J92" s="2">
        <f t="shared" si="3"/>
        <v>-4</v>
      </c>
      <c r="K92" s="8">
        <f t="shared" si="4"/>
        <v>4.7736052751560498</v>
      </c>
      <c r="L92" s="8">
        <f t="shared" si="5"/>
        <v>76.976149524246082</v>
      </c>
    </row>
    <row r="93" spans="5:12" x14ac:dyDescent="0.25">
      <c r="E93" s="16">
        <v>6</v>
      </c>
      <c r="F93" s="18">
        <v>28</v>
      </c>
      <c r="G93" s="18">
        <v>3</v>
      </c>
      <c r="H93" s="18">
        <v>25</v>
      </c>
      <c r="I93" s="18">
        <v>20</v>
      </c>
      <c r="J93" s="2">
        <f t="shared" si="3"/>
        <v>5</v>
      </c>
      <c r="K93" s="8">
        <f t="shared" si="4"/>
        <v>-2.0220530980867943</v>
      </c>
      <c r="L93" s="8">
        <f t="shared" si="5"/>
        <v>49.309229712350344</v>
      </c>
    </row>
    <row r="94" spans="5:12" x14ac:dyDescent="0.25">
      <c r="E94" s="16">
        <v>6</v>
      </c>
      <c r="F94" s="18">
        <v>12</v>
      </c>
      <c r="G94" s="18">
        <v>27</v>
      </c>
      <c r="H94" s="18">
        <v>27</v>
      </c>
      <c r="I94" s="18">
        <v>20</v>
      </c>
      <c r="J94" s="2">
        <f t="shared" si="3"/>
        <v>7</v>
      </c>
      <c r="K94" s="8">
        <f t="shared" si="4"/>
        <v>9.5078027932325622</v>
      </c>
      <c r="L94" s="8">
        <f t="shared" si="5"/>
        <v>6.2890748497450408</v>
      </c>
    </row>
    <row r="95" spans="5:12" x14ac:dyDescent="0.25">
      <c r="E95" s="16">
        <v>6</v>
      </c>
      <c r="F95" s="18">
        <v>14</v>
      </c>
      <c r="G95" s="18">
        <v>19</v>
      </c>
      <c r="H95" s="18">
        <v>27</v>
      </c>
      <c r="I95" s="18">
        <v>34</v>
      </c>
      <c r="J95" s="2">
        <f t="shared" si="3"/>
        <v>-7</v>
      </c>
      <c r="K95" s="8">
        <f t="shared" si="4"/>
        <v>-12.054166168093056</v>
      </c>
      <c r="L95" s="8">
        <f t="shared" si="5"/>
        <v>25.544595654696447</v>
      </c>
    </row>
    <row r="96" spans="5:12" x14ac:dyDescent="0.25">
      <c r="E96" s="16">
        <v>6</v>
      </c>
      <c r="F96" s="18">
        <v>24</v>
      </c>
      <c r="G96" s="18">
        <v>21</v>
      </c>
      <c r="H96" s="18">
        <v>27</v>
      </c>
      <c r="I96" s="18">
        <v>7</v>
      </c>
      <c r="J96" s="2">
        <f t="shared" si="3"/>
        <v>20</v>
      </c>
      <c r="K96" s="8">
        <f t="shared" si="4"/>
        <v>0.4954825352175678</v>
      </c>
      <c r="L96" s="8">
        <f t="shared" si="5"/>
        <v>380.42620153400287</v>
      </c>
    </row>
    <row r="97" spans="5:12" x14ac:dyDescent="0.25">
      <c r="E97" s="16">
        <v>6</v>
      </c>
      <c r="F97" s="18">
        <v>28</v>
      </c>
      <c r="G97" s="18">
        <v>29</v>
      </c>
      <c r="H97" s="18">
        <v>3</v>
      </c>
      <c r="I97" s="18">
        <v>20</v>
      </c>
      <c r="J97" s="2">
        <f t="shared" si="3"/>
        <v>-17</v>
      </c>
      <c r="K97" s="8">
        <f t="shared" si="4"/>
        <v>-15.300690892925454</v>
      </c>
      <c r="L97" s="8">
        <f t="shared" si="5"/>
        <v>2.8876514413864913</v>
      </c>
    </row>
    <row r="98" spans="5:12" x14ac:dyDescent="0.25">
      <c r="E98" s="16">
        <v>7</v>
      </c>
      <c r="F98" s="18">
        <v>15</v>
      </c>
      <c r="G98" s="18">
        <v>4</v>
      </c>
      <c r="H98" s="18">
        <v>34</v>
      </c>
      <c r="I98" s="18">
        <v>31</v>
      </c>
      <c r="J98" s="2">
        <f t="shared" si="3"/>
        <v>3</v>
      </c>
      <c r="K98" s="8">
        <f t="shared" si="4"/>
        <v>-6.0118039808571462</v>
      </c>
      <c r="L98" s="8">
        <f t="shared" si="5"/>
        <v>81.212610989392687</v>
      </c>
    </row>
    <row r="99" spans="5:12" x14ac:dyDescent="0.25">
      <c r="E99" s="16">
        <v>7</v>
      </c>
      <c r="F99" s="18">
        <v>26</v>
      </c>
      <c r="G99" s="18">
        <v>8</v>
      </c>
      <c r="H99" s="18">
        <v>24</v>
      </c>
      <c r="I99" s="18">
        <v>6</v>
      </c>
      <c r="J99" s="2">
        <f t="shared" si="3"/>
        <v>18</v>
      </c>
      <c r="K99" s="8">
        <f t="shared" si="4"/>
        <v>7.5525974486125653</v>
      </c>
      <c r="L99" s="8">
        <f t="shared" si="5"/>
        <v>109.14822007073666</v>
      </c>
    </row>
    <row r="100" spans="5:12" x14ac:dyDescent="0.25">
      <c r="E100" s="16">
        <v>7</v>
      </c>
      <c r="F100" s="18">
        <v>19</v>
      </c>
      <c r="G100" s="18">
        <v>22</v>
      </c>
      <c r="H100" s="18">
        <v>30</v>
      </c>
      <c r="I100" s="18">
        <v>23</v>
      </c>
      <c r="J100" s="2">
        <f t="shared" si="3"/>
        <v>7</v>
      </c>
      <c r="K100" s="8">
        <f t="shared" si="4"/>
        <v>6.9996451853234367</v>
      </c>
      <c r="L100" s="8">
        <f t="shared" si="5"/>
        <v>1.2589345470470958E-7</v>
      </c>
    </row>
    <row r="101" spans="5:12" x14ac:dyDescent="0.25">
      <c r="E101" s="16">
        <v>7</v>
      </c>
      <c r="F101" s="18">
        <v>11</v>
      </c>
      <c r="G101" s="18">
        <v>18</v>
      </c>
      <c r="H101" s="18">
        <v>19</v>
      </c>
      <c r="I101" s="18">
        <v>28</v>
      </c>
      <c r="J101" s="2">
        <f t="shared" si="3"/>
        <v>-9</v>
      </c>
      <c r="K101" s="8">
        <f t="shared" si="4"/>
        <v>-4.48507029477397</v>
      </c>
      <c r="L101" s="8">
        <f t="shared" si="5"/>
        <v>20.384590243132408</v>
      </c>
    </row>
    <row r="102" spans="5:12" x14ac:dyDescent="0.25">
      <c r="E102" s="16">
        <v>7</v>
      </c>
      <c r="F102" s="18">
        <v>31</v>
      </c>
      <c r="G102" s="18">
        <v>2</v>
      </c>
      <c r="H102" s="18">
        <v>7</v>
      </c>
      <c r="I102" s="18">
        <v>10</v>
      </c>
      <c r="J102" s="2">
        <f t="shared" si="3"/>
        <v>-3</v>
      </c>
      <c r="K102" s="8">
        <f t="shared" si="4"/>
        <v>-5.1859371569391124</v>
      </c>
      <c r="L102" s="8">
        <f t="shared" si="5"/>
        <v>4.7783212540870501</v>
      </c>
    </row>
    <row r="103" spans="5:12" x14ac:dyDescent="0.25">
      <c r="E103" s="16">
        <v>7</v>
      </c>
      <c r="F103" s="18">
        <v>17</v>
      </c>
      <c r="G103" s="18">
        <v>13</v>
      </c>
      <c r="H103" s="18">
        <v>44</v>
      </c>
      <c r="I103" s="18">
        <v>26</v>
      </c>
      <c r="J103" s="2">
        <f t="shared" si="3"/>
        <v>18</v>
      </c>
      <c r="K103" s="8">
        <f t="shared" si="4"/>
        <v>-4.5006920927537175</v>
      </c>
      <c r="L103" s="8">
        <f t="shared" si="5"/>
        <v>506.28114465290963</v>
      </c>
    </row>
    <row r="104" spans="5:12" x14ac:dyDescent="0.25">
      <c r="E104" s="16">
        <v>7</v>
      </c>
      <c r="F104" s="18">
        <v>16</v>
      </c>
      <c r="G104" s="18">
        <v>25</v>
      </c>
      <c r="H104" s="18">
        <v>23</v>
      </c>
      <c r="I104" s="18">
        <v>13</v>
      </c>
      <c r="J104" s="2">
        <f t="shared" si="3"/>
        <v>10</v>
      </c>
      <c r="K104" s="8">
        <f t="shared" si="4"/>
        <v>1.8548583303602644</v>
      </c>
      <c r="L104" s="8">
        <f t="shared" si="5"/>
        <v>66.343332818501594</v>
      </c>
    </row>
    <row r="105" spans="5:12" x14ac:dyDescent="0.25">
      <c r="E105" s="16">
        <v>7</v>
      </c>
      <c r="F105" s="18">
        <v>14</v>
      </c>
      <c r="G105" s="18">
        <v>20</v>
      </c>
      <c r="H105" s="18">
        <v>21</v>
      </c>
      <c r="I105" s="18">
        <v>27</v>
      </c>
      <c r="J105" s="2">
        <f t="shared" si="3"/>
        <v>-6</v>
      </c>
      <c r="K105" s="8">
        <f t="shared" si="4"/>
        <v>1.4848921970669611</v>
      </c>
      <c r="L105" s="8">
        <f t="shared" si="5"/>
        <v>56.023611201713884</v>
      </c>
    </row>
    <row r="106" spans="5:12" x14ac:dyDescent="0.25">
      <c r="E106" s="16">
        <v>7</v>
      </c>
      <c r="F106" s="18">
        <v>32</v>
      </c>
      <c r="G106" s="18">
        <v>30</v>
      </c>
      <c r="H106" s="18">
        <v>31</v>
      </c>
      <c r="I106" s="18">
        <v>30</v>
      </c>
      <c r="J106" s="2">
        <f t="shared" si="3"/>
        <v>1</v>
      </c>
      <c r="K106" s="8">
        <f t="shared" si="4"/>
        <v>7.3458287595386258</v>
      </c>
      <c r="L106" s="8">
        <f t="shared" si="5"/>
        <v>40.269542645387531</v>
      </c>
    </row>
    <row r="107" spans="5:12" x14ac:dyDescent="0.25">
      <c r="E107" s="16">
        <v>7</v>
      </c>
      <c r="F107" s="18">
        <v>27</v>
      </c>
      <c r="G107" s="18">
        <v>23</v>
      </c>
      <c r="H107" s="18">
        <v>29</v>
      </c>
      <c r="I107" s="18">
        <v>37</v>
      </c>
      <c r="J107" s="2">
        <f t="shared" si="3"/>
        <v>-8</v>
      </c>
      <c r="K107" s="8">
        <f t="shared" si="4"/>
        <v>-0.8461824715700399</v>
      </c>
      <c r="L107" s="8">
        <f t="shared" si="5"/>
        <v>51.177105230071746</v>
      </c>
    </row>
    <row r="108" spans="5:12" x14ac:dyDescent="0.25">
      <c r="E108" s="16">
        <v>7</v>
      </c>
      <c r="F108" s="18">
        <v>21</v>
      </c>
      <c r="G108" s="18">
        <v>9</v>
      </c>
      <c r="H108" s="18">
        <v>27</v>
      </c>
      <c r="I108" s="18">
        <v>20</v>
      </c>
      <c r="J108" s="2">
        <f t="shared" si="3"/>
        <v>7</v>
      </c>
      <c r="K108" s="8">
        <f t="shared" si="4"/>
        <v>4.9326364400618052</v>
      </c>
      <c r="L108" s="8">
        <f t="shared" si="5"/>
        <v>4.273992088960326</v>
      </c>
    </row>
    <row r="109" spans="5:12" x14ac:dyDescent="0.25">
      <c r="E109" s="16">
        <v>7</v>
      </c>
      <c r="F109" s="18">
        <v>5</v>
      </c>
      <c r="G109" s="18">
        <v>24</v>
      </c>
      <c r="H109" s="18">
        <v>27</v>
      </c>
      <c r="I109" s="18">
        <v>16</v>
      </c>
      <c r="J109" s="2">
        <f t="shared" si="3"/>
        <v>11</v>
      </c>
      <c r="K109" s="8">
        <f t="shared" si="4"/>
        <v>14.309365653639338</v>
      </c>
      <c r="L109" s="8">
        <f t="shared" si="5"/>
        <v>10.951901029487722</v>
      </c>
    </row>
    <row r="110" spans="5:12" x14ac:dyDescent="0.25">
      <c r="E110" s="16">
        <v>7</v>
      </c>
      <c r="F110" s="18">
        <v>1</v>
      </c>
      <c r="G110" s="18">
        <v>3</v>
      </c>
      <c r="H110" s="18">
        <v>26</v>
      </c>
      <c r="I110" s="18">
        <v>18</v>
      </c>
      <c r="J110" s="2">
        <f t="shared" si="3"/>
        <v>8</v>
      </c>
      <c r="K110" s="8">
        <f t="shared" si="4"/>
        <v>15.819258974293382</v>
      </c>
      <c r="L110" s="8">
        <f t="shared" si="5"/>
        <v>61.140810907067589</v>
      </c>
    </row>
    <row r="111" spans="5:12" x14ac:dyDescent="0.25">
      <c r="E111" s="16">
        <v>7</v>
      </c>
      <c r="F111" s="18">
        <v>19</v>
      </c>
      <c r="G111" s="18">
        <v>17</v>
      </c>
      <c r="H111" s="18">
        <v>36</v>
      </c>
      <c r="I111" s="18">
        <v>7</v>
      </c>
      <c r="J111" s="2">
        <f t="shared" si="3"/>
        <v>29</v>
      </c>
      <c r="K111" s="8">
        <f t="shared" si="4"/>
        <v>15.344434164545595</v>
      </c>
      <c r="L111" s="8">
        <f t="shared" si="5"/>
        <v>186.47447828642956</v>
      </c>
    </row>
    <row r="112" spans="5:12" x14ac:dyDescent="0.25">
      <c r="E112" s="16">
        <v>7</v>
      </c>
      <c r="F112" s="18">
        <v>16</v>
      </c>
      <c r="G112" s="18">
        <v>11</v>
      </c>
      <c r="H112" s="18">
        <v>45</v>
      </c>
      <c r="I112" s="18">
        <v>10</v>
      </c>
      <c r="J112" s="2">
        <f t="shared" si="3"/>
        <v>35</v>
      </c>
      <c r="K112" s="8">
        <f t="shared" si="4"/>
        <v>10.785583819572286</v>
      </c>
      <c r="L112" s="8">
        <f t="shared" si="5"/>
        <v>586.33795095895937</v>
      </c>
    </row>
    <row r="113" spans="5:12" x14ac:dyDescent="0.25">
      <c r="E113" s="16">
        <v>8</v>
      </c>
      <c r="F113" s="18">
        <v>26</v>
      </c>
      <c r="G113" s="18">
        <v>28</v>
      </c>
      <c r="H113" s="18">
        <v>27</v>
      </c>
      <c r="I113" s="18">
        <v>6</v>
      </c>
      <c r="J113" s="2">
        <f t="shared" si="3"/>
        <v>21</v>
      </c>
      <c r="K113" s="8">
        <f t="shared" si="4"/>
        <v>6.9347175568318056</v>
      </c>
      <c r="L113" s="8">
        <f t="shared" si="5"/>
        <v>197.83217020609544</v>
      </c>
    </row>
    <row r="114" spans="5:12" x14ac:dyDescent="0.25">
      <c r="E114" s="16">
        <v>8</v>
      </c>
      <c r="F114" s="18">
        <v>6</v>
      </c>
      <c r="G114" s="18">
        <v>18</v>
      </c>
      <c r="H114" s="18">
        <v>20</v>
      </c>
      <c r="I114" s="18">
        <v>23</v>
      </c>
      <c r="J114" s="2">
        <f t="shared" si="3"/>
        <v>-3</v>
      </c>
      <c r="K114" s="8">
        <f t="shared" si="4"/>
        <v>-5.5097228849496043</v>
      </c>
      <c r="L114" s="8">
        <f t="shared" si="5"/>
        <v>6.2987089592397645</v>
      </c>
    </row>
    <row r="115" spans="5:12" x14ac:dyDescent="0.25">
      <c r="E115" s="16">
        <v>8</v>
      </c>
      <c r="F115" s="18">
        <v>25</v>
      </c>
      <c r="G115" s="18">
        <v>7</v>
      </c>
      <c r="H115" s="18">
        <v>10</v>
      </c>
      <c r="I115" s="18">
        <v>16</v>
      </c>
      <c r="J115" s="2">
        <f t="shared" si="3"/>
        <v>-6</v>
      </c>
      <c r="K115" s="8">
        <f t="shared" si="4"/>
        <v>-0.37986372945155122</v>
      </c>
      <c r="L115" s="8">
        <f t="shared" si="5"/>
        <v>31.585931699534228</v>
      </c>
    </row>
    <row r="116" spans="5:12" x14ac:dyDescent="0.25">
      <c r="E116" s="16">
        <v>8</v>
      </c>
      <c r="F116" s="18">
        <v>13</v>
      </c>
      <c r="G116" s="18">
        <v>31</v>
      </c>
      <c r="H116" s="18">
        <v>20</v>
      </c>
      <c r="I116" s="18">
        <v>6</v>
      </c>
      <c r="J116" s="2">
        <f t="shared" si="3"/>
        <v>14</v>
      </c>
      <c r="K116" s="8">
        <f t="shared" si="4"/>
        <v>11.342004372183117</v>
      </c>
      <c r="L116" s="8">
        <f t="shared" si="5"/>
        <v>7.0649407574936642</v>
      </c>
    </row>
    <row r="117" spans="5:12" x14ac:dyDescent="0.25">
      <c r="E117" s="16">
        <v>8</v>
      </c>
      <c r="F117" s="18">
        <v>3</v>
      </c>
      <c r="G117" s="18">
        <v>27</v>
      </c>
      <c r="H117" s="18">
        <v>29</v>
      </c>
      <c r="I117" s="18">
        <v>26</v>
      </c>
      <c r="J117" s="2">
        <f t="shared" si="3"/>
        <v>3</v>
      </c>
      <c r="K117" s="8">
        <f t="shared" si="4"/>
        <v>2.2680513358182344</v>
      </c>
      <c r="L117" s="8">
        <f t="shared" si="5"/>
        <v>0.53574884699747116</v>
      </c>
    </row>
    <row r="118" spans="5:12" x14ac:dyDescent="0.25">
      <c r="E118" s="16">
        <v>8</v>
      </c>
      <c r="F118" s="18">
        <v>8</v>
      </c>
      <c r="G118" s="18">
        <v>1</v>
      </c>
      <c r="H118" s="18">
        <v>20</v>
      </c>
      <c r="I118" s="18">
        <v>34</v>
      </c>
      <c r="J118" s="2">
        <f t="shared" si="3"/>
        <v>-14</v>
      </c>
      <c r="K118" s="8">
        <f t="shared" si="4"/>
        <v>-16.896695244894708</v>
      </c>
      <c r="L118" s="8">
        <f t="shared" si="5"/>
        <v>8.3908433417956143</v>
      </c>
    </row>
    <row r="119" spans="5:12" x14ac:dyDescent="0.25">
      <c r="E119" s="16">
        <v>8</v>
      </c>
      <c r="F119" s="18">
        <v>2</v>
      </c>
      <c r="G119" s="18">
        <v>30</v>
      </c>
      <c r="H119" s="18">
        <v>20</v>
      </c>
      <c r="I119" s="18">
        <v>23</v>
      </c>
      <c r="J119" s="2">
        <f t="shared" si="3"/>
        <v>-3</v>
      </c>
      <c r="K119" s="8">
        <f t="shared" si="4"/>
        <v>5.4902730216516806</v>
      </c>
      <c r="L119" s="8">
        <f t="shared" si="5"/>
        <v>72.084735982186373</v>
      </c>
    </row>
    <row r="120" spans="5:12" x14ac:dyDescent="0.25">
      <c r="E120" s="16">
        <v>8</v>
      </c>
      <c r="F120" s="18">
        <v>20</v>
      </c>
      <c r="G120" s="18">
        <v>21</v>
      </c>
      <c r="H120" s="18">
        <v>52</v>
      </c>
      <c r="I120" s="18">
        <v>49</v>
      </c>
      <c r="J120" s="2">
        <f t="shared" si="3"/>
        <v>3</v>
      </c>
      <c r="K120" s="8">
        <f t="shared" si="4"/>
        <v>-1.4545174455164667</v>
      </c>
      <c r="L120" s="8">
        <f t="shared" si="5"/>
        <v>19.842725672410545</v>
      </c>
    </row>
    <row r="121" spans="5:12" x14ac:dyDescent="0.25">
      <c r="E121" s="16">
        <v>8</v>
      </c>
      <c r="F121" s="18">
        <v>23</v>
      </c>
      <c r="G121" s="18">
        <v>22</v>
      </c>
      <c r="H121" s="18">
        <v>34</v>
      </c>
      <c r="I121" s="18">
        <v>20</v>
      </c>
      <c r="J121" s="2">
        <f t="shared" si="3"/>
        <v>14</v>
      </c>
      <c r="K121" s="8">
        <f t="shared" si="4"/>
        <v>-0.20694892939401055</v>
      </c>
      <c r="L121" s="8">
        <f t="shared" si="5"/>
        <v>201.83739788240965</v>
      </c>
    </row>
    <row r="122" spans="5:12" x14ac:dyDescent="0.25">
      <c r="E122" s="16">
        <v>8</v>
      </c>
      <c r="F122" s="18">
        <v>9</v>
      </c>
      <c r="G122" s="18">
        <v>29</v>
      </c>
      <c r="H122" s="18">
        <v>12</v>
      </c>
      <c r="I122" s="18">
        <v>13</v>
      </c>
      <c r="J122" s="2">
        <f t="shared" si="3"/>
        <v>-1</v>
      </c>
      <c r="K122" s="8">
        <f t="shared" si="4"/>
        <v>-16.698606307743624</v>
      </c>
      <c r="L122" s="8">
        <f t="shared" si="5"/>
        <v>246.4462400055279</v>
      </c>
    </row>
    <row r="123" spans="5:12" x14ac:dyDescent="0.25">
      <c r="E123" s="16">
        <v>8</v>
      </c>
      <c r="F123" s="18">
        <v>10</v>
      </c>
      <c r="G123" s="18">
        <v>12</v>
      </c>
      <c r="H123" s="18">
        <v>29</v>
      </c>
      <c r="I123" s="18">
        <v>10</v>
      </c>
      <c r="J123" s="2">
        <f t="shared" si="3"/>
        <v>19</v>
      </c>
      <c r="K123" s="8">
        <f t="shared" si="4"/>
        <v>2.0435746240432371</v>
      </c>
      <c r="L123" s="8">
        <f t="shared" si="5"/>
        <v>287.5203615303904</v>
      </c>
    </row>
    <row r="124" spans="5:12" x14ac:dyDescent="0.25">
      <c r="E124" s="16">
        <v>8</v>
      </c>
      <c r="F124" s="18">
        <v>5</v>
      </c>
      <c r="G124" s="18">
        <v>14</v>
      </c>
      <c r="H124" s="18">
        <v>29</v>
      </c>
      <c r="I124" s="18">
        <v>26</v>
      </c>
      <c r="J124" s="2">
        <f t="shared" si="3"/>
        <v>3</v>
      </c>
      <c r="K124" s="8">
        <f t="shared" si="4"/>
        <v>16.33697015657264</v>
      </c>
      <c r="L124" s="8">
        <f t="shared" si="5"/>
        <v>177.87477295730923</v>
      </c>
    </row>
    <row r="125" spans="5:12" x14ac:dyDescent="0.25">
      <c r="E125" s="16">
        <v>8</v>
      </c>
      <c r="F125" s="18">
        <v>7</v>
      </c>
      <c r="G125" s="18">
        <v>8</v>
      </c>
      <c r="H125" s="18">
        <v>31</v>
      </c>
      <c r="I125" s="18">
        <v>10</v>
      </c>
      <c r="J125" s="2">
        <f t="shared" si="3"/>
        <v>21</v>
      </c>
      <c r="K125" s="8">
        <f t="shared" si="4"/>
        <v>18.355892464958181</v>
      </c>
      <c r="L125" s="8">
        <f t="shared" si="5"/>
        <v>6.9913046568649229</v>
      </c>
    </row>
    <row r="126" spans="5:12" x14ac:dyDescent="0.25">
      <c r="E126" s="16">
        <v>9</v>
      </c>
      <c r="F126" s="18">
        <v>4</v>
      </c>
      <c r="G126" s="18">
        <v>17</v>
      </c>
      <c r="H126" s="18">
        <v>33</v>
      </c>
      <c r="I126" s="18">
        <v>17</v>
      </c>
      <c r="J126" s="2">
        <f t="shared" si="3"/>
        <v>16</v>
      </c>
      <c r="K126" s="8">
        <f t="shared" si="4"/>
        <v>8.4090192542204587</v>
      </c>
      <c r="L126" s="8">
        <f t="shared" si="5"/>
        <v>57.622988682795722</v>
      </c>
    </row>
    <row r="127" spans="5:12" x14ac:dyDescent="0.25">
      <c r="E127" s="16">
        <v>9</v>
      </c>
      <c r="F127" s="18">
        <v>18</v>
      </c>
      <c r="G127" s="18">
        <v>26</v>
      </c>
      <c r="H127" s="18">
        <v>21</v>
      </c>
      <c r="I127" s="18">
        <v>18</v>
      </c>
      <c r="J127" s="2">
        <f t="shared" si="3"/>
        <v>3</v>
      </c>
      <c r="K127" s="8">
        <f t="shared" si="4"/>
        <v>7.5402728117222386</v>
      </c>
      <c r="L127" s="8">
        <f t="shared" si="5"/>
        <v>20.614077204864163</v>
      </c>
    </row>
    <row r="128" spans="5:12" x14ac:dyDescent="0.25">
      <c r="E128" s="16">
        <v>9</v>
      </c>
      <c r="F128" s="18">
        <v>22</v>
      </c>
      <c r="G128" s="18">
        <v>15</v>
      </c>
      <c r="H128" s="18">
        <v>28</v>
      </c>
      <c r="I128" s="18">
        <v>23</v>
      </c>
      <c r="J128" s="2">
        <f t="shared" si="3"/>
        <v>5</v>
      </c>
      <c r="K128" s="8">
        <f t="shared" si="4"/>
        <v>10.635063863657527</v>
      </c>
      <c r="L128" s="8">
        <f t="shared" si="5"/>
        <v>31.753944747498892</v>
      </c>
    </row>
    <row r="129" spans="5:12" x14ac:dyDescent="0.25">
      <c r="E129" s="16">
        <v>9</v>
      </c>
      <c r="F129" s="18">
        <v>19</v>
      </c>
      <c r="G129" s="18">
        <v>32</v>
      </c>
      <c r="H129" s="18">
        <v>27</v>
      </c>
      <c r="I129" s="18">
        <v>10</v>
      </c>
      <c r="J129" s="2">
        <f t="shared" si="3"/>
        <v>17</v>
      </c>
      <c r="K129" s="8">
        <f t="shared" si="4"/>
        <v>10.456763391350256</v>
      </c>
      <c r="L129" s="8">
        <f t="shared" si="5"/>
        <v>42.813945316774209</v>
      </c>
    </row>
    <row r="130" spans="5:12" x14ac:dyDescent="0.25">
      <c r="E130" s="16">
        <v>9</v>
      </c>
      <c r="F130" s="18">
        <v>25</v>
      </c>
      <c r="G130" s="18">
        <v>23</v>
      </c>
      <c r="H130" s="18">
        <v>38</v>
      </c>
      <c r="I130" s="18">
        <v>35</v>
      </c>
      <c r="J130" s="2">
        <f t="shared" si="3"/>
        <v>3</v>
      </c>
      <c r="K130" s="8">
        <f t="shared" si="4"/>
        <v>10.50797773282236</v>
      </c>
      <c r="L130" s="8">
        <f t="shared" si="5"/>
        <v>56.369729636556379</v>
      </c>
    </row>
    <row r="131" spans="5:12" x14ac:dyDescent="0.25">
      <c r="E131" s="16">
        <v>9</v>
      </c>
      <c r="F131" s="18">
        <v>20</v>
      </c>
      <c r="G131" s="18">
        <v>31</v>
      </c>
      <c r="H131" s="18">
        <v>28</v>
      </c>
      <c r="I131" s="18">
        <v>34</v>
      </c>
      <c r="J131" s="2">
        <f t="shared" si="3"/>
        <v>-6</v>
      </c>
      <c r="K131" s="8">
        <f t="shared" si="4"/>
        <v>5.5216946402825249</v>
      </c>
      <c r="L131" s="8">
        <f t="shared" si="5"/>
        <v>132.74944738391508</v>
      </c>
    </row>
    <row r="132" spans="5:12" x14ac:dyDescent="0.25">
      <c r="E132" s="16">
        <v>9</v>
      </c>
      <c r="F132" s="18">
        <v>5</v>
      </c>
      <c r="G132" s="18">
        <v>12</v>
      </c>
      <c r="H132" s="18">
        <v>37</v>
      </c>
      <c r="I132" s="18">
        <v>29</v>
      </c>
      <c r="J132" s="2">
        <f t="shared" si="3"/>
        <v>8</v>
      </c>
      <c r="K132" s="8">
        <f t="shared" si="4"/>
        <v>4.3902745008007349</v>
      </c>
      <c r="L132" s="8">
        <f t="shared" si="5"/>
        <v>13.030118179569383</v>
      </c>
    </row>
    <row r="133" spans="5:12" x14ac:dyDescent="0.25">
      <c r="E133" s="16">
        <v>9</v>
      </c>
      <c r="F133" s="18">
        <v>30</v>
      </c>
      <c r="G133" s="18">
        <v>21</v>
      </c>
      <c r="H133" s="18">
        <v>18</v>
      </c>
      <c r="I133" s="18">
        <v>32</v>
      </c>
      <c r="J133" s="2">
        <f t="shared" si="3"/>
        <v>-14</v>
      </c>
      <c r="K133" s="8">
        <f t="shared" si="4"/>
        <v>-2.5930577927128775</v>
      </c>
      <c r="L133" s="8">
        <f t="shared" si="5"/>
        <v>130.11833052038844</v>
      </c>
    </row>
    <row r="134" spans="5:12" x14ac:dyDescent="0.25">
      <c r="E134" s="16">
        <v>9</v>
      </c>
      <c r="F134" s="18">
        <v>28</v>
      </c>
      <c r="G134" s="18">
        <v>2</v>
      </c>
      <c r="H134" s="18">
        <v>17</v>
      </c>
      <c r="I134" s="18">
        <v>16</v>
      </c>
      <c r="J134" s="2">
        <f t="shared" si="3"/>
        <v>1</v>
      </c>
      <c r="K134" s="8">
        <f t="shared" si="4"/>
        <v>-0.18194937711752712</v>
      </c>
      <c r="L134" s="8">
        <f t="shared" si="5"/>
        <v>1.3970043300685104</v>
      </c>
    </row>
    <row r="135" spans="5:12" x14ac:dyDescent="0.25">
      <c r="E135" s="16">
        <v>9</v>
      </c>
      <c r="F135" s="18">
        <v>14</v>
      </c>
      <c r="G135" s="18">
        <v>10</v>
      </c>
      <c r="H135" s="18">
        <v>27</v>
      </c>
      <c r="I135" s="18">
        <v>24</v>
      </c>
      <c r="J135" s="2">
        <f t="shared" ref="J135:J198" si="6">H135-I135</f>
        <v>3</v>
      </c>
      <c r="K135" s="8">
        <f t="shared" ref="K135:K198" si="7">VLOOKUP(F135,$A$5:$C$36,3) - VLOOKUP(G135,$A$5:$C$36,3)+$B$38</f>
        <v>-10.865276841282688</v>
      </c>
      <c r="L135" s="8">
        <f t="shared" ref="L135:L198" si="8">(J135-K135)^2</f>
        <v>192.24590188541003</v>
      </c>
    </row>
    <row r="136" spans="5:12" x14ac:dyDescent="0.25">
      <c r="E136" s="16">
        <v>9</v>
      </c>
      <c r="F136" s="18">
        <v>9</v>
      </c>
      <c r="G136" s="18">
        <v>24</v>
      </c>
      <c r="H136" s="18">
        <v>27</v>
      </c>
      <c r="I136" s="18">
        <v>33</v>
      </c>
      <c r="J136" s="2">
        <f t="shared" si="6"/>
        <v>-6</v>
      </c>
      <c r="K136" s="8">
        <f t="shared" si="7"/>
        <v>-0.74062881748069143</v>
      </c>
      <c r="L136" s="8">
        <f t="shared" si="8"/>
        <v>27.660985235514552</v>
      </c>
    </row>
    <row r="137" spans="5:12" x14ac:dyDescent="0.25">
      <c r="E137" s="16">
        <v>9</v>
      </c>
      <c r="F137" s="18">
        <v>27</v>
      </c>
      <c r="G137" s="18">
        <v>6</v>
      </c>
      <c r="H137" s="18">
        <v>19</v>
      </c>
      <c r="I137" s="18">
        <v>22</v>
      </c>
      <c r="J137" s="2">
        <f t="shared" si="6"/>
        <v>-3</v>
      </c>
      <c r="K137" s="8">
        <f t="shared" si="7"/>
        <v>0.16371459426148394</v>
      </c>
      <c r="L137" s="8">
        <f t="shared" si="8"/>
        <v>10.009090033943107</v>
      </c>
    </row>
    <row r="138" spans="5:12" x14ac:dyDescent="0.25">
      <c r="E138" s="16">
        <v>9</v>
      </c>
      <c r="F138" s="18">
        <v>22</v>
      </c>
      <c r="G138" s="18">
        <v>4</v>
      </c>
      <c r="H138" s="18">
        <v>17</v>
      </c>
      <c r="I138" s="18">
        <v>22</v>
      </c>
      <c r="J138" s="2">
        <f t="shared" si="6"/>
        <v>-5</v>
      </c>
      <c r="K138" s="8">
        <f t="shared" si="7"/>
        <v>3.0607631635341539</v>
      </c>
      <c r="L138" s="8">
        <f t="shared" si="8"/>
        <v>64.975902778589159</v>
      </c>
    </row>
    <row r="139" spans="5:12" x14ac:dyDescent="0.25">
      <c r="E139" s="16">
        <v>10</v>
      </c>
      <c r="F139" s="18">
        <v>26</v>
      </c>
      <c r="G139" s="18">
        <v>6</v>
      </c>
      <c r="H139" s="18">
        <v>13</v>
      </c>
      <c r="I139" s="18">
        <v>37</v>
      </c>
      <c r="J139" s="2">
        <f t="shared" si="6"/>
        <v>-24</v>
      </c>
      <c r="K139" s="8">
        <f t="shared" si="7"/>
        <v>2.6569402310260477</v>
      </c>
      <c r="L139" s="8">
        <f t="shared" si="8"/>
        <v>710.5924624804951</v>
      </c>
    </row>
    <row r="140" spans="5:12" x14ac:dyDescent="0.25">
      <c r="E140" s="16">
        <v>10</v>
      </c>
      <c r="F140" s="18">
        <v>31</v>
      </c>
      <c r="G140" s="18">
        <v>5</v>
      </c>
      <c r="H140" s="18">
        <v>10</v>
      </c>
      <c r="I140" s="18">
        <v>27</v>
      </c>
      <c r="J140" s="2">
        <f t="shared" si="6"/>
        <v>-17</v>
      </c>
      <c r="K140" s="8">
        <f t="shared" si="7"/>
        <v>-17.093570116857215</v>
      </c>
      <c r="L140" s="8">
        <f t="shared" si="8"/>
        <v>8.7553667686729019E-3</v>
      </c>
    </row>
    <row r="141" spans="5:12" x14ac:dyDescent="0.25">
      <c r="E141" s="16">
        <v>10</v>
      </c>
      <c r="F141" s="18">
        <v>12</v>
      </c>
      <c r="G141" s="18">
        <v>11</v>
      </c>
      <c r="H141" s="18">
        <v>16</v>
      </c>
      <c r="I141" s="18">
        <v>18</v>
      </c>
      <c r="J141" s="2">
        <f t="shared" si="6"/>
        <v>-2</v>
      </c>
      <c r="K141" s="8">
        <f t="shared" si="7"/>
        <v>7.0843680780521856</v>
      </c>
      <c r="L141" s="8">
        <f t="shared" si="8"/>
        <v>82.525743377533573</v>
      </c>
    </row>
    <row r="142" spans="5:12" x14ac:dyDescent="0.25">
      <c r="E142" s="16">
        <v>10</v>
      </c>
      <c r="F142" s="18">
        <v>25</v>
      </c>
      <c r="G142" s="18">
        <v>8</v>
      </c>
      <c r="H142" s="18">
        <v>30</v>
      </c>
      <c r="I142" s="18">
        <v>9</v>
      </c>
      <c r="J142" s="2">
        <f t="shared" si="6"/>
        <v>21</v>
      </c>
      <c r="K142" s="8">
        <f t="shared" si="7"/>
        <v>16.413532016240403</v>
      </c>
      <c r="L142" s="8">
        <f t="shared" si="8"/>
        <v>21.035688566051824</v>
      </c>
    </row>
    <row r="143" spans="5:12" x14ac:dyDescent="0.25">
      <c r="E143" s="16">
        <v>10</v>
      </c>
      <c r="F143" s="18">
        <v>24</v>
      </c>
      <c r="G143" s="18">
        <v>17</v>
      </c>
      <c r="H143" s="18">
        <v>19</v>
      </c>
      <c r="I143" s="18">
        <v>20</v>
      </c>
      <c r="J143" s="2">
        <f t="shared" si="6"/>
        <v>-1</v>
      </c>
      <c r="K143" s="8">
        <f t="shared" si="7"/>
        <v>3.7553757801196133</v>
      </c>
      <c r="L143" s="8">
        <f t="shared" si="8"/>
        <v>22.613598810148222</v>
      </c>
    </row>
    <row r="144" spans="5:12" x14ac:dyDescent="0.25">
      <c r="E144" s="16">
        <v>10</v>
      </c>
      <c r="F144" s="18">
        <v>30</v>
      </c>
      <c r="G144" s="18">
        <v>9</v>
      </c>
      <c r="H144" s="18">
        <v>10</v>
      </c>
      <c r="I144" s="18">
        <v>6</v>
      </c>
      <c r="J144" s="2">
        <f t="shared" si="6"/>
        <v>4</v>
      </c>
      <c r="K144" s="8">
        <f t="shared" si="7"/>
        <v>0.77708192808270016</v>
      </c>
      <c r="L144" s="8">
        <f t="shared" si="8"/>
        <v>10.387200898291123</v>
      </c>
    </row>
    <row r="145" spans="5:12" x14ac:dyDescent="0.25">
      <c r="E145" s="16">
        <v>10</v>
      </c>
      <c r="F145" s="18">
        <v>3</v>
      </c>
      <c r="G145" s="18">
        <v>15</v>
      </c>
      <c r="H145" s="18">
        <v>20</v>
      </c>
      <c r="I145" s="18">
        <v>22</v>
      </c>
      <c r="J145" s="2">
        <f t="shared" si="6"/>
        <v>-2</v>
      </c>
      <c r="K145" s="8">
        <f t="shared" si="7"/>
        <v>7.1624936407130297</v>
      </c>
      <c r="L145" s="8">
        <f t="shared" si="8"/>
        <v>83.951289716106729</v>
      </c>
    </row>
    <row r="146" spans="5:12" x14ac:dyDescent="0.25">
      <c r="E146" s="16">
        <v>10</v>
      </c>
      <c r="F146" s="18">
        <v>32</v>
      </c>
      <c r="G146" s="18">
        <v>20</v>
      </c>
      <c r="H146" s="18">
        <v>47</v>
      </c>
      <c r="I146" s="18">
        <v>14</v>
      </c>
      <c r="J146" s="2">
        <f t="shared" si="6"/>
        <v>33</v>
      </c>
      <c r="K146" s="8">
        <f t="shared" si="7"/>
        <v>6.2072884123422147</v>
      </c>
      <c r="L146" s="8">
        <f t="shared" si="8"/>
        <v>717.84939421941169</v>
      </c>
    </row>
    <row r="147" spans="5:12" x14ac:dyDescent="0.25">
      <c r="E147" s="16">
        <v>10</v>
      </c>
      <c r="F147" s="18">
        <v>23</v>
      </c>
      <c r="G147" s="18">
        <v>18</v>
      </c>
      <c r="H147" s="18">
        <v>14</v>
      </c>
      <c r="I147" s="18">
        <v>30</v>
      </c>
      <c r="J147" s="2">
        <f t="shared" si="6"/>
        <v>-16</v>
      </c>
      <c r="K147" s="8">
        <f t="shared" si="7"/>
        <v>-4.4998258191180804</v>
      </c>
      <c r="L147" s="8">
        <f t="shared" si="8"/>
        <v>132.25400619062316</v>
      </c>
    </row>
    <row r="148" spans="5:12" x14ac:dyDescent="0.25">
      <c r="E148" s="16">
        <v>10</v>
      </c>
      <c r="F148" s="18">
        <v>10</v>
      </c>
      <c r="G148" s="18">
        <v>16</v>
      </c>
      <c r="H148" s="18">
        <v>13</v>
      </c>
      <c r="I148" s="18">
        <v>29</v>
      </c>
      <c r="J148" s="2">
        <f t="shared" si="6"/>
        <v>-16</v>
      </c>
      <c r="K148" s="8">
        <f t="shared" si="7"/>
        <v>-1.6576411174768648</v>
      </c>
      <c r="L148" s="8">
        <f t="shared" si="8"/>
        <v>205.70325831509027</v>
      </c>
    </row>
    <row r="149" spans="5:12" x14ac:dyDescent="0.25">
      <c r="E149" s="16">
        <v>10</v>
      </c>
      <c r="F149" s="18">
        <v>21</v>
      </c>
      <c r="G149" s="18">
        <v>19</v>
      </c>
      <c r="H149" s="18">
        <v>26</v>
      </c>
      <c r="I149" s="18">
        <v>27</v>
      </c>
      <c r="J149" s="2">
        <f t="shared" si="6"/>
        <v>-1</v>
      </c>
      <c r="K149" s="8">
        <f t="shared" si="7"/>
        <v>-8.9595474811110964</v>
      </c>
      <c r="L149" s="8">
        <f t="shared" si="8"/>
        <v>63.354396104061998</v>
      </c>
    </row>
    <row r="150" spans="5:12" x14ac:dyDescent="0.25">
      <c r="E150" s="16">
        <v>10</v>
      </c>
      <c r="F150" s="18">
        <v>29</v>
      </c>
      <c r="G150" s="18">
        <v>1</v>
      </c>
      <c r="H150" s="18">
        <v>32</v>
      </c>
      <c r="I150" s="18">
        <v>39</v>
      </c>
      <c r="J150" s="2">
        <f t="shared" si="6"/>
        <v>-7</v>
      </c>
      <c r="K150" s="8">
        <f t="shared" si="7"/>
        <v>0.58437225907773072</v>
      </c>
      <c r="L150" s="8">
        <f t="shared" si="8"/>
        <v>57.522702564267846</v>
      </c>
    </row>
    <row r="151" spans="5:12" x14ac:dyDescent="0.25">
      <c r="E151" s="16">
        <v>10</v>
      </c>
      <c r="F151" s="18">
        <v>7</v>
      </c>
      <c r="G151" s="18">
        <v>13</v>
      </c>
      <c r="H151" s="18">
        <v>6</v>
      </c>
      <c r="I151" s="18">
        <v>10</v>
      </c>
      <c r="J151" s="2">
        <f t="shared" si="6"/>
        <v>-4</v>
      </c>
      <c r="K151" s="8">
        <f t="shared" si="7"/>
        <v>12.962492700082114</v>
      </c>
      <c r="L151" s="8">
        <f t="shared" si="8"/>
        <v>287.72615860033909</v>
      </c>
    </row>
    <row r="152" spans="5:12" x14ac:dyDescent="0.25">
      <c r="E152" s="16">
        <v>10</v>
      </c>
      <c r="F152" s="18">
        <v>15</v>
      </c>
      <c r="G152" s="18">
        <v>31</v>
      </c>
      <c r="H152" s="18">
        <v>19</v>
      </c>
      <c r="I152" s="18">
        <v>13</v>
      </c>
      <c r="J152" s="2">
        <f t="shared" si="6"/>
        <v>6</v>
      </c>
      <c r="K152" s="8">
        <f t="shared" si="7"/>
        <v>4.5510373949940321</v>
      </c>
      <c r="L152" s="8">
        <f t="shared" si="8"/>
        <v>2.0994926307056803</v>
      </c>
    </row>
    <row r="153" spans="5:12" x14ac:dyDescent="0.25">
      <c r="E153" s="16">
        <v>11</v>
      </c>
      <c r="F153" s="18">
        <v>2</v>
      </c>
      <c r="G153" s="18">
        <v>14</v>
      </c>
      <c r="H153" s="18">
        <v>21</v>
      </c>
      <c r="I153" s="18">
        <v>24</v>
      </c>
      <c r="J153" s="2">
        <f t="shared" si="6"/>
        <v>-3</v>
      </c>
      <c r="K153" s="8">
        <f t="shared" si="7"/>
        <v>4.4293371966545356</v>
      </c>
      <c r="L153" s="8">
        <f t="shared" si="8"/>
        <v>55.195051181594671</v>
      </c>
    </row>
    <row r="154" spans="5:12" x14ac:dyDescent="0.25">
      <c r="E154" s="16">
        <v>11</v>
      </c>
      <c r="F154" s="18">
        <v>3</v>
      </c>
      <c r="G154" s="18">
        <v>26</v>
      </c>
      <c r="H154" s="18">
        <v>16</v>
      </c>
      <c r="I154" s="18">
        <v>13</v>
      </c>
      <c r="J154" s="2">
        <f t="shared" si="6"/>
        <v>3</v>
      </c>
      <c r="K154" s="8">
        <f t="shared" si="7"/>
        <v>-0.2251743009463294</v>
      </c>
      <c r="L154" s="8">
        <f t="shared" si="8"/>
        <v>10.401749271484643</v>
      </c>
    </row>
    <row r="155" spans="5:12" x14ac:dyDescent="0.25">
      <c r="E155" s="16">
        <v>11</v>
      </c>
      <c r="F155" s="18">
        <v>24</v>
      </c>
      <c r="G155" s="18">
        <v>30</v>
      </c>
      <c r="H155" s="18">
        <v>17</v>
      </c>
      <c r="I155" s="18">
        <v>45</v>
      </c>
      <c r="J155" s="2">
        <f t="shared" si="6"/>
        <v>-28</v>
      </c>
      <c r="K155" s="8">
        <f t="shared" si="7"/>
        <v>4.6510370471966729</v>
      </c>
      <c r="L155" s="8">
        <f t="shared" si="8"/>
        <v>1066.0902202574098</v>
      </c>
    </row>
    <row r="156" spans="5:12" x14ac:dyDescent="0.25">
      <c r="E156" s="16">
        <v>11</v>
      </c>
      <c r="F156" s="18">
        <v>6</v>
      </c>
      <c r="G156" s="18">
        <v>10</v>
      </c>
      <c r="H156" s="18">
        <v>15</v>
      </c>
      <c r="I156" s="18">
        <v>17</v>
      </c>
      <c r="J156" s="2">
        <f t="shared" si="6"/>
        <v>-2</v>
      </c>
      <c r="K156" s="8">
        <f t="shared" si="7"/>
        <v>-5.4651051344723749</v>
      </c>
      <c r="L156" s="8">
        <f t="shared" si="8"/>
        <v>12.006953592946815</v>
      </c>
    </row>
    <row r="157" spans="5:12" x14ac:dyDescent="0.25">
      <c r="E157" s="16">
        <v>11</v>
      </c>
      <c r="F157" s="18">
        <v>11</v>
      </c>
      <c r="G157" s="18">
        <v>23</v>
      </c>
      <c r="H157" s="18">
        <v>18</v>
      </c>
      <c r="I157" s="18">
        <v>13</v>
      </c>
      <c r="J157" s="2">
        <f t="shared" si="6"/>
        <v>5</v>
      </c>
      <c r="K157" s="8">
        <f t="shared" si="7"/>
        <v>1.5772522436103376</v>
      </c>
      <c r="L157" s="8">
        <f t="shared" si="8"/>
        <v>11.715202203870467</v>
      </c>
    </row>
    <row r="158" spans="5:12" x14ac:dyDescent="0.25">
      <c r="E158" s="16">
        <v>11</v>
      </c>
      <c r="F158" s="18">
        <v>5</v>
      </c>
      <c r="G158" s="18">
        <v>32</v>
      </c>
      <c r="H158" s="18">
        <v>44</v>
      </c>
      <c r="I158" s="18">
        <v>16</v>
      </c>
      <c r="J158" s="2">
        <f t="shared" si="6"/>
        <v>28</v>
      </c>
      <c r="K158" s="8">
        <f t="shared" si="7"/>
        <v>11.614573941297385</v>
      </c>
      <c r="L158" s="8">
        <f t="shared" si="8"/>
        <v>268.48218712521066</v>
      </c>
    </row>
    <row r="159" spans="5:12" x14ac:dyDescent="0.25">
      <c r="E159" s="16">
        <v>11</v>
      </c>
      <c r="F159" s="18">
        <v>13</v>
      </c>
      <c r="G159" s="18">
        <v>22</v>
      </c>
      <c r="H159" s="18">
        <v>24</v>
      </c>
      <c r="I159" s="18">
        <v>17</v>
      </c>
      <c r="J159" s="2">
        <f t="shared" si="6"/>
        <v>7</v>
      </c>
      <c r="K159" s="8">
        <f t="shared" si="7"/>
        <v>-0.71910344793598679</v>
      </c>
      <c r="L159" s="8">
        <f t="shared" si="8"/>
        <v>59.584558039937235</v>
      </c>
    </row>
    <row r="160" spans="5:12" x14ac:dyDescent="0.25">
      <c r="E160" s="16">
        <v>11</v>
      </c>
      <c r="F160" s="18">
        <v>17</v>
      </c>
      <c r="G160" s="18">
        <v>9</v>
      </c>
      <c r="H160" s="18">
        <v>14</v>
      </c>
      <c r="I160" s="18">
        <v>24</v>
      </c>
      <c r="J160" s="2">
        <f t="shared" si="6"/>
        <v>-10</v>
      </c>
      <c r="K160" s="8">
        <f t="shared" si="7"/>
        <v>1.6727431951597598</v>
      </c>
      <c r="L160" s="8">
        <f t="shared" si="8"/>
        <v>136.25293370014847</v>
      </c>
    </row>
    <row r="161" spans="5:12" x14ac:dyDescent="0.25">
      <c r="E161" s="16">
        <v>11</v>
      </c>
      <c r="F161" s="18">
        <v>27</v>
      </c>
      <c r="G161" s="18">
        <v>16</v>
      </c>
      <c r="H161" s="18">
        <v>3</v>
      </c>
      <c r="I161" s="18">
        <v>33</v>
      </c>
      <c r="J161" s="2">
        <f t="shared" si="6"/>
        <v>-30</v>
      </c>
      <c r="K161" s="8">
        <f t="shared" si="7"/>
        <v>-10.084025096220211</v>
      </c>
      <c r="L161" s="8">
        <f t="shared" si="8"/>
        <v>396.64605636798643</v>
      </c>
    </row>
    <row r="162" spans="5:12" x14ac:dyDescent="0.25">
      <c r="E162" s="16">
        <v>11</v>
      </c>
      <c r="F162" s="18">
        <v>18</v>
      </c>
      <c r="G162" s="18">
        <v>12</v>
      </c>
      <c r="H162" s="18">
        <v>13</v>
      </c>
      <c r="I162" s="18">
        <v>30</v>
      </c>
      <c r="J162" s="2">
        <f t="shared" si="6"/>
        <v>-17</v>
      </c>
      <c r="K162" s="8">
        <f t="shared" si="7"/>
        <v>2.0881923745204665</v>
      </c>
      <c r="L162" s="8">
        <f t="shared" si="8"/>
        <v>364.35908812670129</v>
      </c>
    </row>
    <row r="163" spans="5:12" x14ac:dyDescent="0.25">
      <c r="E163" s="16">
        <v>11</v>
      </c>
      <c r="F163" s="18">
        <v>29</v>
      </c>
      <c r="G163" s="18">
        <v>28</v>
      </c>
      <c r="H163" s="18">
        <v>29</v>
      </c>
      <c r="I163" s="18">
        <v>13</v>
      </c>
      <c r="J163" s="2">
        <f t="shared" si="6"/>
        <v>16</v>
      </c>
      <c r="K163" s="8">
        <f t="shared" si="7"/>
        <v>18.425684331457909</v>
      </c>
      <c r="L163" s="8">
        <f t="shared" si="8"/>
        <v>5.8839444758804014</v>
      </c>
    </row>
    <row r="164" spans="5:12" x14ac:dyDescent="0.25">
      <c r="E164" s="16">
        <v>11</v>
      </c>
      <c r="F164" s="18">
        <v>1</v>
      </c>
      <c r="G164" s="18">
        <v>7</v>
      </c>
      <c r="H164" s="18">
        <v>34</v>
      </c>
      <c r="I164" s="18">
        <v>31</v>
      </c>
      <c r="J164" s="2">
        <f t="shared" si="6"/>
        <v>3</v>
      </c>
      <c r="K164" s="8">
        <f t="shared" si="7"/>
        <v>3.228292937735211</v>
      </c>
      <c r="L164" s="8">
        <f t="shared" si="8"/>
        <v>5.2117665419772918E-2</v>
      </c>
    </row>
    <row r="165" spans="5:12" x14ac:dyDescent="0.25">
      <c r="E165" s="16">
        <v>11</v>
      </c>
      <c r="F165" s="18">
        <v>19</v>
      </c>
      <c r="G165" s="18">
        <v>4</v>
      </c>
      <c r="H165" s="18">
        <v>20</v>
      </c>
      <c r="I165" s="18">
        <v>13</v>
      </c>
      <c r="J165" s="2">
        <f t="shared" si="6"/>
        <v>7</v>
      </c>
      <c r="K165" s="8">
        <f t="shared" si="7"/>
        <v>8.4979116295913624</v>
      </c>
      <c r="L165" s="8">
        <f t="shared" si="8"/>
        <v>2.2437392500650506</v>
      </c>
    </row>
    <row r="166" spans="5:12" x14ac:dyDescent="0.25">
      <c r="E166" s="16">
        <v>11</v>
      </c>
      <c r="F166" s="18">
        <v>11</v>
      </c>
      <c r="G166" s="18">
        <v>24</v>
      </c>
      <c r="H166" s="18">
        <v>45</v>
      </c>
      <c r="I166" s="18">
        <v>14</v>
      </c>
      <c r="J166" s="2">
        <f t="shared" si="6"/>
        <v>31</v>
      </c>
      <c r="K166" s="8">
        <f t="shared" si="7"/>
        <v>5.959716513318873</v>
      </c>
      <c r="L166" s="8">
        <f t="shared" si="8"/>
        <v>627.01579709335545</v>
      </c>
    </row>
    <row r="167" spans="5:12" x14ac:dyDescent="0.25">
      <c r="E167" s="16">
        <v>11</v>
      </c>
      <c r="F167" s="18">
        <v>9</v>
      </c>
      <c r="G167" s="18">
        <v>5</v>
      </c>
      <c r="H167" s="18">
        <v>14</v>
      </c>
      <c r="I167" s="18">
        <v>33</v>
      </c>
      <c r="J167" s="2">
        <f t="shared" si="6"/>
        <v>-19</v>
      </c>
      <c r="K167" s="8">
        <f t="shared" si="7"/>
        <v>-13.487497751853804</v>
      </c>
      <c r="L167" s="8">
        <f t="shared" si="8"/>
        <v>30.387681035816872</v>
      </c>
    </row>
    <row r="168" spans="5:12" x14ac:dyDescent="0.25">
      <c r="E168" s="16">
        <v>12</v>
      </c>
      <c r="F168" s="18">
        <v>12</v>
      </c>
      <c r="G168" s="18">
        <v>6</v>
      </c>
      <c r="H168" s="18">
        <v>13</v>
      </c>
      <c r="I168" s="18">
        <v>17</v>
      </c>
      <c r="J168" s="2">
        <f t="shared" si="6"/>
        <v>-4</v>
      </c>
      <c r="K168" s="8">
        <f t="shared" si="7"/>
        <v>8.109020668227819</v>
      </c>
      <c r="L168" s="8">
        <f t="shared" si="8"/>
        <v>146.62838154356851</v>
      </c>
    </row>
    <row r="169" spans="5:12" x14ac:dyDescent="0.25">
      <c r="E169" s="16">
        <v>12</v>
      </c>
      <c r="F169" s="18">
        <v>22</v>
      </c>
      <c r="G169" s="18">
        <v>17</v>
      </c>
      <c r="H169" s="18">
        <v>38</v>
      </c>
      <c r="I169" s="18">
        <v>20</v>
      </c>
      <c r="J169" s="2">
        <f t="shared" si="6"/>
        <v>18</v>
      </c>
      <c r="K169" s="8">
        <f t="shared" si="7"/>
        <v>9.9072856984883853</v>
      </c>
      <c r="L169" s="8">
        <f t="shared" si="8"/>
        <v>65.492024765890619</v>
      </c>
    </row>
    <row r="170" spans="5:12" x14ac:dyDescent="0.25">
      <c r="E170" s="16">
        <v>12</v>
      </c>
      <c r="F170" s="18">
        <v>2</v>
      </c>
      <c r="G170" s="18">
        <v>18</v>
      </c>
      <c r="H170" s="18">
        <v>10</v>
      </c>
      <c r="I170" s="18">
        <v>20</v>
      </c>
      <c r="J170" s="2">
        <f t="shared" si="6"/>
        <v>-10</v>
      </c>
      <c r="K170" s="8">
        <f t="shared" si="7"/>
        <v>-8.0430541143716088</v>
      </c>
      <c r="L170" s="8">
        <f t="shared" si="8"/>
        <v>3.8296371992778884</v>
      </c>
    </row>
    <row r="171" spans="5:12" x14ac:dyDescent="0.25">
      <c r="E171" s="16">
        <v>12</v>
      </c>
      <c r="F171" s="18">
        <v>31</v>
      </c>
      <c r="G171" s="18">
        <v>23</v>
      </c>
      <c r="H171" s="18">
        <v>21</v>
      </c>
      <c r="I171" s="18">
        <v>24</v>
      </c>
      <c r="J171" s="2">
        <f t="shared" si="6"/>
        <v>-3</v>
      </c>
      <c r="K171" s="8">
        <f t="shared" si="7"/>
        <v>-8.7291654521926407</v>
      </c>
      <c r="L171" s="8">
        <f t="shared" si="8"/>
        <v>32.823336778597707</v>
      </c>
    </row>
    <row r="172" spans="5:12" x14ac:dyDescent="0.25">
      <c r="E172" s="16">
        <v>12</v>
      </c>
      <c r="F172" s="18">
        <v>13</v>
      </c>
      <c r="G172" s="18">
        <v>20</v>
      </c>
      <c r="H172" s="18">
        <v>24</v>
      </c>
      <c r="I172" s="18">
        <v>6</v>
      </c>
      <c r="J172" s="2">
        <f t="shared" si="6"/>
        <v>18</v>
      </c>
      <c r="K172" s="8">
        <f t="shared" si="7"/>
        <v>7.3828064511668208</v>
      </c>
      <c r="L172" s="8">
        <f t="shared" si="8"/>
        <v>112.72479885338485</v>
      </c>
    </row>
    <row r="173" spans="5:12" x14ac:dyDescent="0.25">
      <c r="E173" s="16">
        <v>12</v>
      </c>
      <c r="F173" s="18">
        <v>14</v>
      </c>
      <c r="G173" s="18">
        <v>30</v>
      </c>
      <c r="H173" s="18">
        <v>25</v>
      </c>
      <c r="I173" s="18">
        <v>12</v>
      </c>
      <c r="J173" s="2">
        <f t="shared" si="6"/>
        <v>13</v>
      </c>
      <c r="K173" s="8">
        <f t="shared" si="7"/>
        <v>2.6234325442633724</v>
      </c>
      <c r="L173" s="8">
        <f t="shared" si="8"/>
        <v>107.67315216345249</v>
      </c>
    </row>
    <row r="174" spans="5:12" x14ac:dyDescent="0.25">
      <c r="E174" s="16">
        <v>12</v>
      </c>
      <c r="F174" s="18">
        <v>7</v>
      </c>
      <c r="G174" s="18">
        <v>26</v>
      </c>
      <c r="H174" s="18">
        <v>31</v>
      </c>
      <c r="I174" s="18">
        <v>7</v>
      </c>
      <c r="J174" s="2">
        <f t="shared" si="6"/>
        <v>24</v>
      </c>
      <c r="K174" s="8">
        <f t="shared" si="7"/>
        <v>12.365791735611841</v>
      </c>
      <c r="L174" s="8">
        <f t="shared" si="8"/>
        <v>135.35480193915774</v>
      </c>
    </row>
    <row r="175" spans="5:12" x14ac:dyDescent="0.25">
      <c r="E175" s="16">
        <v>12</v>
      </c>
      <c r="F175" s="18">
        <v>32</v>
      </c>
      <c r="G175" s="18">
        <v>21</v>
      </c>
      <c r="H175" s="18">
        <v>20</v>
      </c>
      <c r="I175" s="18">
        <v>14</v>
      </c>
      <c r="J175" s="2">
        <f t="shared" si="6"/>
        <v>6</v>
      </c>
      <c r="K175" s="8">
        <f t="shared" si="7"/>
        <v>3.1902742475595209</v>
      </c>
      <c r="L175" s="8">
        <f t="shared" si="8"/>
        <v>7.8945588039272163</v>
      </c>
    </row>
    <row r="176" spans="5:12" x14ac:dyDescent="0.25">
      <c r="E176" s="16">
        <v>12</v>
      </c>
      <c r="F176" s="18">
        <v>16</v>
      </c>
      <c r="G176" s="18">
        <v>4</v>
      </c>
      <c r="H176" s="18">
        <v>30</v>
      </c>
      <c r="I176" s="18">
        <v>22</v>
      </c>
      <c r="J176" s="2">
        <f t="shared" si="6"/>
        <v>8</v>
      </c>
      <c r="K176" s="8">
        <f t="shared" si="7"/>
        <v>10.529160139524086</v>
      </c>
      <c r="L176" s="8">
        <f t="shared" si="8"/>
        <v>6.396651011357493</v>
      </c>
    </row>
    <row r="177" spans="5:12" x14ac:dyDescent="0.25">
      <c r="E177" s="16">
        <v>12</v>
      </c>
      <c r="F177" s="18">
        <v>15</v>
      </c>
      <c r="G177" s="18">
        <v>27</v>
      </c>
      <c r="H177" s="18">
        <v>25</v>
      </c>
      <c r="I177" s="18">
        <v>31</v>
      </c>
      <c r="J177" s="2">
        <f t="shared" si="6"/>
        <v>-6</v>
      </c>
      <c r="K177" s="8">
        <f t="shared" si="7"/>
        <v>-3.331945585628568</v>
      </c>
      <c r="L177" s="8">
        <f t="shared" si="8"/>
        <v>7.1185143580468848</v>
      </c>
    </row>
    <row r="178" spans="5:12" x14ac:dyDescent="0.25">
      <c r="E178" s="16">
        <v>12</v>
      </c>
      <c r="F178" s="18">
        <v>28</v>
      </c>
      <c r="G178" s="18">
        <v>1</v>
      </c>
      <c r="H178" s="18">
        <v>13</v>
      </c>
      <c r="I178" s="18">
        <v>19</v>
      </c>
      <c r="J178" s="2">
        <f t="shared" si="6"/>
        <v>-6</v>
      </c>
      <c r="K178" s="8">
        <f t="shared" si="7"/>
        <v>-16.278815353113949</v>
      </c>
      <c r="L178" s="8">
        <f t="shared" si="8"/>
        <v>105.65404506341103</v>
      </c>
    </row>
    <row r="179" spans="5:12" x14ac:dyDescent="0.25">
      <c r="E179" s="16">
        <v>12</v>
      </c>
      <c r="F179" s="18">
        <v>29</v>
      </c>
      <c r="G179" s="18">
        <v>25</v>
      </c>
      <c r="H179" s="18">
        <v>39</v>
      </c>
      <c r="I179" s="18">
        <v>30</v>
      </c>
      <c r="J179" s="2">
        <f t="shared" si="6"/>
        <v>9</v>
      </c>
      <c r="K179" s="8">
        <f t="shared" si="7"/>
        <v>4.1925289262644929</v>
      </c>
      <c r="L179" s="8">
        <f t="shared" si="8"/>
        <v>23.111778124803628</v>
      </c>
    </row>
    <row r="180" spans="5:12" x14ac:dyDescent="0.25">
      <c r="E180" s="16">
        <v>12</v>
      </c>
      <c r="F180" s="18">
        <v>10</v>
      </c>
      <c r="G180" s="18">
        <v>19</v>
      </c>
      <c r="H180" s="18">
        <v>30</v>
      </c>
      <c r="I180" s="18">
        <v>24</v>
      </c>
      <c r="J180" s="2">
        <f t="shared" si="6"/>
        <v>6</v>
      </c>
      <c r="K180" s="8">
        <f t="shared" si="7"/>
        <v>0.3736073924558585</v>
      </c>
      <c r="L180" s="8">
        <f t="shared" si="8"/>
        <v>31.656293774227361</v>
      </c>
    </row>
    <row r="181" spans="5:12" x14ac:dyDescent="0.25">
      <c r="E181" s="16">
        <v>12</v>
      </c>
      <c r="F181" s="18">
        <v>8</v>
      </c>
      <c r="G181" s="18">
        <v>3</v>
      </c>
      <c r="H181" s="18">
        <v>27</v>
      </c>
      <c r="I181" s="18">
        <v>33</v>
      </c>
      <c r="J181" s="2">
        <f t="shared" si="6"/>
        <v>-6</v>
      </c>
      <c r="K181" s="8">
        <f t="shared" si="7"/>
        <v>-2.6399329898675541</v>
      </c>
      <c r="L181" s="8">
        <f t="shared" si="8"/>
        <v>11.290050312580394</v>
      </c>
    </row>
    <row r="182" spans="5:12" x14ac:dyDescent="0.25">
      <c r="E182" s="16">
        <v>13</v>
      </c>
      <c r="F182" s="18">
        <v>11</v>
      </c>
      <c r="G182" s="18">
        <v>12</v>
      </c>
      <c r="H182" s="18">
        <v>23</v>
      </c>
      <c r="I182" s="18">
        <v>27</v>
      </c>
      <c r="J182" s="2">
        <f t="shared" si="6"/>
        <v>-4</v>
      </c>
      <c r="K182" s="8">
        <f t="shared" si="7"/>
        <v>-3.9593746395197309</v>
      </c>
      <c r="L182" s="8">
        <f t="shared" si="8"/>
        <v>1.6504199141518104E-3</v>
      </c>
    </row>
    <row r="183" spans="5:12" x14ac:dyDescent="0.25">
      <c r="E183" s="16">
        <v>13</v>
      </c>
      <c r="F183" s="18">
        <v>26</v>
      </c>
      <c r="G183" s="18">
        <v>1</v>
      </c>
      <c r="H183" s="18">
        <v>3</v>
      </c>
      <c r="I183" s="18">
        <v>27</v>
      </c>
      <c r="J183" s="2">
        <f t="shared" si="6"/>
        <v>-24</v>
      </c>
      <c r="K183" s="8">
        <f t="shared" si="7"/>
        <v>-10.906594515548372</v>
      </c>
      <c r="L183" s="8">
        <f t="shared" si="8"/>
        <v>171.43726718026798</v>
      </c>
    </row>
    <row r="184" spans="5:12" x14ac:dyDescent="0.25">
      <c r="E184" s="16">
        <v>13</v>
      </c>
      <c r="F184" s="18">
        <v>4</v>
      </c>
      <c r="G184" s="18">
        <v>13</v>
      </c>
      <c r="H184" s="18">
        <v>30</v>
      </c>
      <c r="I184" s="18">
        <v>21</v>
      </c>
      <c r="J184" s="2">
        <f t="shared" si="6"/>
        <v>9</v>
      </c>
      <c r="K184" s="8">
        <f t="shared" si="7"/>
        <v>2.3458304422005147</v>
      </c>
      <c r="L184" s="8">
        <f t="shared" si="8"/>
        <v>44.277972503945399</v>
      </c>
    </row>
    <row r="185" spans="5:12" x14ac:dyDescent="0.25">
      <c r="E185" s="16">
        <v>13</v>
      </c>
      <c r="F185" s="18">
        <v>31</v>
      </c>
      <c r="G185" s="18">
        <v>15</v>
      </c>
      <c r="H185" s="18">
        <v>42</v>
      </c>
      <c r="I185" s="18">
        <v>39</v>
      </c>
      <c r="J185" s="2">
        <f t="shared" si="6"/>
        <v>3</v>
      </c>
      <c r="K185" s="8">
        <f t="shared" si="7"/>
        <v>-1.4260439564615777</v>
      </c>
      <c r="L185" s="8">
        <f t="shared" si="8"/>
        <v>19.589865104530055</v>
      </c>
    </row>
    <row r="186" spans="5:12" x14ac:dyDescent="0.25">
      <c r="E186" s="16">
        <v>13</v>
      </c>
      <c r="F186" s="18">
        <v>18</v>
      </c>
      <c r="G186" s="18">
        <v>29</v>
      </c>
      <c r="H186" s="18">
        <v>7</v>
      </c>
      <c r="I186" s="18">
        <v>38</v>
      </c>
      <c r="J186" s="2">
        <f t="shared" si="6"/>
        <v>-31</v>
      </c>
      <c r="K186" s="8">
        <f t="shared" si="7"/>
        <v>-3.9506939629038635</v>
      </c>
      <c r="L186" s="8">
        <f t="shared" si="8"/>
        <v>731.66495708848549</v>
      </c>
    </row>
    <row r="187" spans="5:12" x14ac:dyDescent="0.25">
      <c r="E187" s="16">
        <v>13</v>
      </c>
      <c r="F187" s="18">
        <v>6</v>
      </c>
      <c r="G187" s="18">
        <v>28</v>
      </c>
      <c r="H187" s="18">
        <v>20</v>
      </c>
      <c r="I187" s="18">
        <v>26</v>
      </c>
      <c r="J187" s="2">
        <f t="shared" si="6"/>
        <v>-6</v>
      </c>
      <c r="K187" s="8">
        <f t="shared" si="7"/>
        <v>5.8402740450719852</v>
      </c>
      <c r="L187" s="8">
        <f t="shared" si="8"/>
        <v>140.19208946240533</v>
      </c>
    </row>
    <row r="188" spans="5:12" x14ac:dyDescent="0.25">
      <c r="E188" s="16">
        <v>13</v>
      </c>
      <c r="F188" s="18">
        <v>8</v>
      </c>
      <c r="G188" s="18">
        <v>7</v>
      </c>
      <c r="H188" s="18">
        <v>3</v>
      </c>
      <c r="I188" s="18">
        <v>37</v>
      </c>
      <c r="J188" s="2">
        <f t="shared" si="6"/>
        <v>-34</v>
      </c>
      <c r="K188" s="8">
        <f t="shared" si="7"/>
        <v>-15.230899026425726</v>
      </c>
      <c r="L188" s="8">
        <f t="shared" si="8"/>
        <v>352.27915135622681</v>
      </c>
    </row>
    <row r="189" spans="5:12" x14ac:dyDescent="0.25">
      <c r="E189" s="16">
        <v>13</v>
      </c>
      <c r="F189" s="18">
        <v>21</v>
      </c>
      <c r="G189" s="18">
        <v>22</v>
      </c>
      <c r="H189" s="18">
        <v>20</v>
      </c>
      <c r="I189" s="18">
        <v>23</v>
      </c>
      <c r="J189" s="2">
        <f t="shared" si="6"/>
        <v>-3</v>
      </c>
      <c r="K189" s="8">
        <f t="shared" si="7"/>
        <v>-3.5223990150538862</v>
      </c>
      <c r="L189" s="8">
        <f t="shared" si="8"/>
        <v>0.27290073092927042</v>
      </c>
    </row>
    <row r="190" spans="5:12" x14ac:dyDescent="0.25">
      <c r="E190" s="16">
        <v>13</v>
      </c>
      <c r="F190" s="18">
        <v>17</v>
      </c>
      <c r="G190" s="18">
        <v>3</v>
      </c>
      <c r="H190" s="18">
        <v>15</v>
      </c>
      <c r="I190" s="18">
        <v>13</v>
      </c>
      <c r="J190" s="2">
        <f t="shared" si="6"/>
        <v>2</v>
      </c>
      <c r="K190" s="8">
        <f t="shared" si="7"/>
        <v>-3.3097220370114337</v>
      </c>
      <c r="L190" s="8">
        <f t="shared" si="8"/>
        <v>28.193148110324849</v>
      </c>
    </row>
    <row r="191" spans="5:12" x14ac:dyDescent="0.25">
      <c r="E191" s="16">
        <v>13</v>
      </c>
      <c r="F191" s="18">
        <v>30</v>
      </c>
      <c r="G191" s="18">
        <v>2</v>
      </c>
      <c r="H191" s="18">
        <v>23</v>
      </c>
      <c r="I191" s="18">
        <v>19</v>
      </c>
      <c r="J191" s="2">
        <f t="shared" si="6"/>
        <v>4</v>
      </c>
      <c r="K191" s="8">
        <f t="shared" si="7"/>
        <v>-2.3652795831192259</v>
      </c>
      <c r="L191" s="8">
        <f t="shared" si="8"/>
        <v>40.516784171274466</v>
      </c>
    </row>
    <row r="192" spans="5:12" x14ac:dyDescent="0.25">
      <c r="E192" s="16">
        <v>13</v>
      </c>
      <c r="F192" s="18">
        <v>23</v>
      </c>
      <c r="G192" s="18">
        <v>16</v>
      </c>
      <c r="H192" s="18">
        <v>20</v>
      </c>
      <c r="I192" s="18">
        <v>34</v>
      </c>
      <c r="J192" s="2">
        <f t="shared" si="6"/>
        <v>-14</v>
      </c>
      <c r="K192" s="8">
        <f t="shared" si="7"/>
        <v>-7.675345905383943</v>
      </c>
      <c r="L192" s="8">
        <f t="shared" si="8"/>
        <v>40.001249416543658</v>
      </c>
    </row>
    <row r="193" spans="5:12" x14ac:dyDescent="0.25">
      <c r="E193" s="16">
        <v>13</v>
      </c>
      <c r="F193" s="18">
        <v>27</v>
      </c>
      <c r="G193" s="18">
        <v>10</v>
      </c>
      <c r="H193" s="18">
        <v>3</v>
      </c>
      <c r="I193" s="18">
        <v>17</v>
      </c>
      <c r="J193" s="2">
        <f t="shared" si="6"/>
        <v>-14</v>
      </c>
      <c r="K193" s="8">
        <f t="shared" si="7"/>
        <v>-6.8638872594771181</v>
      </c>
      <c r="L193" s="8">
        <f t="shared" si="8"/>
        <v>50.924105045452997</v>
      </c>
    </row>
    <row r="194" spans="5:12" x14ac:dyDescent="0.25">
      <c r="E194" s="16">
        <v>13</v>
      </c>
      <c r="F194" s="18">
        <v>20</v>
      </c>
      <c r="G194" s="18">
        <v>5</v>
      </c>
      <c r="H194" s="18">
        <v>38</v>
      </c>
      <c r="I194" s="18">
        <v>41</v>
      </c>
      <c r="J194" s="2">
        <f t="shared" si="6"/>
        <v>-3</v>
      </c>
      <c r="K194" s="8">
        <f t="shared" si="7"/>
        <v>-13.134372195840919</v>
      </c>
      <c r="L194" s="8">
        <f t="shared" si="8"/>
        <v>102.7054998038335</v>
      </c>
    </row>
    <row r="195" spans="5:12" x14ac:dyDescent="0.25">
      <c r="E195" s="16">
        <v>13</v>
      </c>
      <c r="F195" s="18">
        <v>19</v>
      </c>
      <c r="G195" s="18">
        <v>24</v>
      </c>
      <c r="H195" s="18">
        <v>28</v>
      </c>
      <c r="I195" s="18">
        <v>35</v>
      </c>
      <c r="J195" s="2">
        <f t="shared" si="6"/>
        <v>-7</v>
      </c>
      <c r="K195" s="8">
        <f t="shared" si="7"/>
        <v>13.151555103692209</v>
      </c>
      <c r="L195" s="8">
        <f t="shared" si="8"/>
        <v>406.08517309714358</v>
      </c>
    </row>
    <row r="196" spans="5:12" x14ac:dyDescent="0.25">
      <c r="E196" s="16">
        <v>13</v>
      </c>
      <c r="F196" s="18">
        <v>25</v>
      </c>
      <c r="G196" s="18">
        <v>14</v>
      </c>
      <c r="H196" s="18">
        <v>45</v>
      </c>
      <c r="I196" s="18">
        <v>10</v>
      </c>
      <c r="J196" s="2">
        <f t="shared" si="6"/>
        <v>35</v>
      </c>
      <c r="K196" s="8">
        <f t="shared" si="7"/>
        <v>16.918046505464197</v>
      </c>
      <c r="L196" s="8">
        <f t="shared" si="8"/>
        <v>326.95704217855553</v>
      </c>
    </row>
    <row r="197" spans="5:12" x14ac:dyDescent="0.25">
      <c r="E197" s="16">
        <v>13</v>
      </c>
      <c r="F197" s="18">
        <v>32</v>
      </c>
      <c r="G197" s="18">
        <v>9</v>
      </c>
      <c r="H197" s="18">
        <v>16</v>
      </c>
      <c r="I197" s="18">
        <v>19</v>
      </c>
      <c r="J197" s="2">
        <f t="shared" si="6"/>
        <v>-3</v>
      </c>
      <c r="K197" s="8">
        <f t="shared" si="7"/>
        <v>6.5604139683550988</v>
      </c>
      <c r="L197" s="8">
        <f t="shared" si="8"/>
        <v>91.401515246319306</v>
      </c>
    </row>
    <row r="198" spans="5:12" x14ac:dyDescent="0.25">
      <c r="E198" s="16">
        <v>14</v>
      </c>
      <c r="F198" s="18">
        <v>1</v>
      </c>
      <c r="G198" s="18">
        <v>18</v>
      </c>
      <c r="H198" s="18">
        <v>23</v>
      </c>
      <c r="I198" s="18">
        <v>20</v>
      </c>
      <c r="J198" s="2">
        <f t="shared" si="6"/>
        <v>3</v>
      </c>
      <c r="K198" s="8">
        <f t="shared" si="7"/>
        <v>8.0538118616248138</v>
      </c>
      <c r="L198" s="8">
        <f t="shared" si="8"/>
        <v>25.541014332699667</v>
      </c>
    </row>
    <row r="199" spans="5:12" x14ac:dyDescent="0.25">
      <c r="E199" s="16">
        <v>14</v>
      </c>
      <c r="F199" s="18">
        <v>24</v>
      </c>
      <c r="G199" s="18">
        <v>4</v>
      </c>
      <c r="H199" s="18">
        <v>23</v>
      </c>
      <c r="I199" s="18">
        <v>20</v>
      </c>
      <c r="J199" s="2">
        <f t="shared" ref="J199:J261" si="9">H199-I199</f>
        <v>3</v>
      </c>
      <c r="K199" s="8">
        <f t="shared" ref="K199:K261" si="10">VLOOKUP(F199,$A$5:$C$36,3) - VLOOKUP(G199,$A$5:$C$36,3)+$B$38</f>
        <v>-3.091146754834619</v>
      </c>
      <c r="L199" s="8">
        <f t="shared" ref="L199:L261" si="11">(J199-K199)^2</f>
        <v>37.102068788932307</v>
      </c>
    </row>
    <row r="200" spans="5:12" x14ac:dyDescent="0.25">
      <c r="E200" s="16">
        <v>14</v>
      </c>
      <c r="F200" s="18">
        <v>7</v>
      </c>
      <c r="G200" s="18">
        <v>25</v>
      </c>
      <c r="H200" s="18">
        <v>20</v>
      </c>
      <c r="I200" s="18">
        <v>33</v>
      </c>
      <c r="J200" s="2">
        <f t="shared" si="9"/>
        <v>-13</v>
      </c>
      <c r="K200" s="8">
        <f t="shared" si="10"/>
        <v>3.5048571679840057</v>
      </c>
      <c r="L200" s="8">
        <f t="shared" si="11"/>
        <v>272.41031013555306</v>
      </c>
    </row>
    <row r="201" spans="5:12" x14ac:dyDescent="0.25">
      <c r="E201" s="16">
        <v>14</v>
      </c>
      <c r="F201" s="18">
        <v>26</v>
      </c>
      <c r="G201" s="18">
        <v>11</v>
      </c>
      <c r="H201" s="18">
        <v>21</v>
      </c>
      <c r="I201" s="18">
        <v>14</v>
      </c>
      <c r="J201" s="2">
        <f t="shared" si="9"/>
        <v>7</v>
      </c>
      <c r="K201" s="8">
        <f t="shared" si="10"/>
        <v>1.6322876408504132</v>
      </c>
      <c r="L201" s="8">
        <f t="shared" si="11"/>
        <v>28.812335970567219</v>
      </c>
    </row>
    <row r="202" spans="5:12" x14ac:dyDescent="0.25">
      <c r="E202" s="16">
        <v>14</v>
      </c>
      <c r="F202" s="18">
        <v>6</v>
      </c>
      <c r="G202" s="18">
        <v>32</v>
      </c>
      <c r="H202" s="18">
        <v>21</v>
      </c>
      <c r="I202" s="18">
        <v>24</v>
      </c>
      <c r="J202" s="2">
        <f t="shared" si="9"/>
        <v>-3</v>
      </c>
      <c r="K202" s="8">
        <f t="shared" si="10"/>
        <v>2.2402722108012858</v>
      </c>
      <c r="L202" s="8">
        <f t="shared" si="11"/>
        <v>27.460452843296196</v>
      </c>
    </row>
    <row r="203" spans="5:12" x14ac:dyDescent="0.25">
      <c r="E203" s="16">
        <v>14</v>
      </c>
      <c r="F203" s="18">
        <v>22</v>
      </c>
      <c r="G203" s="18">
        <v>31</v>
      </c>
      <c r="H203" s="18">
        <v>30</v>
      </c>
      <c r="I203" s="18">
        <v>8</v>
      </c>
      <c r="J203" s="2">
        <f t="shared" si="9"/>
        <v>22</v>
      </c>
      <c r="K203" s="8">
        <f t="shared" si="10"/>
        <v>13.623604539385331</v>
      </c>
      <c r="L203" s="8">
        <f t="shared" si="11"/>
        <v>70.164000912606028</v>
      </c>
    </row>
    <row r="204" spans="5:12" x14ac:dyDescent="0.25">
      <c r="E204" s="16">
        <v>14</v>
      </c>
      <c r="F204" s="18">
        <v>3</v>
      </c>
      <c r="G204" s="18">
        <v>29</v>
      </c>
      <c r="H204" s="18">
        <v>6</v>
      </c>
      <c r="I204" s="18">
        <v>35</v>
      </c>
      <c r="J204" s="2">
        <f t="shared" si="9"/>
        <v>-29</v>
      </c>
      <c r="K204" s="8">
        <f t="shared" si="10"/>
        <v>-11.716141075572432</v>
      </c>
      <c r="L204" s="8">
        <f t="shared" si="11"/>
        <v>298.73177931951454</v>
      </c>
    </row>
    <row r="205" spans="5:12" x14ac:dyDescent="0.25">
      <c r="E205" s="16">
        <v>14</v>
      </c>
      <c r="F205" s="18">
        <v>8</v>
      </c>
      <c r="G205" s="18">
        <v>28</v>
      </c>
      <c r="H205" s="18">
        <v>24</v>
      </c>
      <c r="I205" s="18">
        <v>10</v>
      </c>
      <c r="J205" s="2">
        <f t="shared" si="9"/>
        <v>14</v>
      </c>
      <c r="K205" s="8">
        <f t="shared" si="10"/>
        <v>0.94461682748546738</v>
      </c>
      <c r="L205" s="8">
        <f t="shared" si="11"/>
        <v>170.44302978117565</v>
      </c>
    </row>
    <row r="206" spans="5:12" x14ac:dyDescent="0.25">
      <c r="E206" s="16">
        <v>14</v>
      </c>
      <c r="F206" s="18">
        <v>15</v>
      </c>
      <c r="G206" s="18">
        <v>14</v>
      </c>
      <c r="H206" s="18">
        <v>51</v>
      </c>
      <c r="I206" s="18">
        <v>16</v>
      </c>
      <c r="J206" s="2">
        <f t="shared" si="9"/>
        <v>35</v>
      </c>
      <c r="K206" s="8">
        <f t="shared" si="10"/>
        <v>0.66944399617700046</v>
      </c>
      <c r="L206" s="8">
        <f t="shared" si="11"/>
        <v>1178.5870755316273</v>
      </c>
    </row>
    <row r="207" spans="5:12" x14ac:dyDescent="0.25">
      <c r="E207" s="16">
        <v>14</v>
      </c>
      <c r="F207" s="18">
        <v>30</v>
      </c>
      <c r="G207" s="18">
        <v>20</v>
      </c>
      <c r="H207" s="18">
        <v>17</v>
      </c>
      <c r="I207" s="18">
        <v>24</v>
      </c>
      <c r="J207" s="2">
        <f t="shared" si="9"/>
        <v>-7</v>
      </c>
      <c r="K207" s="8">
        <f t="shared" si="10"/>
        <v>0.42395637206981607</v>
      </c>
      <c r="L207" s="8">
        <f t="shared" si="11"/>
        <v>55.11512821439603</v>
      </c>
    </row>
    <row r="208" spans="5:12" x14ac:dyDescent="0.25">
      <c r="E208" s="16">
        <v>14</v>
      </c>
      <c r="F208" s="18">
        <v>16</v>
      </c>
      <c r="G208" s="18">
        <v>27</v>
      </c>
      <c r="H208" s="18">
        <v>10</v>
      </c>
      <c r="I208" s="18">
        <v>3</v>
      </c>
      <c r="J208" s="2">
        <f t="shared" si="9"/>
        <v>7</v>
      </c>
      <c r="K208" s="8">
        <f t="shared" si="10"/>
        <v>13.209018534752664</v>
      </c>
      <c r="L208" s="8">
        <f t="shared" si="11"/>
        <v>38.551911164902116</v>
      </c>
    </row>
    <row r="209" spans="5:12" x14ac:dyDescent="0.25">
      <c r="E209" s="16">
        <v>14</v>
      </c>
      <c r="F209" s="18">
        <v>5</v>
      </c>
      <c r="G209" s="18">
        <v>2</v>
      </c>
      <c r="H209" s="18">
        <v>38</v>
      </c>
      <c r="I209" s="18">
        <v>0</v>
      </c>
      <c r="J209" s="2">
        <f t="shared" si="9"/>
        <v>38</v>
      </c>
      <c r="K209" s="8">
        <f t="shared" si="10"/>
        <v>13.47012967918433</v>
      </c>
      <c r="L209" s="8">
        <f t="shared" si="11"/>
        <v>601.71453795603338</v>
      </c>
    </row>
    <row r="210" spans="5:12" x14ac:dyDescent="0.25">
      <c r="E210" s="16">
        <v>14</v>
      </c>
      <c r="F210" s="18">
        <v>10</v>
      </c>
      <c r="G210" s="18">
        <v>23</v>
      </c>
      <c r="H210" s="18">
        <v>12</v>
      </c>
      <c r="I210" s="18">
        <v>15</v>
      </c>
      <c r="J210" s="2">
        <f t="shared" si="9"/>
        <v>-3</v>
      </c>
      <c r="K210" s="8">
        <f t="shared" si="10"/>
        <v>7.5802015071733058</v>
      </c>
      <c r="L210" s="8">
        <f t="shared" si="11"/>
        <v>111.94066393239231</v>
      </c>
    </row>
    <row r="211" spans="5:12" x14ac:dyDescent="0.25">
      <c r="E211" s="16">
        <v>14</v>
      </c>
      <c r="F211" s="18">
        <v>12</v>
      </c>
      <c r="G211" s="18">
        <v>9</v>
      </c>
      <c r="H211" s="18">
        <v>28</v>
      </c>
      <c r="I211" s="18">
        <v>7</v>
      </c>
      <c r="J211" s="2">
        <f t="shared" si="9"/>
        <v>21</v>
      </c>
      <c r="K211" s="8">
        <f t="shared" si="10"/>
        <v>13.784713408851749</v>
      </c>
      <c r="L211" s="8">
        <f t="shared" si="11"/>
        <v>52.060360592403747</v>
      </c>
    </row>
    <row r="212" spans="5:12" x14ac:dyDescent="0.25">
      <c r="E212" s="16">
        <v>14</v>
      </c>
      <c r="F212" s="18">
        <v>13</v>
      </c>
      <c r="G212" s="18">
        <v>19</v>
      </c>
      <c r="H212" s="18">
        <v>6</v>
      </c>
      <c r="I212" s="18">
        <v>27</v>
      </c>
      <c r="J212" s="2">
        <f t="shared" si="9"/>
        <v>-21</v>
      </c>
      <c r="K212" s="8">
        <f t="shared" si="10"/>
        <v>-6.1562519139931959</v>
      </c>
      <c r="L212" s="8">
        <f t="shared" si="11"/>
        <v>220.33685724083068</v>
      </c>
    </row>
    <row r="213" spans="5:12" x14ac:dyDescent="0.25">
      <c r="E213" s="16">
        <v>14</v>
      </c>
      <c r="F213" s="18">
        <v>17</v>
      </c>
      <c r="G213" s="18">
        <v>21</v>
      </c>
      <c r="H213" s="18">
        <v>24</v>
      </c>
      <c r="I213" s="18">
        <v>31</v>
      </c>
      <c r="J213" s="2">
        <f t="shared" si="9"/>
        <v>-7</v>
      </c>
      <c r="K213" s="8">
        <f t="shared" si="10"/>
        <v>-1.6973965256358181</v>
      </c>
      <c r="L213" s="8">
        <f t="shared" si="11"/>
        <v>28.117603606339095</v>
      </c>
    </row>
    <row r="214" spans="5:12" x14ac:dyDescent="0.25">
      <c r="E214" s="16">
        <v>15</v>
      </c>
      <c r="F214" s="18">
        <v>26</v>
      </c>
      <c r="G214" s="18">
        <v>30</v>
      </c>
      <c r="H214" s="18">
        <v>31</v>
      </c>
      <c r="I214" s="18">
        <v>23</v>
      </c>
      <c r="J214" s="2">
        <f t="shared" si="9"/>
        <v>8</v>
      </c>
      <c r="K214" s="8">
        <f t="shared" si="10"/>
        <v>9.1180477628335037</v>
      </c>
      <c r="L214" s="8">
        <f t="shared" si="11"/>
        <v>1.2500307999770026</v>
      </c>
    </row>
    <row r="215" spans="5:12" x14ac:dyDescent="0.25">
      <c r="E215" s="16">
        <v>15</v>
      </c>
      <c r="F215" s="18">
        <v>9</v>
      </c>
      <c r="G215" s="18">
        <v>22</v>
      </c>
      <c r="H215" s="18">
        <v>16</v>
      </c>
      <c r="I215" s="18">
        <v>19</v>
      </c>
      <c r="J215" s="2">
        <f t="shared" si="9"/>
        <v>-3</v>
      </c>
      <c r="K215" s="8">
        <f t="shared" si="10"/>
        <v>-6.8925387358494641</v>
      </c>
      <c r="L215" s="8">
        <f t="shared" si="11"/>
        <v>15.151857810088543</v>
      </c>
    </row>
    <row r="216" spans="5:12" x14ac:dyDescent="0.25">
      <c r="E216" s="16">
        <v>15</v>
      </c>
      <c r="F216" s="18">
        <v>18</v>
      </c>
      <c r="G216" s="18">
        <v>6</v>
      </c>
      <c r="H216" s="18">
        <v>38</v>
      </c>
      <c r="I216" s="18">
        <v>17</v>
      </c>
      <c r="J216" s="2">
        <f t="shared" si="9"/>
        <v>21</v>
      </c>
      <c r="K216" s="8">
        <f t="shared" si="10"/>
        <v>8.6347163234820581</v>
      </c>
      <c r="L216" s="8">
        <f t="shared" si="11"/>
        <v>152.90024040076108</v>
      </c>
    </row>
    <row r="217" spans="5:12" x14ac:dyDescent="0.25">
      <c r="E217" s="16">
        <v>15</v>
      </c>
      <c r="F217" s="18">
        <v>19</v>
      </c>
      <c r="G217" s="18">
        <v>31</v>
      </c>
      <c r="H217" s="18">
        <v>33</v>
      </c>
      <c r="I217" s="18">
        <v>16</v>
      </c>
      <c r="J217" s="2">
        <f t="shared" si="9"/>
        <v>17</v>
      </c>
      <c r="K217" s="8">
        <f t="shared" si="10"/>
        <v>19.060753005442542</v>
      </c>
      <c r="L217" s="8">
        <f t="shared" si="11"/>
        <v>4.2467029494404711</v>
      </c>
    </row>
    <row r="218" spans="5:12" x14ac:dyDescent="0.25">
      <c r="E218" s="16">
        <v>15</v>
      </c>
      <c r="F218" s="18">
        <v>14</v>
      </c>
      <c r="G218" s="18">
        <v>13</v>
      </c>
      <c r="H218" s="18">
        <v>10</v>
      </c>
      <c r="I218" s="18">
        <v>16</v>
      </c>
      <c r="J218" s="2">
        <f t="shared" si="9"/>
        <v>-6</v>
      </c>
      <c r="K218" s="8">
        <f t="shared" si="10"/>
        <v>-4.3354175348336321</v>
      </c>
      <c r="L218" s="8">
        <f t="shared" si="11"/>
        <v>2.7708347833393425</v>
      </c>
    </row>
    <row r="219" spans="5:12" x14ac:dyDescent="0.25">
      <c r="E219" s="16">
        <v>15</v>
      </c>
      <c r="F219" s="18">
        <v>15</v>
      </c>
      <c r="G219" s="18">
        <v>2</v>
      </c>
      <c r="H219" s="18">
        <v>17</v>
      </c>
      <c r="I219" s="18">
        <v>23</v>
      </c>
      <c r="J219" s="2">
        <f t="shared" si="9"/>
        <v>-6</v>
      </c>
      <c r="K219" s="8">
        <f t="shared" si="10"/>
        <v>-2.1973964812113076</v>
      </c>
      <c r="L219" s="8">
        <f t="shared" si="11"/>
        <v>14.459793521104146</v>
      </c>
    </row>
    <row r="220" spans="5:12" x14ac:dyDescent="0.25">
      <c r="E220" s="16">
        <v>15</v>
      </c>
      <c r="F220" s="18">
        <v>3</v>
      </c>
      <c r="G220" s="18">
        <v>16</v>
      </c>
      <c r="H220" s="18">
        <v>14</v>
      </c>
      <c r="I220" s="18">
        <v>34</v>
      </c>
      <c r="J220" s="2">
        <f t="shared" si="9"/>
        <v>-20</v>
      </c>
      <c r="K220" s="8">
        <f t="shared" si="10"/>
        <v>-9.3784704796682039</v>
      </c>
      <c r="L220" s="8">
        <f t="shared" si="11"/>
        <v>112.8168893512798</v>
      </c>
    </row>
    <row r="221" spans="5:12" x14ac:dyDescent="0.25">
      <c r="E221" s="16">
        <v>15</v>
      </c>
      <c r="F221" s="18">
        <v>21</v>
      </c>
      <c r="G221" s="18">
        <v>5</v>
      </c>
      <c r="H221" s="18">
        <v>35</v>
      </c>
      <c r="I221" s="18">
        <v>38</v>
      </c>
      <c r="J221" s="2">
        <f t="shared" si="9"/>
        <v>-3</v>
      </c>
      <c r="K221" s="8">
        <f t="shared" si="10"/>
        <v>-10.117358031058226</v>
      </c>
      <c r="L221" s="8">
        <f t="shared" si="11"/>
        <v>50.656785342269025</v>
      </c>
    </row>
    <row r="222" spans="5:12" x14ac:dyDescent="0.25">
      <c r="E222" s="16">
        <v>15</v>
      </c>
      <c r="F222" s="18">
        <v>32</v>
      </c>
      <c r="G222" s="18">
        <v>4</v>
      </c>
      <c r="H222" s="18">
        <v>35</v>
      </c>
      <c r="I222" s="18">
        <v>25</v>
      </c>
      <c r="J222" s="2">
        <f t="shared" si="9"/>
        <v>10</v>
      </c>
      <c r="K222" s="8">
        <f t="shared" si="10"/>
        <v>-0.39635504249266629</v>
      </c>
      <c r="L222" s="8">
        <f t="shared" si="11"/>
        <v>108.0841981695627</v>
      </c>
    </row>
    <row r="223" spans="5:12" x14ac:dyDescent="0.25">
      <c r="E223" s="16">
        <v>15</v>
      </c>
      <c r="F223" s="18">
        <v>23</v>
      </c>
      <c r="G223" s="18">
        <v>12</v>
      </c>
      <c r="H223" s="18">
        <v>20</v>
      </c>
      <c r="I223" s="18">
        <v>30</v>
      </c>
      <c r="J223" s="2">
        <f t="shared" si="9"/>
        <v>-10</v>
      </c>
      <c r="K223" s="8">
        <f t="shared" si="10"/>
        <v>-3.9741301638638413</v>
      </c>
      <c r="L223" s="8">
        <f t="shared" si="11"/>
        <v>36.311107282055616</v>
      </c>
    </row>
    <row r="224" spans="5:12" x14ac:dyDescent="0.25">
      <c r="E224" s="16">
        <v>15</v>
      </c>
      <c r="F224" s="18">
        <v>29</v>
      </c>
      <c r="G224" s="18">
        <v>8</v>
      </c>
      <c r="H224" s="18">
        <v>30</v>
      </c>
      <c r="I224" s="18">
        <v>13</v>
      </c>
      <c r="J224" s="2">
        <f t="shared" si="9"/>
        <v>17</v>
      </c>
      <c r="K224" s="8">
        <f t="shared" si="10"/>
        <v>19.043564223238668</v>
      </c>
      <c r="L224" s="8">
        <f t="shared" si="11"/>
        <v>4.1761547345010621</v>
      </c>
    </row>
    <row r="225" spans="5:12" x14ac:dyDescent="0.25">
      <c r="E225" s="16">
        <v>15</v>
      </c>
      <c r="F225" s="18">
        <v>27</v>
      </c>
      <c r="G225" s="18">
        <v>17</v>
      </c>
      <c r="H225" s="18">
        <v>30</v>
      </c>
      <c r="I225" s="18">
        <v>14</v>
      </c>
      <c r="J225" s="2">
        <f t="shared" si="9"/>
        <v>16</v>
      </c>
      <c r="K225" s="8">
        <f t="shared" si="10"/>
        <v>5.7291608589918814</v>
      </c>
      <c r="L225" s="8">
        <f t="shared" si="11"/>
        <v>105.49013666046437</v>
      </c>
    </row>
    <row r="226" spans="5:12" x14ac:dyDescent="0.25">
      <c r="E226" s="16">
        <v>15</v>
      </c>
      <c r="F226" s="18">
        <v>28</v>
      </c>
      <c r="G226" s="18">
        <v>7</v>
      </c>
      <c r="H226" s="18">
        <v>14</v>
      </c>
      <c r="I226" s="18">
        <v>24</v>
      </c>
      <c r="J226" s="2">
        <f t="shared" si="9"/>
        <v>-10</v>
      </c>
      <c r="K226" s="8">
        <f t="shared" si="10"/>
        <v>-14.613019134644967</v>
      </c>
      <c r="L226" s="8">
        <f t="shared" si="11"/>
        <v>21.279945536600597</v>
      </c>
    </row>
    <row r="227" spans="5:12" x14ac:dyDescent="0.25">
      <c r="E227" s="16">
        <v>15</v>
      </c>
      <c r="F227" s="18">
        <v>25</v>
      </c>
      <c r="G227" s="18">
        <v>10</v>
      </c>
      <c r="H227" s="18">
        <v>34</v>
      </c>
      <c r="I227" s="18">
        <v>27</v>
      </c>
      <c r="J227" s="2">
        <f t="shared" si="9"/>
        <v>7</v>
      </c>
      <c r="K227" s="8">
        <f t="shared" si="10"/>
        <v>4.4902729449152821</v>
      </c>
      <c r="L227" s="8">
        <f t="shared" si="11"/>
        <v>6.2987298910242107</v>
      </c>
    </row>
    <row r="228" spans="5:12" x14ac:dyDescent="0.25">
      <c r="E228" s="16">
        <v>15</v>
      </c>
      <c r="F228" s="18">
        <v>24</v>
      </c>
      <c r="G228" s="18">
        <v>1</v>
      </c>
      <c r="H228" s="18">
        <v>17</v>
      </c>
      <c r="I228" s="18">
        <v>40</v>
      </c>
      <c r="J228" s="2">
        <f t="shared" si="9"/>
        <v>-23</v>
      </c>
      <c r="K228" s="8">
        <f t="shared" si="10"/>
        <v>-15.373605231185204</v>
      </c>
      <c r="L228" s="8">
        <f t="shared" si="11"/>
        <v>58.161897169805691</v>
      </c>
    </row>
    <row r="229" spans="5:12" x14ac:dyDescent="0.25">
      <c r="E229" s="16">
        <v>15</v>
      </c>
      <c r="F229" s="18">
        <v>20</v>
      </c>
      <c r="G229" s="18">
        <v>11</v>
      </c>
      <c r="H229" s="18">
        <v>27</v>
      </c>
      <c r="I229" s="18">
        <v>35</v>
      </c>
      <c r="J229" s="2">
        <f t="shared" si="9"/>
        <v>-8</v>
      </c>
      <c r="K229" s="8">
        <f t="shared" si="10"/>
        <v>-4.7847230555204527</v>
      </c>
      <c r="L229" s="8">
        <f t="shared" si="11"/>
        <v>10.338005829701734</v>
      </c>
    </row>
    <row r="230" spans="5:12" x14ac:dyDescent="0.25">
      <c r="E230" s="16">
        <v>16</v>
      </c>
      <c r="F230" s="18">
        <v>23</v>
      </c>
      <c r="G230" s="18">
        <v>27</v>
      </c>
      <c r="H230" s="18">
        <v>23</v>
      </c>
      <c r="I230" s="18">
        <v>20</v>
      </c>
      <c r="J230" s="2">
        <f t="shared" si="9"/>
        <v>3</v>
      </c>
      <c r="K230" s="8">
        <f t="shared" si="10"/>
        <v>3.9711759101024944</v>
      </c>
      <c r="L230" s="8">
        <f t="shared" si="11"/>
        <v>0.94318264836340826</v>
      </c>
    </row>
    <row r="231" spans="5:12" x14ac:dyDescent="0.25">
      <c r="E231" s="16">
        <v>16</v>
      </c>
      <c r="F231" s="18">
        <v>24</v>
      </c>
      <c r="G231" s="18">
        <v>32</v>
      </c>
      <c r="H231" s="18">
        <v>24</v>
      </c>
      <c r="I231" s="18">
        <v>38</v>
      </c>
      <c r="J231" s="2">
        <f t="shared" si="9"/>
        <v>-14</v>
      </c>
      <c r="K231" s="8">
        <f t="shared" si="10"/>
        <v>-1.1322949930757258</v>
      </c>
      <c r="L231" s="8">
        <f t="shared" si="11"/>
        <v>165.57783214522402</v>
      </c>
    </row>
    <row r="232" spans="5:12" x14ac:dyDescent="0.25">
      <c r="E232" s="16">
        <v>16</v>
      </c>
      <c r="F232" s="18">
        <v>4</v>
      </c>
      <c r="G232" s="18">
        <v>9</v>
      </c>
      <c r="H232" s="18">
        <v>16</v>
      </c>
      <c r="I232" s="18">
        <v>6</v>
      </c>
      <c r="J232" s="2">
        <f t="shared" si="9"/>
        <v>10</v>
      </c>
      <c r="K232" s="8">
        <f t="shared" si="10"/>
        <v>8.5192657301139914</v>
      </c>
      <c r="L232" s="8">
        <f t="shared" si="11"/>
        <v>2.1925739780148512</v>
      </c>
    </row>
    <row r="233" spans="5:12" x14ac:dyDescent="0.25">
      <c r="E233" s="16">
        <v>16</v>
      </c>
      <c r="F233" s="18">
        <v>31</v>
      </c>
      <c r="G233" s="18">
        <v>13</v>
      </c>
      <c r="H233" s="18">
        <v>6</v>
      </c>
      <c r="I233" s="18">
        <v>34</v>
      </c>
      <c r="J233" s="2">
        <f t="shared" si="9"/>
        <v>-28</v>
      </c>
      <c r="K233" s="8">
        <f t="shared" si="10"/>
        <v>-8.2170109336506645</v>
      </c>
      <c r="L233" s="8">
        <f t="shared" si="11"/>
        <v>391.36665639929743</v>
      </c>
    </row>
    <row r="234" spans="5:12" x14ac:dyDescent="0.25">
      <c r="E234" s="16">
        <v>16</v>
      </c>
      <c r="F234" s="18">
        <v>17</v>
      </c>
      <c r="G234" s="18">
        <v>14</v>
      </c>
      <c r="H234" s="18">
        <v>12</v>
      </c>
      <c r="I234" s="18">
        <v>18</v>
      </c>
      <c r="J234" s="2">
        <f t="shared" si="9"/>
        <v>-6</v>
      </c>
      <c r="K234" s="8">
        <f t="shared" si="10"/>
        <v>1.3972221613461417</v>
      </c>
      <c r="L234" s="8">
        <f t="shared" si="11"/>
        <v>54.718895704310491</v>
      </c>
    </row>
    <row r="235" spans="5:12" x14ac:dyDescent="0.25">
      <c r="E235" s="16">
        <v>16</v>
      </c>
      <c r="F235" s="18">
        <v>2</v>
      </c>
      <c r="G235" s="18">
        <v>5</v>
      </c>
      <c r="H235" s="18">
        <v>20</v>
      </c>
      <c r="I235" s="18">
        <v>13</v>
      </c>
      <c r="J235" s="2">
        <f t="shared" si="9"/>
        <v>7</v>
      </c>
      <c r="K235" s="8">
        <f t="shared" si="10"/>
        <v>-10.345136240651877</v>
      </c>
      <c r="L235" s="8">
        <f t="shared" si="11"/>
        <v>300.85375120677509</v>
      </c>
    </row>
    <row r="236" spans="5:12" x14ac:dyDescent="0.25">
      <c r="E236" s="16">
        <v>16</v>
      </c>
      <c r="F236" s="18">
        <v>22</v>
      </c>
      <c r="G236" s="18">
        <v>19</v>
      </c>
      <c r="H236" s="18">
        <v>26</v>
      </c>
      <c r="I236" s="18">
        <v>20</v>
      </c>
      <c r="J236" s="2">
        <f t="shared" si="9"/>
        <v>6</v>
      </c>
      <c r="K236" s="8">
        <f t="shared" si="10"/>
        <v>-3.874651746790982</v>
      </c>
      <c r="L236" s="8">
        <f t="shared" si="11"/>
        <v>97.508747120402177</v>
      </c>
    </row>
    <row r="237" spans="5:12" x14ac:dyDescent="0.25">
      <c r="E237" s="16">
        <v>16</v>
      </c>
      <c r="F237" s="18">
        <v>3</v>
      </c>
      <c r="G237" s="18">
        <v>25</v>
      </c>
      <c r="H237" s="18">
        <v>20</v>
      </c>
      <c r="I237" s="18">
        <v>17</v>
      </c>
      <c r="J237" s="2">
        <f t="shared" si="9"/>
        <v>3</v>
      </c>
      <c r="K237" s="8">
        <f t="shared" si="10"/>
        <v>-9.0861088685741667</v>
      </c>
      <c r="L237" s="8">
        <f t="shared" si="11"/>
        <v>146.07402758302712</v>
      </c>
    </row>
    <row r="238" spans="5:12" x14ac:dyDescent="0.25">
      <c r="E238" s="16">
        <v>16</v>
      </c>
      <c r="F238" s="18">
        <v>16</v>
      </c>
      <c r="G238" s="18">
        <v>8</v>
      </c>
      <c r="H238" s="18">
        <v>17</v>
      </c>
      <c r="I238" s="18">
        <v>13</v>
      </c>
      <c r="J238" s="2">
        <f t="shared" si="9"/>
        <v>4</v>
      </c>
      <c r="K238" s="8">
        <f t="shared" si="10"/>
        <v>16.70589362733444</v>
      </c>
      <c r="L238" s="8">
        <f t="shared" si="11"/>
        <v>161.43973286913794</v>
      </c>
    </row>
    <row r="239" spans="5:12" x14ac:dyDescent="0.25">
      <c r="E239" s="16">
        <v>16</v>
      </c>
      <c r="F239" s="18">
        <v>30</v>
      </c>
      <c r="G239" s="18">
        <v>6</v>
      </c>
      <c r="H239" s="18">
        <v>21</v>
      </c>
      <c r="I239" s="18">
        <v>26</v>
      </c>
      <c r="J239" s="2">
        <f t="shared" si="9"/>
        <v>-5</v>
      </c>
      <c r="K239" s="8">
        <f t="shared" si="10"/>
        <v>-4.8986108125412295</v>
      </c>
      <c r="L239" s="8">
        <f t="shared" si="11"/>
        <v>1.0279767333549697E-2</v>
      </c>
    </row>
    <row r="240" spans="5:12" x14ac:dyDescent="0.25">
      <c r="E240" s="16">
        <v>16</v>
      </c>
      <c r="F240" s="18">
        <v>11</v>
      </c>
      <c r="G240" s="18">
        <v>28</v>
      </c>
      <c r="H240" s="18">
        <v>32</v>
      </c>
      <c r="I240" s="18">
        <v>17</v>
      </c>
      <c r="J240" s="2">
        <f t="shared" si="9"/>
        <v>15</v>
      </c>
      <c r="K240" s="8">
        <f t="shared" si="10"/>
        <v>6.8649266352476195</v>
      </c>
      <c r="L240" s="8">
        <f t="shared" si="11"/>
        <v>66.17941864990361</v>
      </c>
    </row>
    <row r="241" spans="5:12" x14ac:dyDescent="0.25">
      <c r="E241" s="16">
        <v>16</v>
      </c>
      <c r="F241" s="18">
        <v>20</v>
      </c>
      <c r="G241" s="18">
        <v>15</v>
      </c>
      <c r="H241" s="18">
        <v>38</v>
      </c>
      <c r="I241" s="18">
        <v>27</v>
      </c>
      <c r="J241" s="2">
        <f t="shared" si="9"/>
        <v>11</v>
      </c>
      <c r="K241" s="8">
        <f t="shared" si="10"/>
        <v>2.5331539645547201</v>
      </c>
      <c r="L241" s="8">
        <f t="shared" si="11"/>
        <v>71.68748178793544</v>
      </c>
    </row>
    <row r="242" spans="5:12" x14ac:dyDescent="0.25">
      <c r="E242" s="16">
        <v>16</v>
      </c>
      <c r="F242" s="18">
        <v>1</v>
      </c>
      <c r="G242" s="18">
        <v>12</v>
      </c>
      <c r="H242" s="18">
        <v>38</v>
      </c>
      <c r="I242" s="18">
        <v>8</v>
      </c>
      <c r="J242" s="2">
        <f t="shared" si="9"/>
        <v>30</v>
      </c>
      <c r="K242" s="8">
        <f t="shared" si="10"/>
        <v>8.5795075168790529</v>
      </c>
      <c r="L242" s="8">
        <f t="shared" si="11"/>
        <v>458.83749821944093</v>
      </c>
    </row>
    <row r="243" spans="5:12" x14ac:dyDescent="0.25">
      <c r="E243" s="16">
        <v>16</v>
      </c>
      <c r="F243" s="18">
        <v>29</v>
      </c>
      <c r="G243" s="18">
        <v>26</v>
      </c>
      <c r="H243" s="18">
        <v>17</v>
      </c>
      <c r="I243" s="18">
        <v>23</v>
      </c>
      <c r="J243" s="2">
        <f t="shared" si="9"/>
        <v>-6</v>
      </c>
      <c r="K243" s="8">
        <f t="shared" si="10"/>
        <v>13.053463493892329</v>
      </c>
      <c r="L243" s="8">
        <f t="shared" si="11"/>
        <v>363.0344711130877</v>
      </c>
    </row>
    <row r="244" spans="5:12" x14ac:dyDescent="0.25">
      <c r="E244" s="16">
        <v>16</v>
      </c>
      <c r="F244" s="18">
        <v>18</v>
      </c>
      <c r="G244" s="18">
        <v>21</v>
      </c>
      <c r="H244" s="18">
        <v>49</v>
      </c>
      <c r="I244" s="18">
        <v>17</v>
      </c>
      <c r="J244" s="2">
        <f t="shared" si="9"/>
        <v>32</v>
      </c>
      <c r="K244" s="8">
        <f t="shared" si="10"/>
        <v>10.94026934331041</v>
      </c>
      <c r="L244" s="8">
        <f t="shared" si="11"/>
        <v>443.51225533231127</v>
      </c>
    </row>
    <row r="245" spans="5:12" x14ac:dyDescent="0.25">
      <c r="E245" s="16">
        <v>16</v>
      </c>
      <c r="F245" s="18">
        <v>10</v>
      </c>
      <c r="G245" s="18">
        <v>7</v>
      </c>
      <c r="H245" s="18">
        <v>20</v>
      </c>
      <c r="I245" s="18">
        <v>17</v>
      </c>
      <c r="J245" s="2">
        <f t="shared" si="9"/>
        <v>3</v>
      </c>
      <c r="K245" s="8">
        <f t="shared" si="10"/>
        <v>-3.3076399551006057</v>
      </c>
      <c r="L245" s="8">
        <f t="shared" si="11"/>
        <v>39.786321803181572</v>
      </c>
    </row>
    <row r="246" spans="5:12" x14ac:dyDescent="0.25">
      <c r="E246" s="16">
        <v>17</v>
      </c>
      <c r="F246" s="18">
        <v>6</v>
      </c>
      <c r="G246" s="18">
        <v>11</v>
      </c>
      <c r="H246" s="18">
        <v>20</v>
      </c>
      <c r="I246" s="18">
        <v>24</v>
      </c>
      <c r="J246" s="2">
        <f t="shared" si="9"/>
        <v>-4</v>
      </c>
      <c r="K246" s="8">
        <f t="shared" si="10"/>
        <v>0.53784412909059287</v>
      </c>
      <c r="L246" s="8">
        <f t="shared" si="11"/>
        <v>20.592029339921964</v>
      </c>
    </row>
    <row r="247" spans="5:12" x14ac:dyDescent="0.25">
      <c r="E247" s="16">
        <v>17</v>
      </c>
      <c r="F247" s="18">
        <v>2</v>
      </c>
      <c r="G247" s="18">
        <v>20</v>
      </c>
      <c r="H247" s="18">
        <v>17</v>
      </c>
      <c r="I247" s="18">
        <v>20</v>
      </c>
      <c r="J247" s="2">
        <f t="shared" si="9"/>
        <v>-3</v>
      </c>
      <c r="K247" s="8">
        <f t="shared" si="10"/>
        <v>4.3517326744552696</v>
      </c>
      <c r="L247" s="8">
        <f t="shared" si="11"/>
        <v>54.047973316653234</v>
      </c>
    </row>
    <row r="248" spans="5:12" x14ac:dyDescent="0.25">
      <c r="E248" s="16">
        <v>17</v>
      </c>
      <c r="F248" s="18">
        <v>8</v>
      </c>
      <c r="G248" s="18">
        <v>25</v>
      </c>
      <c r="H248" s="18">
        <v>12</v>
      </c>
      <c r="I248" s="18">
        <v>28</v>
      </c>
      <c r="J248" s="2">
        <f t="shared" si="9"/>
        <v>-16</v>
      </c>
      <c r="K248" s="8">
        <f t="shared" si="10"/>
        <v>-13.288538577707948</v>
      </c>
      <c r="L248" s="8">
        <f t="shared" si="11"/>
        <v>7.3520230445780372</v>
      </c>
    </row>
    <row r="249" spans="5:12" x14ac:dyDescent="0.25">
      <c r="E249" s="16">
        <v>17</v>
      </c>
      <c r="F249" s="18">
        <v>17</v>
      </c>
      <c r="G249" s="18">
        <v>19</v>
      </c>
      <c r="H249" s="18">
        <v>20</v>
      </c>
      <c r="I249" s="18">
        <v>10</v>
      </c>
      <c r="J249" s="2">
        <f t="shared" si="9"/>
        <v>10</v>
      </c>
      <c r="K249" s="8">
        <f t="shared" si="10"/>
        <v>-12.219440726013142</v>
      </c>
      <c r="L249" s="8">
        <f t="shared" si="11"/>
        <v>493.70354617681136</v>
      </c>
    </row>
    <row r="250" spans="5:12" x14ac:dyDescent="0.25">
      <c r="E250" s="16">
        <v>17</v>
      </c>
      <c r="F250" s="18">
        <v>13</v>
      </c>
      <c r="G250" s="18">
        <v>15</v>
      </c>
      <c r="H250" s="18">
        <v>30</v>
      </c>
      <c r="I250" s="18">
        <v>6</v>
      </c>
      <c r="J250" s="2">
        <f t="shared" si="9"/>
        <v>24</v>
      </c>
      <c r="K250" s="8">
        <f t="shared" si="10"/>
        <v>8.3534636964553126</v>
      </c>
      <c r="L250" s="8">
        <f t="shared" si="11"/>
        <v>244.81409829814186</v>
      </c>
    </row>
    <row r="251" spans="5:12" x14ac:dyDescent="0.25">
      <c r="E251" s="16">
        <v>17</v>
      </c>
      <c r="F251" s="18">
        <v>4</v>
      </c>
      <c r="G251" s="18">
        <v>22</v>
      </c>
      <c r="H251" s="18">
        <v>22</v>
      </c>
      <c r="I251" s="18">
        <v>17</v>
      </c>
      <c r="J251" s="2">
        <f t="shared" si="9"/>
        <v>5</v>
      </c>
      <c r="K251" s="8">
        <f t="shared" si="10"/>
        <v>6.4230274998300585E-2</v>
      </c>
      <c r="L251" s="8">
        <f t="shared" si="11"/>
        <v>24.361822778243351</v>
      </c>
    </row>
    <row r="252" spans="5:12" x14ac:dyDescent="0.25">
      <c r="E252" s="16">
        <v>17</v>
      </c>
      <c r="F252" s="18">
        <v>14</v>
      </c>
      <c r="G252" s="18">
        <v>31</v>
      </c>
      <c r="H252" s="18">
        <v>30</v>
      </c>
      <c r="I252" s="18">
        <v>24</v>
      </c>
      <c r="J252" s="2">
        <f t="shared" si="9"/>
        <v>6</v>
      </c>
      <c r="K252" s="8">
        <f t="shared" si="10"/>
        <v>5.4440901180832588</v>
      </c>
      <c r="L252" s="8">
        <f t="shared" si="11"/>
        <v>0.30903579681268512</v>
      </c>
    </row>
    <row r="253" spans="5:12" x14ac:dyDescent="0.25">
      <c r="E253" s="16">
        <v>17</v>
      </c>
      <c r="F253" s="18">
        <v>7</v>
      </c>
      <c r="G253" s="18">
        <v>3</v>
      </c>
      <c r="H253" s="18">
        <v>24</v>
      </c>
      <c r="I253" s="18">
        <v>16</v>
      </c>
      <c r="J253" s="2">
        <f t="shared" si="9"/>
        <v>8</v>
      </c>
      <c r="K253" s="8">
        <f t="shared" si="10"/>
        <v>14.153462755824398</v>
      </c>
      <c r="L253" s="8">
        <f t="shared" si="11"/>
        <v>37.865103887317993</v>
      </c>
    </row>
    <row r="254" spans="5:12" x14ac:dyDescent="0.25">
      <c r="E254" s="16">
        <v>17</v>
      </c>
      <c r="F254" s="18">
        <v>9</v>
      </c>
      <c r="G254" s="18">
        <v>32</v>
      </c>
      <c r="H254" s="18">
        <v>23</v>
      </c>
      <c r="I254" s="18">
        <v>34</v>
      </c>
      <c r="J254" s="2">
        <f t="shared" si="9"/>
        <v>-11</v>
      </c>
      <c r="K254" s="8">
        <f t="shared" si="10"/>
        <v>-3.4354205298226441</v>
      </c>
      <c r="L254" s="8">
        <f t="shared" si="11"/>
        <v>57.222862560628727</v>
      </c>
    </row>
    <row r="255" spans="5:12" x14ac:dyDescent="0.25">
      <c r="E255" s="16">
        <v>17</v>
      </c>
      <c r="F255" s="18">
        <v>21</v>
      </c>
      <c r="G255" s="18">
        <v>24</v>
      </c>
      <c r="H255" s="18">
        <v>30</v>
      </c>
      <c r="I255" s="18">
        <v>35</v>
      </c>
      <c r="J255" s="2">
        <f t="shared" si="9"/>
        <v>-5</v>
      </c>
      <c r="K255" s="8">
        <f t="shared" si="10"/>
        <v>2.6295109033148867</v>
      </c>
      <c r="L255" s="8">
        <f t="shared" si="11"/>
        <v>58.209436623800741</v>
      </c>
    </row>
    <row r="256" spans="5:12" x14ac:dyDescent="0.25">
      <c r="E256" s="16">
        <v>17</v>
      </c>
      <c r="F256" s="18">
        <v>10</v>
      </c>
      <c r="G256" s="18">
        <v>27</v>
      </c>
      <c r="H256" s="18">
        <v>27</v>
      </c>
      <c r="I256" s="18">
        <v>20</v>
      </c>
      <c r="J256" s="2">
        <f t="shared" si="9"/>
        <v>7</v>
      </c>
      <c r="K256" s="8">
        <f t="shared" si="10"/>
        <v>9.9888806980095719</v>
      </c>
      <c r="L256" s="8">
        <f t="shared" si="11"/>
        <v>8.9334078269341859</v>
      </c>
    </row>
    <row r="257" spans="5:12" x14ac:dyDescent="0.25">
      <c r="E257" s="16">
        <v>17</v>
      </c>
      <c r="F257" s="18">
        <v>5</v>
      </c>
      <c r="G257" s="18">
        <v>30</v>
      </c>
      <c r="H257" s="18">
        <v>38</v>
      </c>
      <c r="I257" s="18">
        <v>10</v>
      </c>
      <c r="J257" s="2">
        <f t="shared" si="9"/>
        <v>28</v>
      </c>
      <c r="K257" s="8">
        <f t="shared" si="10"/>
        <v>17.397905981569785</v>
      </c>
      <c r="L257" s="8">
        <f t="shared" si="11"/>
        <v>112.40439757563374</v>
      </c>
    </row>
    <row r="258" spans="5:12" x14ac:dyDescent="0.25">
      <c r="E258" s="16">
        <v>17</v>
      </c>
      <c r="F258" s="18">
        <v>1</v>
      </c>
      <c r="G258" s="18">
        <v>29</v>
      </c>
      <c r="H258" s="18">
        <v>6</v>
      </c>
      <c r="I258" s="18">
        <v>36</v>
      </c>
      <c r="J258" s="2">
        <f t="shared" si="9"/>
        <v>-30</v>
      </c>
      <c r="K258" s="8">
        <f t="shared" si="10"/>
        <v>2.5406211794547238</v>
      </c>
      <c r="L258" s="8">
        <f t="shared" si="11"/>
        <v>1058.8920267447775</v>
      </c>
    </row>
    <row r="259" spans="5:12" x14ac:dyDescent="0.25">
      <c r="E259" s="16">
        <v>17</v>
      </c>
      <c r="F259" s="18">
        <v>28</v>
      </c>
      <c r="G259" s="18">
        <v>26</v>
      </c>
      <c r="H259" s="18">
        <v>19</v>
      </c>
      <c r="I259" s="18">
        <v>16</v>
      </c>
      <c r="J259" s="2">
        <f t="shared" si="9"/>
        <v>3</v>
      </c>
      <c r="K259" s="8">
        <f t="shared" si="10"/>
        <v>-3.8097241182993509</v>
      </c>
      <c r="L259" s="8">
        <f t="shared" si="11"/>
        <v>46.372342567347872</v>
      </c>
    </row>
    <row r="260" spans="5:12" x14ac:dyDescent="0.25">
      <c r="E260" s="16">
        <v>17</v>
      </c>
      <c r="F260" s="18">
        <v>16</v>
      </c>
      <c r="G260" s="18">
        <v>23</v>
      </c>
      <c r="H260" s="18">
        <v>23</v>
      </c>
      <c r="I260" s="18">
        <v>17</v>
      </c>
      <c r="J260" s="2">
        <f t="shared" si="9"/>
        <v>6</v>
      </c>
      <c r="K260" s="8">
        <f t="shared" si="10"/>
        <v>10.800339343916397</v>
      </c>
      <c r="L260" s="8">
        <f t="shared" si="11"/>
        <v>23.043257816751701</v>
      </c>
    </row>
    <row r="261" spans="5:12" x14ac:dyDescent="0.25">
      <c r="E261" s="16">
        <v>17</v>
      </c>
      <c r="F261" s="18">
        <v>12</v>
      </c>
      <c r="G261" s="18">
        <v>18</v>
      </c>
      <c r="H261" s="18">
        <v>13</v>
      </c>
      <c r="I261" s="18">
        <v>20</v>
      </c>
      <c r="J261" s="2">
        <f t="shared" si="9"/>
        <v>-7</v>
      </c>
      <c r="K261" s="8">
        <f t="shared" si="10"/>
        <v>1.036801064011988</v>
      </c>
      <c r="L261" s="8">
        <f t="shared" si="11"/>
        <v>64.590171342504206</v>
      </c>
    </row>
  </sheetData>
  <printOptions horizontalCentered="1" verticalCentered="1" headings="1" gridLines="1" gridLinesSet="0"/>
  <pageMargins left="0.75" right="0.75" top="1" bottom="1" header="0.5" footer="0.5"/>
  <pageSetup scale="17" orientation="portrait" horizontalDpi="4294967292" verticalDpi="300" r:id="rId1"/>
  <headerFooter alignWithMargins="0">
    <oddFooter>&amp;C&amp;"Arial,Bold"Exhibit 18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Background</vt:lpstr>
      <vt:lpstr>Big Picture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naranneuron@gmail.com</cp:lastModifiedBy>
  <dcterms:created xsi:type="dcterms:W3CDTF">2007-05-15T20:21:43Z</dcterms:created>
  <dcterms:modified xsi:type="dcterms:W3CDTF">2023-11-15T23:34:08Z</dcterms:modified>
</cp:coreProperties>
</file>