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73_BAN\module1_introduction\"/>
    </mc:Choice>
  </mc:AlternateContent>
  <xr:revisionPtr revIDLastSave="0" documentId="13_ncr:1_{0D26085D-A2F4-4441-86F5-BB2340950F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mtr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D39" i="1"/>
  <c r="G39" i="1" s="1"/>
  <c r="E39" i="1"/>
  <c r="F39" i="1"/>
  <c r="D40" i="1"/>
  <c r="G40" i="1" s="1"/>
  <c r="E40" i="1"/>
  <c r="F40" i="1"/>
  <c r="D41" i="1"/>
  <c r="G41" i="1" s="1"/>
  <c r="E41" i="1"/>
  <c r="F41" i="1"/>
  <c r="D42" i="1"/>
  <c r="G42" i="1" s="1"/>
  <c r="E42" i="1"/>
  <c r="F42" i="1"/>
  <c r="D43" i="1"/>
  <c r="G43" i="1" s="1"/>
  <c r="E43" i="1"/>
  <c r="F43" i="1"/>
  <c r="D44" i="1"/>
  <c r="G44" i="1" s="1"/>
  <c r="E44" i="1"/>
  <c r="F44" i="1"/>
  <c r="D45" i="1"/>
  <c r="G45" i="1" s="1"/>
  <c r="E45" i="1"/>
  <c r="F45" i="1"/>
  <c r="D46" i="1"/>
  <c r="G46" i="1" s="1"/>
  <c r="E46" i="1"/>
  <c r="F46" i="1"/>
  <c r="D47" i="1"/>
  <c r="G47" i="1" s="1"/>
  <c r="E47" i="1"/>
  <c r="F47" i="1"/>
  <c r="D48" i="1"/>
  <c r="G48" i="1" s="1"/>
  <c r="E48" i="1"/>
  <c r="F48" i="1"/>
  <c r="D49" i="1"/>
  <c r="G49" i="1" s="1"/>
  <c r="E49" i="1"/>
  <c r="F49" i="1"/>
  <c r="D50" i="1"/>
  <c r="G50" i="1" s="1"/>
  <c r="E50" i="1"/>
  <c r="F50" i="1"/>
  <c r="D51" i="1"/>
  <c r="G51" i="1" s="1"/>
  <c r="E51" i="1"/>
  <c r="F51" i="1"/>
  <c r="D52" i="1"/>
  <c r="G52" i="1" s="1"/>
  <c r="E52" i="1"/>
  <c r="F52" i="1"/>
  <c r="D53" i="1"/>
  <c r="G53" i="1" s="1"/>
  <c r="E53" i="1"/>
  <c r="F53" i="1"/>
  <c r="D54" i="1"/>
  <c r="G54" i="1" s="1"/>
  <c r="E54" i="1"/>
  <c r="F54" i="1"/>
  <c r="D55" i="1"/>
  <c r="G55" i="1" s="1"/>
  <c r="E55" i="1"/>
  <c r="F55" i="1"/>
  <c r="D56" i="1"/>
  <c r="G56" i="1" s="1"/>
  <c r="E56" i="1"/>
  <c r="F56" i="1"/>
  <c r="D57" i="1"/>
  <c r="G57" i="1" s="1"/>
  <c r="E57" i="1"/>
  <c r="F57" i="1"/>
  <c r="D58" i="1"/>
  <c r="G58" i="1" s="1"/>
  <c r="E58" i="1"/>
  <c r="F58" i="1"/>
  <c r="D59" i="1"/>
  <c r="G59" i="1" s="1"/>
  <c r="E59" i="1"/>
  <c r="F59" i="1"/>
  <c r="D60" i="1"/>
  <c r="G60" i="1" s="1"/>
  <c r="E60" i="1"/>
  <c r="F60" i="1"/>
  <c r="D61" i="1"/>
  <c r="G61" i="1" s="1"/>
  <c r="E61" i="1"/>
  <c r="F61" i="1"/>
  <c r="D62" i="1"/>
  <c r="G62" i="1" s="1"/>
  <c r="E62" i="1"/>
  <c r="F62" i="1"/>
  <c r="G10" i="1" l="1"/>
  <c r="G18" i="1"/>
  <c r="G26" i="1"/>
  <c r="G34" i="1"/>
  <c r="D4" i="1"/>
  <c r="F4" i="1" s="1"/>
  <c r="D5" i="1"/>
  <c r="G5" i="1" s="1"/>
  <c r="D6" i="1"/>
  <c r="F6" i="1" s="1"/>
  <c r="D7" i="1"/>
  <c r="E7" i="1" s="1"/>
  <c r="D8" i="1"/>
  <c r="F8" i="1" s="1"/>
  <c r="D9" i="1"/>
  <c r="G9" i="1" s="1"/>
  <c r="D10" i="1"/>
  <c r="F10" i="1" s="1"/>
  <c r="D11" i="1"/>
  <c r="E11" i="1" s="1"/>
  <c r="D12" i="1"/>
  <c r="F12" i="1" s="1"/>
  <c r="D13" i="1"/>
  <c r="G13" i="1" s="1"/>
  <c r="D14" i="1"/>
  <c r="F14" i="1" s="1"/>
  <c r="D15" i="1"/>
  <c r="E15" i="1" s="1"/>
  <c r="D16" i="1"/>
  <c r="F16" i="1" s="1"/>
  <c r="D17" i="1"/>
  <c r="G17" i="1" s="1"/>
  <c r="D18" i="1"/>
  <c r="F18" i="1" s="1"/>
  <c r="D19" i="1"/>
  <c r="E19" i="1" s="1"/>
  <c r="D20" i="1"/>
  <c r="F20" i="1" s="1"/>
  <c r="D21" i="1"/>
  <c r="G21" i="1" s="1"/>
  <c r="D22" i="1"/>
  <c r="F22" i="1" s="1"/>
  <c r="D23" i="1"/>
  <c r="E23" i="1" s="1"/>
  <c r="D24" i="1"/>
  <c r="F24" i="1" s="1"/>
  <c r="D25" i="1"/>
  <c r="G25" i="1" s="1"/>
  <c r="D26" i="1"/>
  <c r="F26" i="1" s="1"/>
  <c r="D27" i="1"/>
  <c r="E27" i="1" s="1"/>
  <c r="D28" i="1"/>
  <c r="F28" i="1" s="1"/>
  <c r="D29" i="1"/>
  <c r="G29" i="1" s="1"/>
  <c r="D30" i="1"/>
  <c r="F30" i="1" s="1"/>
  <c r="D31" i="1"/>
  <c r="E31" i="1" s="1"/>
  <c r="D32" i="1"/>
  <c r="F32" i="1" s="1"/>
  <c r="D33" i="1"/>
  <c r="G33" i="1" s="1"/>
  <c r="D34" i="1"/>
  <c r="F34" i="1" s="1"/>
  <c r="D35" i="1"/>
  <c r="E35" i="1" s="1"/>
  <c r="D36" i="1"/>
  <c r="F36" i="1" s="1"/>
  <c r="D37" i="1"/>
  <c r="G37" i="1" s="1"/>
  <c r="D38" i="1"/>
  <c r="F38" i="1" s="1"/>
  <c r="D3" i="1"/>
  <c r="G32" i="1" l="1"/>
  <c r="G24" i="1"/>
  <c r="G16" i="1"/>
  <c r="G8" i="1"/>
  <c r="F3" i="1"/>
  <c r="I3" i="1"/>
  <c r="G38" i="1"/>
  <c r="G30" i="1"/>
  <c r="G22" i="1"/>
  <c r="G14" i="1"/>
  <c r="G6" i="1"/>
  <c r="G36" i="1"/>
  <c r="G28" i="1"/>
  <c r="G20" i="1"/>
  <c r="G12" i="1"/>
  <c r="G4" i="1"/>
  <c r="E34" i="1"/>
  <c r="E30" i="1"/>
  <c r="E26" i="1"/>
  <c r="E22" i="1"/>
  <c r="E18" i="1"/>
  <c r="E6" i="1"/>
  <c r="E14" i="1"/>
  <c r="E38" i="1"/>
  <c r="E10" i="1"/>
  <c r="E36" i="1"/>
  <c r="E32" i="1"/>
  <c r="E28" i="1"/>
  <c r="E24" i="1"/>
  <c r="E20" i="1"/>
  <c r="E16" i="1"/>
  <c r="E12" i="1"/>
  <c r="E8" i="1"/>
  <c r="E4" i="1"/>
  <c r="F37" i="1"/>
  <c r="F33" i="1"/>
  <c r="F29" i="1"/>
  <c r="F25" i="1"/>
  <c r="F21" i="1"/>
  <c r="F17" i="1"/>
  <c r="F13" i="1"/>
  <c r="F9" i="1"/>
  <c r="F5" i="1"/>
  <c r="E37" i="1"/>
  <c r="G35" i="1"/>
  <c r="E33" i="1"/>
  <c r="G31" i="1"/>
  <c r="E29" i="1"/>
  <c r="G27" i="1"/>
  <c r="E25" i="1"/>
  <c r="G23" i="1"/>
  <c r="E21" i="1"/>
  <c r="G19" i="1"/>
  <c r="E17" i="1"/>
  <c r="G15" i="1"/>
  <c r="E13" i="1"/>
  <c r="G11" i="1"/>
  <c r="E9" i="1"/>
  <c r="G7" i="1"/>
  <c r="E5" i="1"/>
  <c r="E3" i="1"/>
  <c r="F35" i="1"/>
  <c r="F31" i="1"/>
  <c r="F27" i="1"/>
  <c r="F23" i="1"/>
  <c r="F19" i="1"/>
  <c r="F15" i="1"/>
  <c r="F11" i="1"/>
  <c r="F7" i="1"/>
  <c r="G3" i="1"/>
  <c r="J3" i="1" l="1"/>
  <c r="K3" i="1"/>
</calcChain>
</file>

<file path=xl/sharedStrings.xml><?xml version="1.0" encoding="utf-8"?>
<sst xmlns="http://schemas.openxmlformats.org/spreadsheetml/2006/main" count="12" uniqueCount="12">
  <si>
    <t>Month</t>
  </si>
  <si>
    <t>Forecast</t>
  </si>
  <si>
    <t>Ridership (Actual)</t>
  </si>
  <si>
    <t>ME</t>
  </si>
  <si>
    <t>MAE</t>
  </si>
  <si>
    <t>MAPE</t>
  </si>
  <si>
    <t>RMSE</t>
  </si>
  <si>
    <r>
      <t>Error (e</t>
    </r>
    <r>
      <rPr>
        <b/>
        <i/>
        <vertAlign val="subscript"/>
        <sz val="10"/>
        <color rgb="FF0000FF"/>
        <rFont val="Arial"/>
        <family val="2"/>
      </rPr>
      <t>t</t>
    </r>
    <r>
      <rPr>
        <b/>
        <i/>
        <sz val="10"/>
        <color rgb="FF0000FF"/>
        <rFont val="Arial"/>
        <family val="2"/>
      </rPr>
      <t>)</t>
    </r>
  </si>
  <si>
    <r>
      <t>Absolute Error (|e</t>
    </r>
    <r>
      <rPr>
        <b/>
        <i/>
        <vertAlign val="subscript"/>
        <sz val="10"/>
        <color rgb="FF0000FF"/>
        <rFont val="Arial"/>
        <family val="2"/>
      </rPr>
      <t>t</t>
    </r>
    <r>
      <rPr>
        <b/>
        <i/>
        <sz val="10"/>
        <color rgb="FF0000FF"/>
        <rFont val="Arial"/>
        <family val="2"/>
      </rPr>
      <t>|)</t>
    </r>
  </si>
  <si>
    <r>
      <t>Absolute Proportion of Error (|e</t>
    </r>
    <r>
      <rPr>
        <b/>
        <i/>
        <vertAlign val="subscript"/>
        <sz val="10"/>
        <color rgb="FF0000FF"/>
        <rFont val="Arial"/>
        <family val="2"/>
      </rPr>
      <t>t</t>
    </r>
    <r>
      <rPr>
        <b/>
        <i/>
        <sz val="10"/>
        <color rgb="FF0000FF"/>
        <rFont val="Arial"/>
        <family val="2"/>
      </rPr>
      <t>/y</t>
    </r>
    <r>
      <rPr>
        <b/>
        <i/>
        <vertAlign val="subscript"/>
        <sz val="10"/>
        <color rgb="FF0000FF"/>
        <rFont val="Arial"/>
        <family val="2"/>
      </rPr>
      <t>t</t>
    </r>
    <r>
      <rPr>
        <b/>
        <i/>
        <sz val="10"/>
        <color rgb="FF0000FF"/>
        <rFont val="Arial"/>
        <family val="2"/>
      </rPr>
      <t>|)</t>
    </r>
  </si>
  <si>
    <r>
      <t>Squared error (e</t>
    </r>
    <r>
      <rPr>
        <b/>
        <i/>
        <vertAlign val="subscript"/>
        <sz val="10"/>
        <color rgb="FF0000FF"/>
        <rFont val="Arial"/>
        <family val="2"/>
      </rPr>
      <t>t</t>
    </r>
    <r>
      <rPr>
        <b/>
        <i/>
        <vertAlign val="superscript"/>
        <sz val="10"/>
        <color rgb="FF0000FF"/>
        <rFont val="Arial"/>
        <family val="2"/>
      </rPr>
      <t>2</t>
    </r>
    <r>
      <rPr>
        <b/>
        <i/>
        <sz val="10"/>
        <color rgb="FF0000FF"/>
        <rFont val="Arial"/>
        <family val="2"/>
      </rPr>
      <t>)</t>
    </r>
  </si>
  <si>
    <t>Validation Data and Linear Trend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</si>
</sst>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rgb="FF0000FF"/>
      <name val="Arial"/>
      <family val="2"/>
    </font>
    <font>
      <b/>
      <i/>
      <vertAlign val="subscript"/>
      <sz val="10"/>
      <color rgb="FF0000FF"/>
      <name val="Arial"/>
      <family val="2"/>
    </font>
    <font>
      <b/>
      <i/>
      <vertAlign val="superscript"/>
      <sz val="10"/>
      <color rgb="FF0000FF"/>
      <name val="Arial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10" xfId="0" applyNumberFormat="1" applyBorder="1"/>
    <xf numFmtId="0" fontId="20" fillId="0" borderId="11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4" fontId="23" fillId="0" borderId="13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23" fillId="0" borderId="14" xfId="0" applyNumberFormat="1" applyFont="1" applyBorder="1" applyAlignment="1">
      <alignment horizontal="center"/>
    </xf>
    <xf numFmtId="14" fontId="0" fillId="0" borderId="10" xfId="0" applyNumberFormat="1" applyBorder="1"/>
    <xf numFmtId="0" fontId="0" fillId="0" borderId="10" xfId="0" applyBorder="1"/>
    <xf numFmtId="0" fontId="20" fillId="0" borderId="17" xfId="0" applyFont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Normal="100" workbookViewId="0">
      <selection activeCell="L3" sqref="L3"/>
    </sheetView>
  </sheetViews>
  <sheetFormatPr defaultRowHeight="14.4" x14ac:dyDescent="0.3"/>
  <cols>
    <col min="1" max="1" width="9.88671875" customWidth="1"/>
    <col min="2" max="2" width="9.5546875" bestFit="1" customWidth="1"/>
    <col min="3" max="3" width="9.77734375" customWidth="1"/>
    <col min="4" max="4" width="9.6640625" customWidth="1"/>
    <col min="5" max="5" width="10.5546875" customWidth="1"/>
    <col min="6" max="6" width="10.6640625" customWidth="1"/>
    <col min="7" max="7" width="11.77734375" customWidth="1"/>
    <col min="8" max="8" width="4.21875" customWidth="1"/>
    <col min="9" max="9" width="8.88671875" customWidth="1"/>
    <col min="12" max="12" width="10.33203125" customWidth="1"/>
  </cols>
  <sheetData>
    <row r="1" spans="1:14" ht="15" thickBot="1" x14ac:dyDescent="0.35">
      <c r="A1" s="1" t="s">
        <v>11</v>
      </c>
      <c r="B1" s="1"/>
      <c r="C1" s="1"/>
      <c r="D1" s="1"/>
    </row>
    <row r="2" spans="1:14" ht="53.4" customHeight="1" x14ac:dyDescent="0.3">
      <c r="A2" s="12" t="s">
        <v>0</v>
      </c>
      <c r="B2" s="13" t="s">
        <v>2</v>
      </c>
      <c r="C2" s="14" t="s">
        <v>1</v>
      </c>
      <c r="D2" s="12" t="s">
        <v>7</v>
      </c>
      <c r="E2" s="15" t="s">
        <v>8</v>
      </c>
      <c r="F2" s="15" t="s">
        <v>9</v>
      </c>
      <c r="G2" s="13" t="s">
        <v>10</v>
      </c>
      <c r="H2" s="2"/>
      <c r="I2" s="4" t="s">
        <v>3</v>
      </c>
      <c r="J2" s="5" t="s">
        <v>4</v>
      </c>
      <c r="K2" s="5" t="s">
        <v>5</v>
      </c>
      <c r="L2" s="6" t="s">
        <v>6</v>
      </c>
      <c r="M2" s="2"/>
      <c r="N2" s="2"/>
    </row>
    <row r="3" spans="1:14" ht="15" thickBot="1" x14ac:dyDescent="0.35">
      <c r="A3" s="10">
        <v>41640</v>
      </c>
      <c r="B3" s="11">
        <v>2206.788</v>
      </c>
      <c r="C3" s="3">
        <v>2534.3330602371529</v>
      </c>
      <c r="D3" s="3">
        <f>B3-C3</f>
        <v>-327.54506023715294</v>
      </c>
      <c r="E3" s="3">
        <f>ABS(D3)</f>
        <v>327.54506023715294</v>
      </c>
      <c r="F3" s="3">
        <f>ABS(D3/B3)</f>
        <v>0.14842615613151464</v>
      </c>
      <c r="G3" s="3">
        <f>D3^2</f>
        <v>107285.76648576015</v>
      </c>
      <c r="I3" s="7">
        <f>SUM(D3:D62)/COUNT($D$3:$D$62)</f>
        <v>-22.334507567528544</v>
      </c>
      <c r="J3" s="8">
        <f>SUM(E3:E62)/COUNT($D$3:$D$62)</f>
        <v>159.359096837393</v>
      </c>
      <c r="K3" s="8">
        <f>SUM(F3:F62)/COUNT($D$3:$D$62)*100</f>
        <v>6.4718554481367292</v>
      </c>
      <c r="L3" s="9">
        <f>SQRT(SUM(G3:G62)/COUNT($D$3:$D$62))</f>
        <v>208.78769549090822</v>
      </c>
    </row>
    <row r="4" spans="1:14" x14ac:dyDescent="0.3">
      <c r="A4" s="10">
        <v>41671</v>
      </c>
      <c r="B4" s="11">
        <v>2092.819</v>
      </c>
      <c r="C4" s="3">
        <v>2537.8767126890311</v>
      </c>
      <c r="D4" s="3">
        <f t="shared" ref="D4:D38" si="0">B4-C4</f>
        <v>-445.05771268903118</v>
      </c>
      <c r="E4" s="3">
        <f t="shared" ref="E4:E38" si="1">ABS(D4)</f>
        <v>445.05771268903118</v>
      </c>
      <c r="F4" s="3">
        <f t="shared" ref="F4:F38" si="2">ABS(D4/B4)</f>
        <v>0.21265943814970678</v>
      </c>
      <c r="G4" s="3">
        <f t="shared" ref="G4:G38" si="3">D4^2</f>
        <v>198076.36762399224</v>
      </c>
    </row>
    <row r="5" spans="1:14" x14ac:dyDescent="0.3">
      <c r="A5" s="10">
        <v>41699</v>
      </c>
      <c r="B5" s="11">
        <v>2575.951</v>
      </c>
      <c r="C5" s="3">
        <v>2541.420365140908</v>
      </c>
      <c r="D5" s="3">
        <f t="shared" si="0"/>
        <v>34.530634859092061</v>
      </c>
      <c r="E5" s="3">
        <f t="shared" si="1"/>
        <v>34.530634859092061</v>
      </c>
      <c r="F5" s="3">
        <f t="shared" si="2"/>
        <v>1.3405004543600425E-2</v>
      </c>
      <c r="G5" s="3">
        <f t="shared" si="3"/>
        <v>1192.3647437719437</v>
      </c>
    </row>
    <row r="6" spans="1:14" x14ac:dyDescent="0.3">
      <c r="A6" s="10">
        <v>41730</v>
      </c>
      <c r="B6" s="11">
        <v>2592.9940000000001</v>
      </c>
      <c r="C6" s="3">
        <v>2544.9640175927848</v>
      </c>
      <c r="D6" s="3">
        <f t="shared" si="0"/>
        <v>48.029982407215357</v>
      </c>
      <c r="E6" s="3">
        <f t="shared" si="1"/>
        <v>48.029982407215357</v>
      </c>
      <c r="F6" s="3">
        <f t="shared" si="2"/>
        <v>1.8522982470154329E-2</v>
      </c>
      <c r="G6" s="3">
        <f t="shared" si="3"/>
        <v>2306.8792100374167</v>
      </c>
    </row>
    <row r="7" spans="1:14" x14ac:dyDescent="0.3">
      <c r="A7" s="10">
        <v>41760</v>
      </c>
      <c r="B7" s="11">
        <v>2700.1790000000001</v>
      </c>
      <c r="C7" s="3">
        <v>2548.5076700446621</v>
      </c>
      <c r="D7" s="3">
        <f t="shared" si="0"/>
        <v>151.67132995533802</v>
      </c>
      <c r="E7" s="3">
        <f t="shared" si="1"/>
        <v>151.67132995533802</v>
      </c>
      <c r="F7" s="3">
        <f t="shared" si="2"/>
        <v>5.6170842731292268E-2</v>
      </c>
      <c r="G7" s="3">
        <f t="shared" si="3"/>
        <v>23004.192330421018</v>
      </c>
    </row>
    <row r="8" spans="1:14" x14ac:dyDescent="0.3">
      <c r="A8" s="10">
        <v>41791</v>
      </c>
      <c r="B8" s="11">
        <v>2695.9540000000002</v>
      </c>
      <c r="C8" s="3">
        <v>2552.0513224965389</v>
      </c>
      <c r="D8" s="3">
        <f t="shared" si="0"/>
        <v>143.90267750346129</v>
      </c>
      <c r="E8" s="3">
        <f t="shared" si="1"/>
        <v>143.90267750346129</v>
      </c>
      <c r="F8" s="3">
        <f t="shared" si="2"/>
        <v>5.3377274798999272E-2</v>
      </c>
      <c r="G8" s="3">
        <f t="shared" si="3"/>
        <v>20707.980592665186</v>
      </c>
    </row>
    <row r="9" spans="1:14" x14ac:dyDescent="0.3">
      <c r="A9" s="10">
        <v>41821</v>
      </c>
      <c r="B9" s="11">
        <v>2844.9490000000001</v>
      </c>
      <c r="C9" s="3">
        <v>2555.5949749484162</v>
      </c>
      <c r="D9" s="3">
        <f t="shared" si="0"/>
        <v>289.3540250515839</v>
      </c>
      <c r="E9" s="3">
        <f t="shared" si="1"/>
        <v>289.3540250515839</v>
      </c>
      <c r="F9" s="3">
        <f t="shared" si="2"/>
        <v>0.10170798318408657</v>
      </c>
      <c r="G9" s="3">
        <f t="shared" si="3"/>
        <v>83725.751813552648</v>
      </c>
    </row>
    <row r="10" spans="1:14" x14ac:dyDescent="0.3">
      <c r="A10" s="10">
        <v>41852</v>
      </c>
      <c r="B10" s="11">
        <v>2802.873</v>
      </c>
      <c r="C10" s="3">
        <v>2559.138627400293</v>
      </c>
      <c r="D10" s="3">
        <f t="shared" si="0"/>
        <v>243.73437259970706</v>
      </c>
      <c r="E10" s="3">
        <f t="shared" si="1"/>
        <v>243.73437259970706</v>
      </c>
      <c r="F10" s="3">
        <f t="shared" si="2"/>
        <v>8.6958764310658049E-2</v>
      </c>
      <c r="G10" s="3">
        <f t="shared" si="3"/>
        <v>59406.444386572832</v>
      </c>
    </row>
    <row r="11" spans="1:14" x14ac:dyDescent="0.3">
      <c r="A11" s="10">
        <v>41883</v>
      </c>
      <c r="B11" s="11">
        <v>2519.5830000000001</v>
      </c>
      <c r="C11" s="3">
        <v>2562.6822798521712</v>
      </c>
      <c r="D11" s="3">
        <f t="shared" si="0"/>
        <v>-43.099279852171094</v>
      </c>
      <c r="E11" s="3">
        <f t="shared" si="1"/>
        <v>43.099279852171094</v>
      </c>
      <c r="F11" s="3">
        <f t="shared" si="2"/>
        <v>1.7105719419511518E-2</v>
      </c>
      <c r="G11" s="3">
        <f t="shared" si="3"/>
        <v>1857.5479237757611</v>
      </c>
    </row>
    <row r="12" spans="1:14" x14ac:dyDescent="0.3">
      <c r="A12" s="10">
        <v>41913</v>
      </c>
      <c r="B12" s="11">
        <v>2702.607</v>
      </c>
      <c r="C12" s="3">
        <v>2566.225932304048</v>
      </c>
      <c r="D12" s="3">
        <f t="shared" si="0"/>
        <v>136.38106769595197</v>
      </c>
      <c r="E12" s="3">
        <f t="shared" si="1"/>
        <v>136.38106769595197</v>
      </c>
      <c r="F12" s="3">
        <f t="shared" si="2"/>
        <v>5.0462781934610533E-2</v>
      </c>
      <c r="G12" s="3">
        <f t="shared" si="3"/>
        <v>18599.795625887833</v>
      </c>
    </row>
    <row r="13" spans="1:14" x14ac:dyDescent="0.3">
      <c r="A13" s="10">
        <v>41944</v>
      </c>
      <c r="B13" s="11">
        <v>2667.5749999999998</v>
      </c>
      <c r="C13" s="3">
        <v>2569.7695847559248</v>
      </c>
      <c r="D13" s="3">
        <f t="shared" si="0"/>
        <v>97.805415244074993</v>
      </c>
      <c r="E13" s="3">
        <f t="shared" si="1"/>
        <v>97.805415244074993</v>
      </c>
      <c r="F13" s="3">
        <f t="shared" si="2"/>
        <v>3.6664541856958097E-2</v>
      </c>
      <c r="G13" s="3">
        <f t="shared" si="3"/>
        <v>9565.8992510659373</v>
      </c>
    </row>
    <row r="14" spans="1:14" x14ac:dyDescent="0.3">
      <c r="A14" s="10">
        <v>41974</v>
      </c>
      <c r="B14" s="11">
        <v>2656.1849999999999</v>
      </c>
      <c r="C14" s="3">
        <v>2573.3132372078021</v>
      </c>
      <c r="D14" s="3">
        <f t="shared" si="0"/>
        <v>82.871762792197842</v>
      </c>
      <c r="E14" s="3">
        <f t="shared" si="1"/>
        <v>82.871762792197842</v>
      </c>
      <c r="F14" s="3">
        <f t="shared" si="2"/>
        <v>3.1199544757687377E-2</v>
      </c>
      <c r="G14" s="3">
        <f t="shared" si="3"/>
        <v>6867.7290682863068</v>
      </c>
    </row>
    <row r="15" spans="1:14" x14ac:dyDescent="0.3">
      <c r="A15" s="10">
        <v>42005</v>
      </c>
      <c r="B15" s="11">
        <v>2193.8449999999998</v>
      </c>
      <c r="C15" s="3">
        <v>2576.8568896596789</v>
      </c>
      <c r="D15" s="3">
        <f t="shared" si="0"/>
        <v>-383.01188965967913</v>
      </c>
      <c r="E15" s="3">
        <f t="shared" si="1"/>
        <v>383.01188965967913</v>
      </c>
      <c r="F15" s="3">
        <f t="shared" si="2"/>
        <v>0.17458475400936674</v>
      </c>
      <c r="G15" s="3">
        <f t="shared" si="3"/>
        <v>146698.10762067823</v>
      </c>
    </row>
    <row r="16" spans="1:14" x14ac:dyDescent="0.3">
      <c r="A16" s="10">
        <v>42036</v>
      </c>
      <c r="B16" s="11">
        <v>2166.654</v>
      </c>
      <c r="C16" s="3">
        <v>2580.4005421115562</v>
      </c>
      <c r="D16" s="3">
        <f t="shared" si="0"/>
        <v>-413.74654211155621</v>
      </c>
      <c r="E16" s="3">
        <f t="shared" si="1"/>
        <v>413.74654211155621</v>
      </c>
      <c r="F16" s="3">
        <f t="shared" si="2"/>
        <v>0.1909610589007549</v>
      </c>
      <c r="G16" s="3">
        <f t="shared" si="3"/>
        <v>171186.20110926975</v>
      </c>
    </row>
    <row r="17" spans="1:7" x14ac:dyDescent="0.3">
      <c r="A17" s="10">
        <v>42064</v>
      </c>
      <c r="B17" s="11">
        <v>2676.17</v>
      </c>
      <c r="C17" s="3">
        <v>2583.944194563433</v>
      </c>
      <c r="D17" s="3">
        <f t="shared" si="0"/>
        <v>92.225805436567043</v>
      </c>
      <c r="E17" s="3">
        <f t="shared" si="1"/>
        <v>92.225805436567043</v>
      </c>
      <c r="F17" s="3">
        <f t="shared" si="2"/>
        <v>3.4461863572406479E-2</v>
      </c>
      <c r="G17" s="3">
        <f t="shared" si="3"/>
        <v>8505.5991884235191</v>
      </c>
    </row>
    <row r="18" spans="1:7" x14ac:dyDescent="0.3">
      <c r="A18" s="10">
        <v>42095</v>
      </c>
      <c r="B18" s="11">
        <v>2621.0889999999999</v>
      </c>
      <c r="C18" s="3">
        <v>2587.4878470153099</v>
      </c>
      <c r="D18" s="3">
        <f t="shared" si="0"/>
        <v>33.601152984690088</v>
      </c>
      <c r="E18" s="3">
        <f t="shared" si="1"/>
        <v>33.601152984690088</v>
      </c>
      <c r="F18" s="3">
        <f t="shared" si="2"/>
        <v>1.2819539124650132E-2</v>
      </c>
      <c r="G18" s="3">
        <f t="shared" si="3"/>
        <v>1129.0374819005476</v>
      </c>
    </row>
    <row r="19" spans="1:7" x14ac:dyDescent="0.3">
      <c r="A19" s="10">
        <v>42125</v>
      </c>
      <c r="B19" s="11">
        <v>2487.5459999999998</v>
      </c>
      <c r="C19" s="3">
        <v>2591.031499467188</v>
      </c>
      <c r="D19" s="3">
        <f t="shared" si="0"/>
        <v>-103.48549946718822</v>
      </c>
      <c r="E19" s="3">
        <f t="shared" si="1"/>
        <v>103.48549946718822</v>
      </c>
      <c r="F19" s="3">
        <f t="shared" si="2"/>
        <v>4.1601441527991133E-2</v>
      </c>
      <c r="G19" s="3">
        <f t="shared" si="3"/>
        <v>10709.248599973413</v>
      </c>
    </row>
    <row r="20" spans="1:7" x14ac:dyDescent="0.3">
      <c r="A20" s="10">
        <v>42156</v>
      </c>
      <c r="B20" s="11">
        <v>2683.7620000000002</v>
      </c>
      <c r="C20" s="3">
        <v>2594.575151919064</v>
      </c>
      <c r="D20" s="3">
        <f t="shared" si="0"/>
        <v>89.186848080936215</v>
      </c>
      <c r="E20" s="3">
        <f t="shared" si="1"/>
        <v>89.186848080936215</v>
      </c>
      <c r="F20" s="3">
        <f t="shared" si="2"/>
        <v>3.3232025820820257E-2</v>
      </c>
      <c r="G20" s="3">
        <f t="shared" si="3"/>
        <v>7954.2938706119958</v>
      </c>
    </row>
    <row r="21" spans="1:7" x14ac:dyDescent="0.3">
      <c r="A21" s="10">
        <v>42186</v>
      </c>
      <c r="B21" s="11">
        <v>2861.7469999999998</v>
      </c>
      <c r="C21" s="3">
        <v>2598.1188043709421</v>
      </c>
      <c r="D21" s="3">
        <f t="shared" si="0"/>
        <v>263.6281956290577</v>
      </c>
      <c r="E21" s="3">
        <f t="shared" si="1"/>
        <v>263.6281956290577</v>
      </c>
      <c r="F21" s="3">
        <f t="shared" si="2"/>
        <v>9.2121419408863786E-2</v>
      </c>
      <c r="G21" s="3">
        <f t="shared" si="3"/>
        <v>69499.825530632719</v>
      </c>
    </row>
    <row r="22" spans="1:7" x14ac:dyDescent="0.3">
      <c r="A22" s="10">
        <v>42217</v>
      </c>
      <c r="B22" s="11">
        <v>2692.7829999999999</v>
      </c>
      <c r="C22" s="3">
        <v>2601.662456822819</v>
      </c>
      <c r="D22" s="3">
        <f t="shared" si="0"/>
        <v>91.120543177180934</v>
      </c>
      <c r="E22" s="3">
        <f t="shared" si="1"/>
        <v>91.120543177180934</v>
      </c>
      <c r="F22" s="3">
        <f t="shared" si="2"/>
        <v>3.3838799181805934E-2</v>
      </c>
      <c r="G22" s="3">
        <f t="shared" si="3"/>
        <v>8302.9533889044942</v>
      </c>
    </row>
    <row r="23" spans="1:7" x14ac:dyDescent="0.3">
      <c r="A23" s="10">
        <v>42248</v>
      </c>
      <c r="B23" s="11">
        <v>2472.0070000000001</v>
      </c>
      <c r="C23" s="3">
        <v>2605.2061092746958</v>
      </c>
      <c r="D23" s="3">
        <f t="shared" si="0"/>
        <v>-133.19910927469573</v>
      </c>
      <c r="E23" s="3">
        <f t="shared" si="1"/>
        <v>133.19910927469573</v>
      </c>
      <c r="F23" s="3">
        <f t="shared" si="2"/>
        <v>5.3882982238600344E-2</v>
      </c>
      <c r="G23" s="3">
        <f t="shared" si="3"/>
        <v>17742.002711572335</v>
      </c>
    </row>
    <row r="24" spans="1:7" x14ac:dyDescent="0.3">
      <c r="A24" s="10">
        <v>42278</v>
      </c>
      <c r="B24" s="11">
        <v>2636.6860000000001</v>
      </c>
      <c r="C24" s="3">
        <v>2608.7497617265731</v>
      </c>
      <c r="D24" s="3">
        <f t="shared" si="0"/>
        <v>27.93623827342708</v>
      </c>
      <c r="E24" s="3">
        <f t="shared" si="1"/>
        <v>27.93623827342708</v>
      </c>
      <c r="F24" s="3">
        <f t="shared" si="2"/>
        <v>1.0595208634409664E-2</v>
      </c>
      <c r="G24" s="3">
        <f t="shared" si="3"/>
        <v>780.43340886969202</v>
      </c>
    </row>
    <row r="25" spans="1:7" x14ac:dyDescent="0.3">
      <c r="A25" s="10">
        <v>42309</v>
      </c>
      <c r="B25" s="11">
        <v>2648.7429999999999</v>
      </c>
      <c r="C25" s="3">
        <v>2612.2934141784499</v>
      </c>
      <c r="D25" s="3">
        <f t="shared" si="0"/>
        <v>36.449585821550045</v>
      </c>
      <c r="E25" s="3">
        <f t="shared" si="1"/>
        <v>36.449585821550045</v>
      </c>
      <c r="F25" s="3">
        <f t="shared" si="2"/>
        <v>1.3761088116721798E-2</v>
      </c>
      <c r="G25" s="3">
        <f t="shared" si="3"/>
        <v>1328.5723065625421</v>
      </c>
    </row>
    <row r="26" spans="1:7" x14ac:dyDescent="0.3">
      <c r="A26" s="10">
        <v>42339</v>
      </c>
      <c r="B26" s="11">
        <v>2582.7660000000001</v>
      </c>
      <c r="C26" s="3">
        <v>2615.8370666303272</v>
      </c>
      <c r="D26" s="3">
        <f t="shared" si="0"/>
        <v>-33.071066630327095</v>
      </c>
      <c r="E26" s="3">
        <f t="shared" si="1"/>
        <v>33.071066630327095</v>
      </c>
      <c r="F26" s="3">
        <f t="shared" si="2"/>
        <v>1.2804515248507644E-2</v>
      </c>
      <c r="G26" s="3">
        <f t="shared" si="3"/>
        <v>1093.6954480675342</v>
      </c>
    </row>
    <row r="27" spans="1:7" x14ac:dyDescent="0.3">
      <c r="A27" s="10">
        <v>42370</v>
      </c>
      <c r="B27" s="11">
        <v>2181.7040000000002</v>
      </c>
      <c r="C27" s="3">
        <v>2619.380719082204</v>
      </c>
      <c r="D27" s="3">
        <f t="shared" si="0"/>
        <v>-437.67671908220382</v>
      </c>
      <c r="E27" s="3">
        <f t="shared" si="1"/>
        <v>437.67671908220382</v>
      </c>
      <c r="F27" s="3">
        <f t="shared" si="2"/>
        <v>0.20061232829119063</v>
      </c>
      <c r="G27" s="3">
        <f t="shared" si="3"/>
        <v>191560.91042656236</v>
      </c>
    </row>
    <row r="28" spans="1:7" x14ac:dyDescent="0.3">
      <c r="A28" s="10">
        <v>42401</v>
      </c>
      <c r="B28" s="11">
        <v>2215.8850000000002</v>
      </c>
      <c r="C28" s="3">
        <v>2622.9243715340822</v>
      </c>
      <c r="D28" s="3">
        <f t="shared" si="0"/>
        <v>-407.03937153408197</v>
      </c>
      <c r="E28" s="3">
        <f t="shared" si="1"/>
        <v>407.03937153408197</v>
      </c>
      <c r="F28" s="3">
        <f t="shared" si="2"/>
        <v>0.18369155959541308</v>
      </c>
      <c r="G28" s="3">
        <f t="shared" si="3"/>
        <v>165681.04997886042</v>
      </c>
    </row>
    <row r="29" spans="1:7" x14ac:dyDescent="0.3">
      <c r="A29" s="10">
        <v>42430</v>
      </c>
      <c r="B29" s="11">
        <v>2725.86</v>
      </c>
      <c r="C29" s="3">
        <v>2626.468023985959</v>
      </c>
      <c r="D29" s="3">
        <f t="shared" si="0"/>
        <v>99.39197601404112</v>
      </c>
      <c r="E29" s="3">
        <f t="shared" si="1"/>
        <v>99.39197601404112</v>
      </c>
      <c r="F29" s="3">
        <f t="shared" si="2"/>
        <v>3.6462612171586625E-2</v>
      </c>
      <c r="G29" s="3">
        <f t="shared" si="3"/>
        <v>9878.7648959757262</v>
      </c>
    </row>
    <row r="30" spans="1:7" x14ac:dyDescent="0.3">
      <c r="A30" s="10">
        <v>42461</v>
      </c>
      <c r="B30" s="11">
        <v>2539.7139999999999</v>
      </c>
      <c r="C30" s="3">
        <v>2630.0116764378358</v>
      </c>
      <c r="D30" s="3">
        <f t="shared" si="0"/>
        <v>-90.297676437835889</v>
      </c>
      <c r="E30" s="3">
        <f t="shared" si="1"/>
        <v>90.297676437835889</v>
      </c>
      <c r="F30" s="3">
        <f t="shared" si="2"/>
        <v>3.5554269668882359E-2</v>
      </c>
      <c r="G30" s="3">
        <f t="shared" si="3"/>
        <v>8153.6703700721027</v>
      </c>
    </row>
    <row r="31" spans="1:7" x14ac:dyDescent="0.3">
      <c r="A31" s="10">
        <v>42491</v>
      </c>
      <c r="B31" s="11">
        <v>2728.3310000000001</v>
      </c>
      <c r="C31" s="3">
        <v>2633.5553288897131</v>
      </c>
      <c r="D31" s="3">
        <f t="shared" si="0"/>
        <v>94.775671110287021</v>
      </c>
      <c r="E31" s="3">
        <f t="shared" si="1"/>
        <v>94.775671110287021</v>
      </c>
      <c r="F31" s="3">
        <f t="shared" si="2"/>
        <v>3.473760006036182E-2</v>
      </c>
      <c r="G31" s="3">
        <f t="shared" si="3"/>
        <v>8982.4278344052946</v>
      </c>
    </row>
    <row r="32" spans="1:7" x14ac:dyDescent="0.3">
      <c r="A32" s="10">
        <v>42522</v>
      </c>
      <c r="B32" s="11">
        <v>2757.1129999999998</v>
      </c>
      <c r="C32" s="3">
        <v>2637.0989813415899</v>
      </c>
      <c r="D32" s="3">
        <f t="shared" si="0"/>
        <v>120.0140186584099</v>
      </c>
      <c r="E32" s="3">
        <f t="shared" si="1"/>
        <v>120.0140186584099</v>
      </c>
      <c r="F32" s="3">
        <f t="shared" si="2"/>
        <v>4.3528871924513032E-2</v>
      </c>
      <c r="G32" s="3">
        <f t="shared" si="3"/>
        <v>14403.364674541159</v>
      </c>
    </row>
    <row r="33" spans="1:7" x14ac:dyDescent="0.3">
      <c r="A33" s="10">
        <v>42552</v>
      </c>
      <c r="B33" s="11">
        <v>2923.18</v>
      </c>
      <c r="C33" s="3">
        <v>2640.6426337934672</v>
      </c>
      <c r="D33" s="3">
        <f t="shared" si="0"/>
        <v>282.53736620653262</v>
      </c>
      <c r="E33" s="3">
        <f t="shared" si="1"/>
        <v>282.53736620653262</v>
      </c>
      <c r="F33" s="3">
        <f t="shared" si="2"/>
        <v>9.6654111688822666E-2</v>
      </c>
      <c r="G33" s="3">
        <f t="shared" si="3"/>
        <v>79827.363302924321</v>
      </c>
    </row>
    <row r="34" spans="1:7" x14ac:dyDescent="0.3">
      <c r="A34" s="10">
        <v>42583</v>
      </c>
      <c r="B34" s="11">
        <v>2755.0790000000002</v>
      </c>
      <c r="C34" s="3">
        <v>2644.186286245344</v>
      </c>
      <c r="D34" s="3">
        <f t="shared" si="0"/>
        <v>110.89271375465614</v>
      </c>
      <c r="E34" s="3">
        <f t="shared" si="1"/>
        <v>110.89271375465614</v>
      </c>
      <c r="F34" s="3">
        <f t="shared" si="2"/>
        <v>4.0250284567032793E-2</v>
      </c>
      <c r="G34" s="3">
        <f t="shared" si="3"/>
        <v>12297.193963872103</v>
      </c>
    </row>
    <row r="35" spans="1:7" x14ac:dyDescent="0.3">
      <c r="A35" s="10">
        <v>42614</v>
      </c>
      <c r="B35" s="11">
        <v>2579.6579999999999</v>
      </c>
      <c r="C35" s="3">
        <v>2647.7299386972209</v>
      </c>
      <c r="D35" s="3">
        <f t="shared" si="0"/>
        <v>-68.071938697220958</v>
      </c>
      <c r="E35" s="3">
        <f t="shared" si="1"/>
        <v>68.071938697220958</v>
      </c>
      <c r="F35" s="3">
        <f t="shared" si="2"/>
        <v>2.6387970303513475E-2</v>
      </c>
      <c r="G35" s="3">
        <f t="shared" si="3"/>
        <v>4633.7888379982078</v>
      </c>
    </row>
    <row r="36" spans="1:7" x14ac:dyDescent="0.3">
      <c r="A36" s="10">
        <v>42644</v>
      </c>
      <c r="B36" s="11">
        <v>2616.1999999999998</v>
      </c>
      <c r="C36" s="3">
        <v>2651.2735911490981</v>
      </c>
      <c r="D36" s="3">
        <f t="shared" si="0"/>
        <v>-35.07359114909832</v>
      </c>
      <c r="E36" s="3">
        <f t="shared" si="1"/>
        <v>35.07359114909832</v>
      </c>
      <c r="F36" s="3">
        <f t="shared" si="2"/>
        <v>1.3406311118835839E-2</v>
      </c>
      <c r="G36" s="3">
        <f t="shared" si="3"/>
        <v>1230.1567960941079</v>
      </c>
    </row>
    <row r="37" spans="1:7" x14ac:dyDescent="0.3">
      <c r="A37" s="10">
        <v>42675</v>
      </c>
      <c r="B37" s="11">
        <v>2713.3449999999998</v>
      </c>
      <c r="C37" s="3">
        <v>2654.817243600975</v>
      </c>
      <c r="D37" s="3">
        <f t="shared" si="0"/>
        <v>58.527756399024838</v>
      </c>
      <c r="E37" s="3">
        <f t="shared" si="1"/>
        <v>58.527756399024838</v>
      </c>
      <c r="F37" s="3">
        <f t="shared" si="2"/>
        <v>2.1570333444152823E-2</v>
      </c>
      <c r="G37" s="3">
        <f t="shared" si="3"/>
        <v>3425.498269103593</v>
      </c>
    </row>
    <row r="38" spans="1:7" x14ac:dyDescent="0.3">
      <c r="A38" s="10">
        <v>42705</v>
      </c>
      <c r="B38" s="11">
        <v>2672.5729999999999</v>
      </c>
      <c r="C38" s="3">
        <v>2658.3608960528531</v>
      </c>
      <c r="D38" s="3">
        <f t="shared" si="0"/>
        <v>14.212103947146716</v>
      </c>
      <c r="E38" s="3">
        <f t="shared" si="1"/>
        <v>14.212103947146716</v>
      </c>
      <c r="F38" s="3">
        <f t="shared" si="2"/>
        <v>5.3177608047176696E-3</v>
      </c>
      <c r="G38" s="3">
        <f t="shared" si="3"/>
        <v>201.98389860450325</v>
      </c>
    </row>
    <row r="39" spans="1:7" x14ac:dyDescent="0.3">
      <c r="A39" s="10">
        <v>42736</v>
      </c>
      <c r="B39" s="11">
        <v>2329.527</v>
      </c>
      <c r="C39" s="3">
        <v>2661.90454850473</v>
      </c>
      <c r="D39" s="3">
        <f t="shared" ref="D39:D62" si="4">B39-C39</f>
        <v>-332.37754850472993</v>
      </c>
      <c r="E39" s="3">
        <f t="shared" ref="E39:E62" si="5">ABS(D39)</f>
        <v>332.37754850472993</v>
      </c>
      <c r="F39" s="3">
        <f t="shared" ref="F39:F62" si="6">ABS(D39/B39)</f>
        <v>0.14268027307892542</v>
      </c>
      <c r="G39" s="3">
        <f t="shared" ref="G39:G62" si="7">D39^2</f>
        <v>110474.8347500141</v>
      </c>
    </row>
    <row r="40" spans="1:7" x14ac:dyDescent="0.3">
      <c r="A40" s="10">
        <v>42767</v>
      </c>
      <c r="B40" s="11">
        <v>2151.453</v>
      </c>
      <c r="C40" s="3">
        <v>2665.4482009566068</v>
      </c>
      <c r="D40" s="3">
        <f t="shared" si="4"/>
        <v>-513.99520095660682</v>
      </c>
      <c r="E40" s="3">
        <f t="shared" si="5"/>
        <v>513.99520095660682</v>
      </c>
      <c r="F40" s="3">
        <f t="shared" si="6"/>
        <v>0.2389060792667127</v>
      </c>
      <c r="G40" s="3">
        <f t="shared" si="7"/>
        <v>264191.06660642265</v>
      </c>
    </row>
    <row r="41" spans="1:7" x14ac:dyDescent="0.3">
      <c r="A41" s="10">
        <v>42795</v>
      </c>
      <c r="B41" s="11">
        <v>2656.4389999999999</v>
      </c>
      <c r="C41" s="3">
        <v>2668.9918534084841</v>
      </c>
      <c r="D41" s="3">
        <f t="shared" si="4"/>
        <v>-12.552853408484225</v>
      </c>
      <c r="E41" s="3">
        <f t="shared" si="5"/>
        <v>12.552853408484225</v>
      </c>
      <c r="F41" s="3">
        <f t="shared" si="6"/>
        <v>4.725443877493225E-3</v>
      </c>
      <c r="G41" s="3">
        <f t="shared" si="7"/>
        <v>157.57412869489403</v>
      </c>
    </row>
    <row r="42" spans="1:7" x14ac:dyDescent="0.3">
      <c r="A42" s="10">
        <v>42826</v>
      </c>
      <c r="B42" s="11">
        <v>2762.3649999999998</v>
      </c>
      <c r="C42" s="3">
        <v>2672.5355058603609</v>
      </c>
      <c r="D42" s="3">
        <f t="shared" si="4"/>
        <v>89.829494139638882</v>
      </c>
      <c r="E42" s="3">
        <f t="shared" si="5"/>
        <v>89.829494139638882</v>
      </c>
      <c r="F42" s="3">
        <f t="shared" si="6"/>
        <v>3.2519053108346976E-2</v>
      </c>
      <c r="G42" s="3">
        <f t="shared" si="7"/>
        <v>8069.3380173834166</v>
      </c>
    </row>
    <row r="43" spans="1:7" x14ac:dyDescent="0.3">
      <c r="A43" s="10">
        <v>42856</v>
      </c>
      <c r="B43" s="11">
        <v>2775.471</v>
      </c>
      <c r="C43" s="3">
        <v>2676.0791583122382</v>
      </c>
      <c r="D43" s="3">
        <f t="shared" si="4"/>
        <v>99.391841687761826</v>
      </c>
      <c r="E43" s="3">
        <f t="shared" si="5"/>
        <v>99.391841687761826</v>
      </c>
      <c r="F43" s="3">
        <f t="shared" si="6"/>
        <v>3.5810801729782737E-2</v>
      </c>
      <c r="G43" s="3">
        <f t="shared" si="7"/>
        <v>9878.7381940851101</v>
      </c>
    </row>
    <row r="44" spans="1:7" x14ac:dyDescent="0.3">
      <c r="A44" s="10">
        <v>42887</v>
      </c>
      <c r="B44" s="11">
        <v>2823.569</v>
      </c>
      <c r="C44" s="3">
        <v>2679.622810764115</v>
      </c>
      <c r="D44" s="3">
        <f t="shared" si="4"/>
        <v>143.94618923588496</v>
      </c>
      <c r="E44" s="3">
        <f t="shared" si="5"/>
        <v>143.94618923588496</v>
      </c>
      <c r="F44" s="3">
        <f t="shared" si="6"/>
        <v>5.0980227235773223E-2</v>
      </c>
      <c r="G44" s="3">
        <f t="shared" si="7"/>
        <v>20720.505395533204</v>
      </c>
    </row>
    <row r="45" spans="1:7" x14ac:dyDescent="0.3">
      <c r="A45" s="10">
        <v>42917</v>
      </c>
      <c r="B45" s="11">
        <v>2876.0659999999998</v>
      </c>
      <c r="C45" s="3">
        <v>2683.1664632159932</v>
      </c>
      <c r="D45" s="3">
        <f t="shared" si="4"/>
        <v>192.89953678400661</v>
      </c>
      <c r="E45" s="3">
        <f t="shared" si="5"/>
        <v>192.89953678400661</v>
      </c>
      <c r="F45" s="3">
        <f t="shared" si="6"/>
        <v>6.7070622434953375E-2</v>
      </c>
      <c r="G45" s="3">
        <f t="shared" si="7"/>
        <v>37210.231291484321</v>
      </c>
    </row>
    <row r="46" spans="1:7" x14ac:dyDescent="0.3">
      <c r="A46" s="10">
        <v>42948</v>
      </c>
      <c r="B46" s="11">
        <v>2819.8380000000002</v>
      </c>
      <c r="C46" s="3">
        <v>2686.71011566787</v>
      </c>
      <c r="D46" s="3">
        <f t="shared" si="4"/>
        <v>133.12788433213018</v>
      </c>
      <c r="E46" s="3">
        <f t="shared" si="5"/>
        <v>133.12788433213018</v>
      </c>
      <c r="F46" s="3">
        <f t="shared" si="6"/>
        <v>4.7211181753040482E-2</v>
      </c>
      <c r="G46" s="3">
        <f t="shared" si="7"/>
        <v>17723.033586749032</v>
      </c>
    </row>
    <row r="47" spans="1:7" x14ac:dyDescent="0.3">
      <c r="A47" s="10">
        <v>42979</v>
      </c>
      <c r="B47" s="11">
        <v>2541.6219999999998</v>
      </c>
      <c r="C47" s="3">
        <v>2690.2537681197468</v>
      </c>
      <c r="D47" s="3">
        <f t="shared" si="4"/>
        <v>-148.63176811974699</v>
      </c>
      <c r="E47" s="3">
        <f t="shared" si="5"/>
        <v>148.63176811974699</v>
      </c>
      <c r="F47" s="3">
        <f t="shared" si="6"/>
        <v>5.8479100401140294E-2</v>
      </c>
      <c r="G47" s="3">
        <f t="shared" si="7"/>
        <v>22091.402494402239</v>
      </c>
    </row>
    <row r="48" spans="1:7" x14ac:dyDescent="0.3">
      <c r="A48" s="10">
        <v>43009</v>
      </c>
      <c r="B48" s="11">
        <v>2785.1489999999999</v>
      </c>
      <c r="C48" s="3">
        <v>2693.7974205716241</v>
      </c>
      <c r="D48" s="3">
        <f t="shared" si="4"/>
        <v>91.351579428375771</v>
      </c>
      <c r="E48" s="3">
        <f t="shared" si="5"/>
        <v>91.351579428375771</v>
      </c>
      <c r="F48" s="3">
        <f t="shared" si="6"/>
        <v>3.2799530448236622E-2</v>
      </c>
      <c r="G48" s="3">
        <f t="shared" si="7"/>
        <v>8345.1110640588468</v>
      </c>
    </row>
    <row r="49" spans="1:7" x14ac:dyDescent="0.3">
      <c r="A49" s="10">
        <v>43040</v>
      </c>
      <c r="B49" s="11">
        <v>2804.107</v>
      </c>
      <c r="C49" s="3">
        <v>2697.3410730235009</v>
      </c>
      <c r="D49" s="3">
        <f t="shared" si="4"/>
        <v>106.76592697649903</v>
      </c>
      <c r="E49" s="3">
        <f t="shared" si="5"/>
        <v>106.76592697649903</v>
      </c>
      <c r="F49" s="3">
        <f t="shared" si="6"/>
        <v>3.807484057366535E-2</v>
      </c>
      <c r="G49" s="3">
        <f t="shared" si="7"/>
        <v>11398.963163151124</v>
      </c>
    </row>
    <row r="50" spans="1:7" x14ac:dyDescent="0.3">
      <c r="A50" s="10">
        <v>43070</v>
      </c>
      <c r="B50" s="11">
        <v>2680.5410000000002</v>
      </c>
      <c r="C50" s="3">
        <v>2700.8847254753782</v>
      </c>
      <c r="D50" s="3">
        <f t="shared" si="4"/>
        <v>-20.343725475378051</v>
      </c>
      <c r="E50" s="3">
        <f t="shared" si="5"/>
        <v>20.343725475378051</v>
      </c>
      <c r="F50" s="3">
        <f t="shared" si="6"/>
        <v>7.5894103001513686E-3</v>
      </c>
      <c r="G50" s="3">
        <f t="shared" si="7"/>
        <v>413.8671662175459</v>
      </c>
    </row>
    <row r="51" spans="1:7" x14ac:dyDescent="0.3">
      <c r="A51" s="10">
        <v>43101</v>
      </c>
      <c r="B51" s="11">
        <v>2307.547</v>
      </c>
      <c r="C51" s="3">
        <v>2704.428377927255</v>
      </c>
      <c r="D51" s="3">
        <f t="shared" si="4"/>
        <v>-396.88137792725502</v>
      </c>
      <c r="E51" s="3">
        <f t="shared" si="5"/>
        <v>396.88137792725502</v>
      </c>
      <c r="F51" s="3">
        <f t="shared" si="6"/>
        <v>0.17199276024594731</v>
      </c>
      <c r="G51" s="3">
        <f t="shared" si="7"/>
        <v>157514.82814543662</v>
      </c>
    </row>
    <row r="52" spans="1:7" x14ac:dyDescent="0.3">
      <c r="A52" s="10">
        <v>43132</v>
      </c>
      <c r="B52" s="11">
        <v>2157.913</v>
      </c>
      <c r="C52" s="3">
        <v>2707.9720303791319</v>
      </c>
      <c r="D52" s="3">
        <f t="shared" si="4"/>
        <v>-550.05903037913185</v>
      </c>
      <c r="E52" s="3">
        <f t="shared" si="5"/>
        <v>550.05903037913185</v>
      </c>
      <c r="F52" s="3">
        <f t="shared" si="6"/>
        <v>0.25490324697016603</v>
      </c>
      <c r="G52" s="3">
        <f t="shared" si="7"/>
        <v>302564.93690163072</v>
      </c>
    </row>
    <row r="53" spans="1:7" x14ac:dyDescent="0.3">
      <c r="A53" s="10">
        <v>43160</v>
      </c>
      <c r="B53" s="11">
        <v>2561.6930000000002</v>
      </c>
      <c r="C53" s="3">
        <v>2711.5156828310091</v>
      </c>
      <c r="D53" s="3">
        <f t="shared" si="4"/>
        <v>-149.82268283100893</v>
      </c>
      <c r="E53" s="3">
        <f t="shared" si="5"/>
        <v>149.82268283100893</v>
      </c>
      <c r="F53" s="3">
        <f t="shared" si="6"/>
        <v>5.8485807171666911E-2</v>
      </c>
      <c r="G53" s="3">
        <f t="shared" si="7"/>
        <v>22446.836290681098</v>
      </c>
    </row>
    <row r="54" spans="1:7" x14ac:dyDescent="0.3">
      <c r="A54" s="10">
        <v>43191</v>
      </c>
      <c r="B54" s="11">
        <v>2595.0610000000001</v>
      </c>
      <c r="C54" s="3">
        <v>2715.059335282886</v>
      </c>
      <c r="D54" s="3">
        <f t="shared" si="4"/>
        <v>-119.99833528288582</v>
      </c>
      <c r="E54" s="3">
        <f t="shared" si="5"/>
        <v>119.99833528288582</v>
      </c>
      <c r="F54" s="3">
        <f t="shared" si="6"/>
        <v>4.6241046080568358E-2</v>
      </c>
      <c r="G54" s="3">
        <f t="shared" si="7"/>
        <v>14399.60047066388</v>
      </c>
    </row>
    <row r="55" spans="1:7" x14ac:dyDescent="0.3">
      <c r="A55" s="10">
        <v>43221</v>
      </c>
      <c r="B55" s="11">
        <v>2744.6260000000002</v>
      </c>
      <c r="C55" s="3">
        <v>2718.6029877347642</v>
      </c>
      <c r="D55" s="3">
        <f t="shared" si="4"/>
        <v>26.023012265236048</v>
      </c>
      <c r="E55" s="3">
        <f t="shared" si="5"/>
        <v>26.023012265236048</v>
      </c>
      <c r="F55" s="3">
        <f t="shared" si="6"/>
        <v>9.4814420125860673E-3</v>
      </c>
      <c r="G55" s="3">
        <f t="shared" si="7"/>
        <v>677.19716735662576</v>
      </c>
    </row>
    <row r="56" spans="1:7" x14ac:dyDescent="0.3">
      <c r="A56" s="10">
        <v>43252</v>
      </c>
      <c r="B56" s="11">
        <v>2787.3629999999998</v>
      </c>
      <c r="C56" s="3">
        <v>2722.146640186641</v>
      </c>
      <c r="D56" s="3">
        <f t="shared" si="4"/>
        <v>65.216359813358849</v>
      </c>
      <c r="E56" s="3">
        <f t="shared" si="5"/>
        <v>65.216359813358849</v>
      </c>
      <c r="F56" s="3">
        <f t="shared" si="6"/>
        <v>2.3397153443365237E-2</v>
      </c>
      <c r="G56" s="3">
        <f t="shared" si="7"/>
        <v>4253.1735873054868</v>
      </c>
    </row>
    <row r="57" spans="1:7" x14ac:dyDescent="0.3">
      <c r="A57" s="10">
        <v>43282</v>
      </c>
      <c r="B57" s="11">
        <v>2920.4119999999998</v>
      </c>
      <c r="C57" s="3">
        <v>2725.6902926385178</v>
      </c>
      <c r="D57" s="3">
        <f t="shared" si="4"/>
        <v>194.721707361482</v>
      </c>
      <c r="E57" s="3">
        <f t="shared" si="5"/>
        <v>194.721707361482</v>
      </c>
      <c r="F57" s="3">
        <f t="shared" si="6"/>
        <v>6.6676108494788416E-2</v>
      </c>
      <c r="G57" s="3">
        <f t="shared" si="7"/>
        <v>37916.543317770636</v>
      </c>
    </row>
    <row r="58" spans="1:7" x14ac:dyDescent="0.3">
      <c r="A58" s="10">
        <v>43313</v>
      </c>
      <c r="B58" s="11">
        <v>2848.9349999999999</v>
      </c>
      <c r="C58" s="3">
        <v>2729.2339450903951</v>
      </c>
      <c r="D58" s="3">
        <f t="shared" si="4"/>
        <v>119.70105490960486</v>
      </c>
      <c r="E58" s="3">
        <f t="shared" si="5"/>
        <v>119.70105490960486</v>
      </c>
      <c r="F58" s="3">
        <f t="shared" si="6"/>
        <v>4.2016070885999457E-2</v>
      </c>
      <c r="G58" s="3">
        <f t="shared" si="7"/>
        <v>14328.342546472239</v>
      </c>
    </row>
    <row r="59" spans="1:7" x14ac:dyDescent="0.3">
      <c r="A59" s="10">
        <v>43344</v>
      </c>
      <c r="B59" s="11">
        <v>2522.3670000000002</v>
      </c>
      <c r="C59" s="3">
        <v>2732.7775975422719</v>
      </c>
      <c r="D59" s="3">
        <f t="shared" si="4"/>
        <v>-210.41059754227172</v>
      </c>
      <c r="E59" s="3">
        <f t="shared" si="5"/>
        <v>210.41059754227172</v>
      </c>
      <c r="F59" s="3">
        <f t="shared" si="6"/>
        <v>8.3417915609533308E-2</v>
      </c>
      <c r="G59" s="3">
        <f t="shared" si="7"/>
        <v>44272.619558095837</v>
      </c>
    </row>
    <row r="60" spans="1:7" x14ac:dyDescent="0.3">
      <c r="A60" s="10">
        <v>43374</v>
      </c>
      <c r="B60" s="11">
        <v>2807.2</v>
      </c>
      <c r="C60" s="3">
        <v>2736.3212499941492</v>
      </c>
      <c r="D60" s="3">
        <f t="shared" si="4"/>
        <v>70.878750005850634</v>
      </c>
      <c r="E60" s="3">
        <f t="shared" si="5"/>
        <v>70.878750005850634</v>
      </c>
      <c r="F60" s="3">
        <f t="shared" si="6"/>
        <v>2.5248913510206125E-2</v>
      </c>
      <c r="G60" s="3">
        <f t="shared" si="7"/>
        <v>5023.797202391871</v>
      </c>
    </row>
    <row r="61" spans="1:7" x14ac:dyDescent="0.3">
      <c r="A61" s="10">
        <v>43405</v>
      </c>
      <c r="B61" s="11">
        <v>2873.9679999999998</v>
      </c>
      <c r="C61" s="3">
        <v>2739.864902446026</v>
      </c>
      <c r="D61" s="3">
        <f t="shared" si="4"/>
        <v>134.10309755397384</v>
      </c>
      <c r="E61" s="3">
        <f t="shared" si="5"/>
        <v>134.10309755397384</v>
      </c>
      <c r="F61" s="3">
        <f t="shared" si="6"/>
        <v>4.6661305050708236E-2</v>
      </c>
      <c r="G61" s="3">
        <f t="shared" si="7"/>
        <v>17983.640773570623</v>
      </c>
    </row>
    <row r="62" spans="1:7" x14ac:dyDescent="0.3">
      <c r="A62" s="10">
        <v>43435</v>
      </c>
      <c r="B62" s="11">
        <v>2668.049</v>
      </c>
      <c r="C62" s="3">
        <v>2743.4085548979042</v>
      </c>
      <c r="D62" s="3">
        <f t="shared" si="4"/>
        <v>-75.359554897904218</v>
      </c>
      <c r="E62" s="3">
        <f t="shared" si="5"/>
        <v>75.359554897904218</v>
      </c>
      <c r="F62" s="3">
        <f t="shared" si="6"/>
        <v>2.8245191485577744E-2</v>
      </c>
      <c r="G62" s="3">
        <f t="shared" si="7"/>
        <v>5679.0625144102396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Amtrak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2019-02-16T21:11:10Z</dcterms:created>
  <dcterms:modified xsi:type="dcterms:W3CDTF">2022-11-20T23:18:38Z</dcterms:modified>
</cp:coreProperties>
</file>