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73_BAN\module2_smoothing\"/>
    </mc:Choice>
  </mc:AlternateContent>
  <xr:revisionPtr revIDLastSave="0" documentId="13_ncr:1_{10CF4076-01AE-4F5C-9518-B7D1AF361D25}" xr6:coauthVersionLast="47" xr6:coauthVersionMax="47" xr10:uidLastSave="{00000000-0000-0000-0000-000000000000}"/>
  <bookViews>
    <workbookView xWindow="360" yWindow="96" windowWidth="22656" windowHeight="12780" activeTab="2" xr2:uid="{00000000-000D-0000-FFFF-FFFF00000000}"/>
  </bookViews>
  <sheets>
    <sheet name="SES" sheetId="1" r:id="rId1"/>
    <sheet name="Holt's_Model" sheetId="2" r:id="rId2"/>
    <sheet name="Holt-Winter's_(HW)_Model" sheetId="3" r:id="rId3"/>
  </sheets>
  <definedNames>
    <definedName name="solver_adj" localSheetId="1" hidden="1">'Holt''s_Model'!$H$2:$I$2</definedName>
    <definedName name="solver_adj" localSheetId="2" hidden="1">'Holt-Winter''s_(HW)_Model'!$I$2:$J$2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'Holt''s_Model'!$H$2:$I$2</definedName>
    <definedName name="solver_lhs1" localSheetId="2" hidden="1">'Holt-Winter''s_(HW)_Model'!$I$2:$J$2</definedName>
    <definedName name="solver_lhs2" localSheetId="1" hidden="1">'Holt''s_Model'!$H$2:$I$2</definedName>
    <definedName name="solver_lhs2" localSheetId="2" hidden="1">'Holt-Winter''s_(HW)_Model'!$I$2:$J$2</definedName>
    <definedName name="solver_lhs3" localSheetId="1" hidden="1">'Holt''s_Model'!$I$2</definedName>
    <definedName name="solver_lhs3" localSheetId="2" hidden="1">'Holt-Winter''s_(HW)_Model'!$J$2</definedName>
    <definedName name="solver_lhs4" localSheetId="1" hidden="1">'Holt''s_Model'!$I$2</definedName>
    <definedName name="solver_lhs4" localSheetId="2" hidden="1">'Holt-Winter''s_(HW)_Model'!$J$2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'Holt''s_Model'!$F$174</definedName>
    <definedName name="solver_opt" localSheetId="2" hidden="1">'Holt-Winter''s_(HW)_Model'!$G$174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hs1" localSheetId="1" hidden="1">1</definedName>
    <definedName name="solver_rhs1" localSheetId="2" hidden="1">1</definedName>
    <definedName name="solver_rhs2" localSheetId="1" hidden="1">0</definedName>
    <definedName name="solver_rhs2" localSheetId="2" hidden="1">0</definedName>
    <definedName name="solver_rhs3" localSheetId="1" hidden="1">0</definedName>
    <definedName name="solver_rhs3" localSheetId="2" hidden="1">0</definedName>
    <definedName name="solver_rhs4" localSheetId="1" hidden="1">0</definedName>
    <definedName name="solver_rhs4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0" i="3" l="1"/>
  <c r="G341" i="3"/>
  <c r="G342" i="3"/>
  <c r="G343" i="3"/>
  <c r="G344" i="3"/>
  <c r="G345" i="3"/>
  <c r="G346" i="3"/>
  <c r="G347" i="3"/>
  <c r="G348" i="3"/>
  <c r="G349" i="3"/>
  <c r="G339" i="3"/>
  <c r="G338" i="3"/>
  <c r="F3" i="2"/>
  <c r="F339" i="2"/>
  <c r="F340" i="2"/>
  <c r="F341" i="2"/>
  <c r="F342" i="2"/>
  <c r="F343" i="2"/>
  <c r="F344" i="2"/>
  <c r="F345" i="2"/>
  <c r="F346" i="2"/>
  <c r="F347" i="2"/>
  <c r="F348" i="2"/>
  <c r="F349" i="2"/>
  <c r="F338" i="2"/>
  <c r="F337" i="2"/>
  <c r="D160" i="2"/>
  <c r="E160" i="2"/>
  <c r="F160" i="2"/>
  <c r="D161" i="2"/>
  <c r="F161" i="2"/>
  <c r="E161" i="2" l="1"/>
  <c r="D13" i="3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D162" i="2" l="1"/>
  <c r="F162" i="2"/>
  <c r="F338" i="1"/>
  <c r="F341" i="1"/>
  <c r="F345" i="1"/>
  <c r="F349" i="1"/>
  <c r="F340" i="1"/>
  <c r="F344" i="1"/>
  <c r="F348" i="1"/>
  <c r="F339" i="1"/>
  <c r="F343" i="1"/>
  <c r="F347" i="1"/>
  <c r="F342" i="1"/>
  <c r="F346" i="1"/>
  <c r="F2" i="3"/>
  <c r="G14" i="3" s="1"/>
  <c r="F13" i="3"/>
  <c r="F6" i="3"/>
  <c r="F12" i="3"/>
  <c r="F8" i="3"/>
  <c r="F4" i="3"/>
  <c r="F10" i="3"/>
  <c r="F9" i="3"/>
  <c r="F5" i="3"/>
  <c r="F11" i="3"/>
  <c r="F7" i="3"/>
  <c r="F3" i="3"/>
  <c r="D2" i="2"/>
  <c r="D14" i="3" l="1"/>
  <c r="E162" i="2"/>
  <c r="D163" i="2" s="1"/>
  <c r="D3" i="2"/>
  <c r="F14" i="3"/>
  <c r="E14" i="3"/>
  <c r="G15" i="3" s="1"/>
  <c r="E163" i="2" l="1"/>
  <c r="D164" i="2" s="1"/>
  <c r="F164" i="2"/>
  <c r="F163" i="2"/>
  <c r="D15" i="3"/>
  <c r="E3" i="2"/>
  <c r="E164" i="2" l="1"/>
  <c r="F165" i="2"/>
  <c r="F4" i="2"/>
  <c r="D4" i="2"/>
  <c r="E15" i="3"/>
  <c r="G16" i="3" s="1"/>
  <c r="F15" i="3"/>
  <c r="D165" i="2" l="1"/>
  <c r="D16" i="3"/>
  <c r="E16" i="3" s="1"/>
  <c r="D17" i="3" s="1"/>
  <c r="E4" i="2"/>
  <c r="D5" i="2" s="1"/>
  <c r="E5" i="2" s="1"/>
  <c r="D6" i="2" s="1"/>
  <c r="F16" i="3"/>
  <c r="F6" i="2"/>
  <c r="E6" i="2"/>
  <c r="F7" i="2" s="1"/>
  <c r="E165" i="2" l="1"/>
  <c r="F166" i="2"/>
  <c r="D166" i="2"/>
  <c r="G17" i="3"/>
  <c r="F5" i="2"/>
  <c r="F17" i="3"/>
  <c r="E17" i="3"/>
  <c r="G18" i="3" s="1"/>
  <c r="D7" i="2"/>
  <c r="E166" i="2" l="1"/>
  <c r="F167" i="2"/>
  <c r="D18" i="3"/>
  <c r="E7" i="2"/>
  <c r="F8" i="2" s="1"/>
  <c r="D167" i="2" l="1"/>
  <c r="F18" i="3"/>
  <c r="E18" i="3"/>
  <c r="D19" i="3" s="1"/>
  <c r="D8" i="2"/>
  <c r="E8" i="2" s="1"/>
  <c r="D9" i="2" s="1"/>
  <c r="E167" i="2" l="1"/>
  <c r="D168" i="2" s="1"/>
  <c r="F168" i="2"/>
  <c r="E19" i="3"/>
  <c r="D20" i="3" s="1"/>
  <c r="F19" i="3"/>
  <c r="G19" i="3"/>
  <c r="F9" i="2"/>
  <c r="E9" i="2"/>
  <c r="D10" i="2" s="1"/>
  <c r="G20" i="3" l="1"/>
  <c r="E168" i="2"/>
  <c r="F169" i="2"/>
  <c r="D169" i="2"/>
  <c r="E20" i="3"/>
  <c r="G21" i="3" s="1"/>
  <c r="F20" i="3"/>
  <c r="F10" i="2"/>
  <c r="E10" i="2"/>
  <c r="D11" i="2" s="1"/>
  <c r="E169" i="2" l="1"/>
  <c r="F170" i="2"/>
  <c r="D170" i="2"/>
  <c r="D21" i="3"/>
  <c r="F11" i="2"/>
  <c r="E11" i="2"/>
  <c r="D12" i="2" s="1"/>
  <c r="E170" i="2" l="1"/>
  <c r="D171" i="2" s="1"/>
  <c r="F21" i="3"/>
  <c r="E21" i="3"/>
  <c r="G22" i="3" s="1"/>
  <c r="F12" i="2"/>
  <c r="E12" i="2"/>
  <c r="D13" i="2" s="1"/>
  <c r="E171" i="2" l="1"/>
  <c r="D172" i="2" s="1"/>
  <c r="F172" i="2"/>
  <c r="F171" i="2"/>
  <c r="D22" i="3"/>
  <c r="F13" i="2"/>
  <c r="E13" i="2"/>
  <c r="D14" i="2" s="1"/>
  <c r="E172" i="2" l="1"/>
  <c r="F173" i="2"/>
  <c r="D173" i="2"/>
  <c r="F22" i="3"/>
  <c r="E22" i="3"/>
  <c r="G23" i="3" s="1"/>
  <c r="E14" i="2"/>
  <c r="F15" i="2" s="1"/>
  <c r="F14" i="2"/>
  <c r="E173" i="2" l="1"/>
  <c r="F174" i="2"/>
  <c r="D174" i="2"/>
  <c r="D23" i="3"/>
  <c r="D15" i="2"/>
  <c r="E174" i="2" l="1"/>
  <c r="D175" i="2" s="1"/>
  <c r="F23" i="3"/>
  <c r="E23" i="3"/>
  <c r="D24" i="3" s="1"/>
  <c r="E15" i="2"/>
  <c r="D16" i="2" s="1"/>
  <c r="E16" i="2" s="1"/>
  <c r="D17" i="2" s="1"/>
  <c r="E175" i="2" l="1"/>
  <c r="D176" i="2" s="1"/>
  <c r="F175" i="2"/>
  <c r="G24" i="3"/>
  <c r="E24" i="3"/>
  <c r="D25" i="3" s="1"/>
  <c r="F24" i="3"/>
  <c r="F17" i="2"/>
  <c r="F16" i="2"/>
  <c r="E17" i="2"/>
  <c r="D18" i="2" s="1"/>
  <c r="E176" i="2" l="1"/>
  <c r="F177" i="2"/>
  <c r="D177" i="2"/>
  <c r="F176" i="2"/>
  <c r="G25" i="3"/>
  <c r="F25" i="3"/>
  <c r="E25" i="3"/>
  <c r="D26" i="3" s="1"/>
  <c r="G26" i="3"/>
  <c r="F18" i="2"/>
  <c r="E18" i="2"/>
  <c r="F19" i="2" s="1"/>
  <c r="E177" i="2" l="1"/>
  <c r="F178" i="2"/>
  <c r="D178" i="2"/>
  <c r="E26" i="3"/>
  <c r="D27" i="3" s="1"/>
  <c r="F26" i="3"/>
  <c r="D19" i="2"/>
  <c r="G27" i="3" l="1"/>
  <c r="E178" i="2"/>
  <c r="D179" i="2" s="1"/>
  <c r="F179" i="2"/>
  <c r="F27" i="3"/>
  <c r="E27" i="3"/>
  <c r="D28" i="3" s="1"/>
  <c r="G28" i="3"/>
  <c r="E19" i="2"/>
  <c r="F20" i="2" s="1"/>
  <c r="E179" i="2" l="1"/>
  <c r="D180" i="2" s="1"/>
  <c r="F180" i="2"/>
  <c r="E28" i="3"/>
  <c r="G29" i="3" s="1"/>
  <c r="F28" i="3"/>
  <c r="D20" i="2"/>
  <c r="E20" i="2" s="1"/>
  <c r="D21" i="2" s="1"/>
  <c r="D29" i="3" l="1"/>
  <c r="E180" i="2"/>
  <c r="F181" i="2"/>
  <c r="D181" i="2"/>
  <c r="E29" i="3"/>
  <c r="D30" i="3" s="1"/>
  <c r="F29" i="3"/>
  <c r="F21" i="2"/>
  <c r="E21" i="2"/>
  <c r="F22" i="2" s="1"/>
  <c r="G30" i="3" l="1"/>
  <c r="E181" i="2"/>
  <c r="F182" i="2"/>
  <c r="D182" i="2"/>
  <c r="F30" i="3"/>
  <c r="E30" i="3"/>
  <c r="D31" i="3" s="1"/>
  <c r="D22" i="2"/>
  <c r="E182" i="2" l="1"/>
  <c r="D183" i="2" s="1"/>
  <c r="G31" i="3"/>
  <c r="E31" i="3"/>
  <c r="D32" i="3" s="1"/>
  <c r="F31" i="3"/>
  <c r="E22" i="2"/>
  <c r="F23" i="2" s="1"/>
  <c r="E183" i="2" l="1"/>
  <c r="D184" i="2" s="1"/>
  <c r="F183" i="2"/>
  <c r="G32" i="3"/>
  <c r="F32" i="3"/>
  <c r="E32" i="3"/>
  <c r="G33" i="3" s="1"/>
  <c r="D23" i="2"/>
  <c r="E184" i="2" l="1"/>
  <c r="F185" i="2"/>
  <c r="D185" i="2"/>
  <c r="F184" i="2"/>
  <c r="D33" i="3"/>
  <c r="E33" i="3" s="1"/>
  <c r="E23" i="2"/>
  <c r="F24" i="2" s="1"/>
  <c r="F33" i="3" l="1"/>
  <c r="E185" i="2"/>
  <c r="F186" i="2"/>
  <c r="D186" i="2"/>
  <c r="G34" i="3"/>
  <c r="D34" i="3"/>
  <c r="F34" i="3"/>
  <c r="E34" i="3"/>
  <c r="G35" i="3" s="1"/>
  <c r="D24" i="2"/>
  <c r="E24" i="2" s="1"/>
  <c r="D25" i="2" s="1"/>
  <c r="E186" i="2" l="1"/>
  <c r="D187" i="2" s="1"/>
  <c r="F187" i="2"/>
  <c r="D35" i="3"/>
  <c r="F35" i="3" s="1"/>
  <c r="E35" i="3"/>
  <c r="G36" i="3" s="1"/>
  <c r="F25" i="2"/>
  <c r="E25" i="2"/>
  <c r="F26" i="2" s="1"/>
  <c r="D36" i="3" l="1"/>
  <c r="E187" i="2"/>
  <c r="D188" i="2" s="1"/>
  <c r="F188" i="2"/>
  <c r="E36" i="3"/>
  <c r="G37" i="3" s="1"/>
  <c r="F36" i="3"/>
  <c r="D26" i="2"/>
  <c r="D37" i="3" l="1"/>
  <c r="E188" i="2"/>
  <c r="F189" i="2"/>
  <c r="D189" i="2"/>
  <c r="F37" i="3"/>
  <c r="E37" i="3"/>
  <c r="D38" i="3" s="1"/>
  <c r="E26" i="2"/>
  <c r="F27" i="2" s="1"/>
  <c r="E189" i="2" l="1"/>
  <c r="F190" i="2"/>
  <c r="D190" i="2"/>
  <c r="F38" i="3"/>
  <c r="E38" i="3"/>
  <c r="D39" i="3" s="1"/>
  <c r="G38" i="3"/>
  <c r="D27" i="2"/>
  <c r="G39" i="3" l="1"/>
  <c r="E190" i="2"/>
  <c r="D191" i="2" s="1"/>
  <c r="F39" i="3"/>
  <c r="E39" i="3"/>
  <c r="G40" i="3" s="1"/>
  <c r="E27" i="2"/>
  <c r="F28" i="2" s="1"/>
  <c r="E191" i="2" l="1"/>
  <c r="D192" i="2" s="1"/>
  <c r="F191" i="2"/>
  <c r="D40" i="3"/>
  <c r="E40" i="3" s="1"/>
  <c r="G41" i="3" s="1"/>
  <c r="D28" i="2"/>
  <c r="E192" i="2" l="1"/>
  <c r="F193" i="2"/>
  <c r="D193" i="2"/>
  <c r="F192" i="2"/>
  <c r="D41" i="3"/>
  <c r="E41" i="3" s="1"/>
  <c r="G42" i="3" s="1"/>
  <c r="F40" i="3"/>
  <c r="E28" i="2"/>
  <c r="D29" i="2" s="1"/>
  <c r="F41" i="3" l="1"/>
  <c r="E193" i="2"/>
  <c r="F194" i="2"/>
  <c r="D194" i="2"/>
  <c r="D42" i="3"/>
  <c r="F42" i="3" s="1"/>
  <c r="F29" i="2"/>
  <c r="E29" i="2"/>
  <c r="F30" i="2" s="1"/>
  <c r="E42" i="3" l="1"/>
  <c r="G43" i="3" s="1"/>
  <c r="E194" i="2"/>
  <c r="D195" i="2" s="1"/>
  <c r="F195" i="2"/>
  <c r="D43" i="3"/>
  <c r="E43" i="3" s="1"/>
  <c r="G44" i="3" s="1"/>
  <c r="D30" i="2"/>
  <c r="F43" i="3" l="1"/>
  <c r="E195" i="2"/>
  <c r="D196" i="2" s="1"/>
  <c r="F196" i="2"/>
  <c r="D44" i="3"/>
  <c r="E30" i="2"/>
  <c r="F31" i="2" s="1"/>
  <c r="E196" i="2" l="1"/>
  <c r="F197" i="2"/>
  <c r="D197" i="2"/>
  <c r="E44" i="3"/>
  <c r="G45" i="3" s="1"/>
  <c r="F44" i="3"/>
  <c r="D31" i="2"/>
  <c r="E31" i="2" s="1"/>
  <c r="D32" i="2" s="1"/>
  <c r="E197" i="2" l="1"/>
  <c r="F198" i="2"/>
  <c r="D198" i="2"/>
  <c r="D45" i="3"/>
  <c r="F32" i="2"/>
  <c r="E32" i="2"/>
  <c r="D33" i="2" s="1"/>
  <c r="E198" i="2" l="1"/>
  <c r="D199" i="2" s="1"/>
  <c r="E45" i="3"/>
  <c r="G46" i="3" s="1"/>
  <c r="F45" i="3"/>
  <c r="F33" i="2"/>
  <c r="E33" i="2"/>
  <c r="F34" i="2" s="1"/>
  <c r="E199" i="2" l="1"/>
  <c r="D200" i="2" s="1"/>
  <c r="F199" i="2"/>
  <c r="D46" i="3"/>
  <c r="E46" i="3" s="1"/>
  <c r="G47" i="3" s="1"/>
  <c r="D34" i="2"/>
  <c r="E200" i="2" l="1"/>
  <c r="F201" i="2"/>
  <c r="D201" i="2"/>
  <c r="F200" i="2"/>
  <c r="F46" i="3"/>
  <c r="D47" i="3"/>
  <c r="E47" i="3" s="1"/>
  <c r="G48" i="3" s="1"/>
  <c r="E34" i="2"/>
  <c r="F35" i="2" s="1"/>
  <c r="E201" i="2" l="1"/>
  <c r="F202" i="2"/>
  <c r="D202" i="2"/>
  <c r="F47" i="3"/>
  <c r="D48" i="3"/>
  <c r="E48" i="3" s="1"/>
  <c r="D35" i="2"/>
  <c r="E35" i="2" s="1"/>
  <c r="F36" i="2" s="1"/>
  <c r="F48" i="3" l="1"/>
  <c r="E202" i="2"/>
  <c r="D203" i="2" s="1"/>
  <c r="F203" i="2"/>
  <c r="D49" i="3"/>
  <c r="F49" i="3" s="1"/>
  <c r="G49" i="3"/>
  <c r="D36" i="2"/>
  <c r="E36" i="2" s="1"/>
  <c r="D37" i="2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E49" i="3" l="1"/>
  <c r="G50" i="3" s="1"/>
  <c r="E203" i="2"/>
  <c r="D204" i="2" s="1"/>
  <c r="F204" i="2"/>
  <c r="D339" i="1"/>
  <c r="D343" i="1"/>
  <c r="D347" i="1"/>
  <c r="D342" i="1"/>
  <c r="D346" i="1"/>
  <c r="D338" i="1"/>
  <c r="D341" i="1"/>
  <c r="D345" i="1"/>
  <c r="D349" i="1"/>
  <c r="D340" i="1"/>
  <c r="D344" i="1"/>
  <c r="D348" i="1"/>
  <c r="E338" i="1"/>
  <c r="E340" i="1"/>
  <c r="E344" i="1"/>
  <c r="E348" i="1"/>
  <c r="E339" i="1"/>
  <c r="E347" i="1"/>
  <c r="E342" i="1"/>
  <c r="E346" i="1"/>
  <c r="E341" i="1"/>
  <c r="E345" i="1"/>
  <c r="E343" i="1"/>
  <c r="E349" i="1"/>
  <c r="D50" i="3"/>
  <c r="E50" i="3" s="1"/>
  <c r="G51" i="3" s="1"/>
  <c r="F37" i="2"/>
  <c r="E37" i="2"/>
  <c r="F38" i="2" s="1"/>
  <c r="E204" i="2" l="1"/>
  <c r="F205" i="2"/>
  <c r="D205" i="2"/>
  <c r="F50" i="3"/>
  <c r="D51" i="3"/>
  <c r="D38" i="2"/>
  <c r="E205" i="2" l="1"/>
  <c r="F206" i="2"/>
  <c r="D206" i="2"/>
  <c r="E51" i="3"/>
  <c r="G52" i="3" s="1"/>
  <c r="F51" i="3"/>
  <c r="E38" i="2"/>
  <c r="F39" i="2" s="1"/>
  <c r="D52" i="3" l="1"/>
  <c r="E206" i="2"/>
  <c r="D207" i="2" s="1"/>
  <c r="E52" i="3"/>
  <c r="G53" i="3" s="1"/>
  <c r="F52" i="3"/>
  <c r="D39" i="2"/>
  <c r="E39" i="2" s="1"/>
  <c r="F40" i="2" s="1"/>
  <c r="D53" i="3" l="1"/>
  <c r="E207" i="2"/>
  <c r="D208" i="2" s="1"/>
  <c r="F207" i="2"/>
  <c r="E53" i="3"/>
  <c r="G54" i="3" s="1"/>
  <c r="F53" i="3"/>
  <c r="D40" i="2"/>
  <c r="E40" i="2" s="1"/>
  <c r="D41" i="2" s="1"/>
  <c r="D54" i="3" l="1"/>
  <c r="E208" i="2"/>
  <c r="F209" i="2"/>
  <c r="D209" i="2"/>
  <c r="F208" i="2"/>
  <c r="E54" i="3"/>
  <c r="D55" i="3" s="1"/>
  <c r="F54" i="3"/>
  <c r="G55" i="3"/>
  <c r="F41" i="2"/>
  <c r="E41" i="2"/>
  <c r="F42" i="2" s="1"/>
  <c r="E209" i="2" l="1"/>
  <c r="F210" i="2"/>
  <c r="D210" i="2"/>
  <c r="E55" i="3"/>
  <c r="G56" i="3" s="1"/>
  <c r="F55" i="3"/>
  <c r="D42" i="2"/>
  <c r="D56" i="3" l="1"/>
  <c r="E210" i="2"/>
  <c r="D211" i="2" s="1"/>
  <c r="F211" i="2"/>
  <c r="E56" i="3"/>
  <c r="G57" i="3" s="1"/>
  <c r="F56" i="3"/>
  <c r="E42" i="2"/>
  <c r="F43" i="2" s="1"/>
  <c r="D57" i="3" l="1"/>
  <c r="E211" i="2"/>
  <c r="D212" i="2" s="1"/>
  <c r="F212" i="2"/>
  <c r="E57" i="3"/>
  <c r="G58" i="3" s="1"/>
  <c r="F57" i="3"/>
  <c r="D43" i="2"/>
  <c r="E43" i="2" s="1"/>
  <c r="F44" i="2" s="1"/>
  <c r="D58" i="3" l="1"/>
  <c r="E212" i="2"/>
  <c r="F213" i="2"/>
  <c r="D213" i="2"/>
  <c r="E58" i="3"/>
  <c r="G59" i="3" s="1"/>
  <c r="F58" i="3"/>
  <c r="D44" i="2"/>
  <c r="D59" i="3" l="1"/>
  <c r="E213" i="2"/>
  <c r="F214" i="2"/>
  <c r="D214" i="2"/>
  <c r="E59" i="3"/>
  <c r="G60" i="3" s="1"/>
  <c r="F59" i="3"/>
  <c r="E44" i="2"/>
  <c r="D45" i="2" s="1"/>
  <c r="D60" i="3" l="1"/>
  <c r="E214" i="2"/>
  <c r="D215" i="2" s="1"/>
  <c r="E60" i="3"/>
  <c r="G61" i="3" s="1"/>
  <c r="F60" i="3"/>
  <c r="F45" i="2"/>
  <c r="E45" i="2"/>
  <c r="F46" i="2" s="1"/>
  <c r="D61" i="3" l="1"/>
  <c r="E215" i="2"/>
  <c r="D216" i="2" s="1"/>
  <c r="F215" i="2"/>
  <c r="E61" i="3"/>
  <c r="G62" i="3" s="1"/>
  <c r="F61" i="3"/>
  <c r="D46" i="2"/>
  <c r="D62" i="3" l="1"/>
  <c r="E216" i="2"/>
  <c r="F217" i="2"/>
  <c r="D217" i="2"/>
  <c r="F216" i="2"/>
  <c r="E62" i="3"/>
  <c r="G63" i="3" s="1"/>
  <c r="F62" i="3"/>
  <c r="E46" i="2"/>
  <c r="F47" i="2" s="1"/>
  <c r="E217" i="2" l="1"/>
  <c r="F218" i="2"/>
  <c r="D218" i="2"/>
  <c r="D63" i="3"/>
  <c r="E63" i="3" s="1"/>
  <c r="D47" i="2"/>
  <c r="E218" i="2" l="1"/>
  <c r="D219" i="2" s="1"/>
  <c r="F219" i="2"/>
  <c r="D64" i="3"/>
  <c r="E64" i="3" s="1"/>
  <c r="G65" i="3" s="1"/>
  <c r="G64" i="3"/>
  <c r="F63" i="3"/>
  <c r="E47" i="2"/>
  <c r="F48" i="2" s="1"/>
  <c r="F64" i="3" l="1"/>
  <c r="E219" i="2"/>
  <c r="D220" i="2" s="1"/>
  <c r="F220" i="2"/>
  <c r="D65" i="3"/>
  <c r="E65" i="3" s="1"/>
  <c r="D48" i="2"/>
  <c r="E220" i="2" l="1"/>
  <c r="F221" i="2"/>
  <c r="D221" i="2"/>
  <c r="F65" i="3"/>
  <c r="D66" i="3"/>
  <c r="E66" i="3" s="1"/>
  <c r="G66" i="3"/>
  <c r="E48" i="2"/>
  <c r="D49" i="2" s="1"/>
  <c r="F66" i="3" l="1"/>
  <c r="E221" i="2"/>
  <c r="F222" i="2"/>
  <c r="D222" i="2"/>
  <c r="G67" i="3"/>
  <c r="D67" i="3"/>
  <c r="E67" i="3" s="1"/>
  <c r="D68" i="3" s="1"/>
  <c r="F67" i="3"/>
  <c r="F49" i="2"/>
  <c r="E49" i="2"/>
  <c r="F50" i="2" s="1"/>
  <c r="E222" i="2" l="1"/>
  <c r="D223" i="2" s="1"/>
  <c r="G68" i="3"/>
  <c r="E68" i="3"/>
  <c r="D69" i="3" s="1"/>
  <c r="F68" i="3"/>
  <c r="D50" i="2"/>
  <c r="E223" i="2" l="1"/>
  <c r="D224" i="2" s="1"/>
  <c r="F223" i="2"/>
  <c r="E69" i="3"/>
  <c r="G70" i="3" s="1"/>
  <c r="F69" i="3"/>
  <c r="G69" i="3"/>
  <c r="E50" i="2"/>
  <c r="F51" i="2" s="1"/>
  <c r="D70" i="3" l="1"/>
  <c r="E224" i="2"/>
  <c r="F225" i="2"/>
  <c r="D225" i="2"/>
  <c r="F224" i="2"/>
  <c r="E70" i="3"/>
  <c r="D71" i="3" s="1"/>
  <c r="F70" i="3"/>
  <c r="G71" i="3"/>
  <c r="D51" i="2"/>
  <c r="E225" i="2" l="1"/>
  <c r="F226" i="2"/>
  <c r="D226" i="2"/>
  <c r="E71" i="3"/>
  <c r="G72" i="3" s="1"/>
  <c r="F71" i="3"/>
  <c r="E51" i="2"/>
  <c r="D52" i="2" s="1"/>
  <c r="D72" i="3" l="1"/>
  <c r="E226" i="2"/>
  <c r="D227" i="2" s="1"/>
  <c r="F227" i="2"/>
  <c r="E72" i="3"/>
  <c r="D73" i="3" s="1"/>
  <c r="F72" i="3"/>
  <c r="F52" i="2"/>
  <c r="E52" i="2"/>
  <c r="D53" i="2" s="1"/>
  <c r="E53" i="2" s="1"/>
  <c r="E227" i="2" l="1"/>
  <c r="D228" i="2" s="1"/>
  <c r="F228" i="2"/>
  <c r="E73" i="3"/>
  <c r="G74" i="3" s="1"/>
  <c r="F73" i="3"/>
  <c r="G73" i="3"/>
  <c r="F53" i="2"/>
  <c r="F54" i="2"/>
  <c r="D54" i="2"/>
  <c r="D74" i="3" l="1"/>
  <c r="E228" i="2"/>
  <c r="F229" i="2"/>
  <c r="D229" i="2"/>
  <c r="E74" i="3"/>
  <c r="D75" i="3" s="1"/>
  <c r="F74" i="3"/>
  <c r="E54" i="2"/>
  <c r="F55" i="2" s="1"/>
  <c r="E229" i="2" l="1"/>
  <c r="F230" i="2"/>
  <c r="D230" i="2"/>
  <c r="E75" i="3"/>
  <c r="G76" i="3" s="1"/>
  <c r="F75" i="3"/>
  <c r="G75" i="3"/>
  <c r="D55" i="2"/>
  <c r="D76" i="3" l="1"/>
  <c r="E230" i="2"/>
  <c r="D231" i="2" s="1"/>
  <c r="E76" i="3"/>
  <c r="G77" i="3" s="1"/>
  <c r="F76" i="3"/>
  <c r="E55" i="2"/>
  <c r="F56" i="2" s="1"/>
  <c r="E231" i="2" l="1"/>
  <c r="D232" i="2" s="1"/>
  <c r="F231" i="2"/>
  <c r="D77" i="3"/>
  <c r="D56" i="2"/>
  <c r="E56" i="2" s="1"/>
  <c r="D57" i="2" s="1"/>
  <c r="E232" i="2" l="1"/>
  <c r="F233" i="2"/>
  <c r="D233" i="2"/>
  <c r="F232" i="2"/>
  <c r="E77" i="3"/>
  <c r="G78" i="3" s="1"/>
  <c r="F77" i="3"/>
  <c r="F57" i="2"/>
  <c r="E57" i="2"/>
  <c r="F58" i="2" s="1"/>
  <c r="E233" i="2" l="1"/>
  <c r="F234" i="2"/>
  <c r="D234" i="2"/>
  <c r="D78" i="3"/>
  <c r="D58" i="2"/>
  <c r="E234" i="2" l="1"/>
  <c r="D235" i="2" s="1"/>
  <c r="F235" i="2"/>
  <c r="E78" i="3"/>
  <c r="G79" i="3" s="1"/>
  <c r="F78" i="3"/>
  <c r="E58" i="2"/>
  <c r="F59" i="2" s="1"/>
  <c r="D79" i="3" l="1"/>
  <c r="E235" i="2"/>
  <c r="D236" i="2" s="1"/>
  <c r="F236" i="2"/>
  <c r="E79" i="3"/>
  <c r="D80" i="3" s="1"/>
  <c r="F79" i="3"/>
  <c r="D59" i="2"/>
  <c r="E236" i="2" l="1"/>
  <c r="F237" i="2"/>
  <c r="D237" i="2"/>
  <c r="G80" i="3"/>
  <c r="E80" i="3"/>
  <c r="D81" i="3" s="1"/>
  <c r="F80" i="3"/>
  <c r="E59" i="2"/>
  <c r="F60" i="2" s="1"/>
  <c r="G81" i="3" l="1"/>
  <c r="E237" i="2"/>
  <c r="F238" i="2"/>
  <c r="D238" i="2"/>
  <c r="E81" i="3"/>
  <c r="G82" i="3" s="1"/>
  <c r="F81" i="3"/>
  <c r="D60" i="2"/>
  <c r="D82" i="3" l="1"/>
  <c r="E238" i="2"/>
  <c r="D239" i="2" s="1"/>
  <c r="E82" i="3"/>
  <c r="G83" i="3" s="1"/>
  <c r="F82" i="3"/>
  <c r="E60" i="2"/>
  <c r="F61" i="2" s="1"/>
  <c r="E239" i="2" l="1"/>
  <c r="D240" i="2" s="1"/>
  <c r="F239" i="2"/>
  <c r="D83" i="3"/>
  <c r="E83" i="3" s="1"/>
  <c r="D84" i="3" s="1"/>
  <c r="D61" i="2"/>
  <c r="E240" i="2" l="1"/>
  <c r="F241" i="2"/>
  <c r="D241" i="2"/>
  <c r="F240" i="2"/>
  <c r="G84" i="3"/>
  <c r="F83" i="3"/>
  <c r="E84" i="3"/>
  <c r="G85" i="3" s="1"/>
  <c r="F84" i="3"/>
  <c r="E61" i="2"/>
  <c r="F62" i="2" s="1"/>
  <c r="E241" i="2" l="1"/>
  <c r="F242" i="2"/>
  <c r="D242" i="2"/>
  <c r="D85" i="3"/>
  <c r="E85" i="3" s="1"/>
  <c r="D86" i="3" s="1"/>
  <c r="D62" i="2"/>
  <c r="E242" i="2" l="1"/>
  <c r="D243" i="2" s="1"/>
  <c r="F243" i="2"/>
  <c r="F85" i="3"/>
  <c r="E86" i="3"/>
  <c r="D87" i="3" s="1"/>
  <c r="F86" i="3"/>
  <c r="G86" i="3"/>
  <c r="E62" i="2"/>
  <c r="F63" i="2" s="1"/>
  <c r="G87" i="3" l="1"/>
  <c r="E243" i="2"/>
  <c r="D244" i="2" s="1"/>
  <c r="F244" i="2"/>
  <c r="E87" i="3"/>
  <c r="G88" i="3" s="1"/>
  <c r="F87" i="3"/>
  <c r="D63" i="2"/>
  <c r="E244" i="2" l="1"/>
  <c r="F245" i="2"/>
  <c r="D245" i="2"/>
  <c r="D88" i="3"/>
  <c r="E63" i="2"/>
  <c r="F64" i="2" s="1"/>
  <c r="E245" i="2" l="1"/>
  <c r="F246" i="2"/>
  <c r="D246" i="2"/>
  <c r="E88" i="3"/>
  <c r="G89" i="3" s="1"/>
  <c r="F88" i="3"/>
  <c r="D64" i="2"/>
  <c r="D89" i="3" l="1"/>
  <c r="E246" i="2"/>
  <c r="D247" i="2" s="1"/>
  <c r="E89" i="3"/>
  <c r="G90" i="3" s="1"/>
  <c r="F89" i="3"/>
  <c r="E64" i="2"/>
  <c r="D65" i="2" s="1"/>
  <c r="D90" i="3" l="1"/>
  <c r="E247" i="2"/>
  <c r="D248" i="2" s="1"/>
  <c r="F247" i="2"/>
  <c r="E90" i="3"/>
  <c r="D91" i="3" s="1"/>
  <c r="F90" i="3"/>
  <c r="F65" i="2"/>
  <c r="E65" i="2"/>
  <c r="F66" i="2" s="1"/>
  <c r="G91" i="3" l="1"/>
  <c r="E248" i="2"/>
  <c r="F249" i="2"/>
  <c r="D249" i="2"/>
  <c r="F248" i="2"/>
  <c r="E91" i="3"/>
  <c r="D92" i="3" s="1"/>
  <c r="F91" i="3"/>
  <c r="G92" i="3"/>
  <c r="D66" i="2"/>
  <c r="E249" i="2" l="1"/>
  <c r="F250" i="2"/>
  <c r="D250" i="2"/>
  <c r="E92" i="3"/>
  <c r="G93" i="3" s="1"/>
  <c r="F92" i="3"/>
  <c r="E66" i="2"/>
  <c r="D67" i="2" s="1"/>
  <c r="E250" i="2" l="1"/>
  <c r="D251" i="2" s="1"/>
  <c r="F251" i="2"/>
  <c r="D93" i="3"/>
  <c r="E93" i="3" s="1"/>
  <c r="F93" i="3"/>
  <c r="F67" i="2"/>
  <c r="E67" i="2"/>
  <c r="F68" i="2" s="1"/>
  <c r="E251" i="2" l="1"/>
  <c r="D252" i="2" s="1"/>
  <c r="F252" i="2"/>
  <c r="D94" i="3"/>
  <c r="E94" i="3" s="1"/>
  <c r="D95" i="3" s="1"/>
  <c r="G94" i="3"/>
  <c r="D68" i="2"/>
  <c r="E252" i="2" l="1"/>
  <c r="F253" i="2"/>
  <c r="D253" i="2"/>
  <c r="F94" i="3"/>
  <c r="E95" i="3"/>
  <c r="D96" i="3" s="1"/>
  <c r="F95" i="3"/>
  <c r="G95" i="3"/>
  <c r="E68" i="2"/>
  <c r="D69" i="2" s="1"/>
  <c r="E253" i="2" l="1"/>
  <c r="F254" i="2"/>
  <c r="D254" i="2"/>
  <c r="G96" i="3"/>
  <c r="E96" i="3"/>
  <c r="D97" i="3" s="1"/>
  <c r="F96" i="3"/>
  <c r="F69" i="2"/>
  <c r="E69" i="2"/>
  <c r="F70" i="2" s="1"/>
  <c r="E254" i="2" l="1"/>
  <c r="D255" i="2" s="1"/>
  <c r="E97" i="3"/>
  <c r="G98" i="3" s="1"/>
  <c r="F97" i="3"/>
  <c r="D98" i="3"/>
  <c r="G97" i="3"/>
  <c r="D70" i="2"/>
  <c r="E255" i="2" l="1"/>
  <c r="D256" i="2" s="1"/>
  <c r="F255" i="2"/>
  <c r="E98" i="3"/>
  <c r="D99" i="3" s="1"/>
  <c r="F98" i="3"/>
  <c r="E70" i="2"/>
  <c r="F71" i="2" s="1"/>
  <c r="E256" i="2" l="1"/>
  <c r="F257" i="2"/>
  <c r="D257" i="2"/>
  <c r="F256" i="2"/>
  <c r="G99" i="3"/>
  <c r="E99" i="3"/>
  <c r="D100" i="3" s="1"/>
  <c r="F99" i="3"/>
  <c r="G100" i="3"/>
  <c r="D71" i="2"/>
  <c r="E71" i="2" s="1"/>
  <c r="D72" i="2" s="1"/>
  <c r="E257" i="2" l="1"/>
  <c r="F258" i="2"/>
  <c r="D258" i="2"/>
  <c r="E100" i="3"/>
  <c r="G101" i="3" s="1"/>
  <c r="F100" i="3"/>
  <c r="F72" i="2"/>
  <c r="E72" i="2"/>
  <c r="D73" i="2" s="1"/>
  <c r="D101" i="3" l="1"/>
  <c r="E258" i="2"/>
  <c r="D259" i="2" s="1"/>
  <c r="F259" i="2"/>
  <c r="E101" i="3"/>
  <c r="D102" i="3" s="1"/>
  <c r="F101" i="3"/>
  <c r="F73" i="2"/>
  <c r="E73" i="2"/>
  <c r="F74" i="2" s="1"/>
  <c r="E259" i="2" l="1"/>
  <c r="D260" i="2" s="1"/>
  <c r="F260" i="2"/>
  <c r="E102" i="3"/>
  <c r="G103" i="3" s="1"/>
  <c r="F102" i="3"/>
  <c r="G102" i="3"/>
  <c r="D74" i="2"/>
  <c r="D103" i="3" l="1"/>
  <c r="E260" i="2"/>
  <c r="F261" i="2"/>
  <c r="D261" i="2"/>
  <c r="E103" i="3"/>
  <c r="G104" i="3" s="1"/>
  <c r="F103" i="3"/>
  <c r="D104" i="3"/>
  <c r="E74" i="2"/>
  <c r="F75" i="2" s="1"/>
  <c r="E261" i="2" l="1"/>
  <c r="F262" i="2"/>
  <c r="D262" i="2"/>
  <c r="E104" i="3"/>
  <c r="G105" i="3" s="1"/>
  <c r="F104" i="3"/>
  <c r="D75" i="2"/>
  <c r="E75" i="2" s="1"/>
  <c r="D76" i="2" s="1"/>
  <c r="E262" i="2" l="1"/>
  <c r="D263" i="2" s="1"/>
  <c r="D105" i="3"/>
  <c r="F76" i="2"/>
  <c r="E76" i="2"/>
  <c r="F77" i="2" s="1"/>
  <c r="E263" i="2" l="1"/>
  <c r="D264" i="2" s="1"/>
  <c r="F263" i="2"/>
  <c r="E105" i="3"/>
  <c r="G106" i="3" s="1"/>
  <c r="F105" i="3"/>
  <c r="D77" i="2"/>
  <c r="E264" i="2" l="1"/>
  <c r="F265" i="2"/>
  <c r="D265" i="2"/>
  <c r="F264" i="2"/>
  <c r="D106" i="3"/>
  <c r="E106" i="3"/>
  <c r="D107" i="3" s="1"/>
  <c r="F106" i="3"/>
  <c r="E77" i="2"/>
  <c r="F78" i="2" s="1"/>
  <c r="E265" i="2" l="1"/>
  <c r="F266" i="2"/>
  <c r="D266" i="2"/>
  <c r="G107" i="3"/>
  <c r="E107" i="3"/>
  <c r="G108" i="3" s="1"/>
  <c r="F107" i="3"/>
  <c r="D108" i="3"/>
  <c r="D78" i="2"/>
  <c r="E78" i="2" s="1"/>
  <c r="F79" i="2" s="1"/>
  <c r="E266" i="2" l="1"/>
  <c r="D267" i="2" s="1"/>
  <c r="F267" i="2"/>
  <c r="E108" i="3"/>
  <c r="G109" i="3" s="1"/>
  <c r="F108" i="3"/>
  <c r="D79" i="2"/>
  <c r="D109" i="3" l="1"/>
  <c r="E267" i="2"/>
  <c r="D268" i="2" s="1"/>
  <c r="E109" i="3"/>
  <c r="G110" i="3" s="1"/>
  <c r="F109" i="3"/>
  <c r="E79" i="2"/>
  <c r="F80" i="2" s="1"/>
  <c r="D110" i="3" l="1"/>
  <c r="F110" i="3" s="1"/>
  <c r="E268" i="2"/>
  <c r="D269" i="2" s="1"/>
  <c r="F268" i="2"/>
  <c r="D80" i="2"/>
  <c r="E110" i="3" l="1"/>
  <c r="D111" i="3" s="1"/>
  <c r="E269" i="2"/>
  <c r="F270" i="2"/>
  <c r="D270" i="2"/>
  <c r="F269" i="2"/>
  <c r="E111" i="3"/>
  <c r="G112" i="3" s="1"/>
  <c r="F111" i="3"/>
  <c r="E80" i="2"/>
  <c r="D81" i="2" s="1"/>
  <c r="D112" i="3" l="1"/>
  <c r="G111" i="3"/>
  <c r="E270" i="2"/>
  <c r="D271" i="2"/>
  <c r="F271" i="2"/>
  <c r="E112" i="3"/>
  <c r="D113" i="3" s="1"/>
  <c r="F112" i="3"/>
  <c r="F81" i="2"/>
  <c r="E81" i="2"/>
  <c r="F82" i="2" s="1"/>
  <c r="E271" i="2" l="1"/>
  <c r="D272" i="2" s="1"/>
  <c r="E113" i="3"/>
  <c r="D114" i="3" s="1"/>
  <c r="F113" i="3"/>
  <c r="G114" i="3"/>
  <c r="G113" i="3"/>
  <c r="D82" i="2"/>
  <c r="E272" i="2" l="1"/>
  <c r="D273" i="2"/>
  <c r="F273" i="2"/>
  <c r="F272" i="2"/>
  <c r="E114" i="3"/>
  <c r="F114" i="3"/>
  <c r="G115" i="3"/>
  <c r="D115" i="3"/>
  <c r="E82" i="2"/>
  <c r="F83" i="2" s="1"/>
  <c r="E273" i="2" l="1"/>
  <c r="D274" i="2"/>
  <c r="F274" i="2"/>
  <c r="E115" i="3"/>
  <c r="D116" i="3" s="1"/>
  <c r="F115" i="3"/>
  <c r="D83" i="2"/>
  <c r="E274" i="2" l="1"/>
  <c r="F275" i="2"/>
  <c r="D275" i="2"/>
  <c r="E116" i="3"/>
  <c r="G117" i="3" s="1"/>
  <c r="F116" i="3"/>
  <c r="G116" i="3"/>
  <c r="E83" i="2"/>
  <c r="D84" i="2" s="1"/>
  <c r="D117" i="3" l="1"/>
  <c r="E275" i="2"/>
  <c r="F276" i="2"/>
  <c r="D276" i="2"/>
  <c r="E117" i="3"/>
  <c r="F117" i="3"/>
  <c r="G118" i="3"/>
  <c r="D118" i="3"/>
  <c r="F84" i="2"/>
  <c r="E84" i="2"/>
  <c r="D85" i="2" s="1"/>
  <c r="E276" i="2" l="1"/>
  <c r="D277" i="2" s="1"/>
  <c r="E118" i="3"/>
  <c r="D119" i="3" s="1"/>
  <c r="F118" i="3"/>
  <c r="F85" i="2"/>
  <c r="E85" i="2"/>
  <c r="F86" i="2" s="1"/>
  <c r="E277" i="2" l="1"/>
  <c r="D278" i="2" s="1"/>
  <c r="F278" i="2"/>
  <c r="F277" i="2"/>
  <c r="E119" i="3"/>
  <c r="G120" i="3" s="1"/>
  <c r="F119" i="3"/>
  <c r="G119" i="3"/>
  <c r="D86" i="2"/>
  <c r="D120" i="3" l="1"/>
  <c r="E278" i="2"/>
  <c r="F279" i="2"/>
  <c r="D279" i="2"/>
  <c r="E120" i="3"/>
  <c r="G121" i="3" s="1"/>
  <c r="F120" i="3"/>
  <c r="E86" i="2"/>
  <c r="D87" i="2" s="1"/>
  <c r="E279" i="2" l="1"/>
  <c r="F280" i="2"/>
  <c r="D280" i="2"/>
  <c r="D121" i="3"/>
  <c r="E121" i="3" s="1"/>
  <c r="F87" i="2"/>
  <c r="E87" i="2"/>
  <c r="F88" i="2" s="1"/>
  <c r="F121" i="3" l="1"/>
  <c r="E280" i="2"/>
  <c r="D281" i="2" s="1"/>
  <c r="F281" i="2"/>
  <c r="D122" i="3"/>
  <c r="E122" i="3" s="1"/>
  <c r="G122" i="3"/>
  <c r="D88" i="2"/>
  <c r="F122" i="3" l="1"/>
  <c r="E281" i="2"/>
  <c r="D282" i="2" s="1"/>
  <c r="F282" i="2"/>
  <c r="G123" i="3"/>
  <c r="D123" i="3"/>
  <c r="F123" i="3"/>
  <c r="E88" i="2"/>
  <c r="D89" i="2" s="1"/>
  <c r="E282" i="2" l="1"/>
  <c r="F283" i="2"/>
  <c r="D283" i="2"/>
  <c r="E123" i="3"/>
  <c r="D124" i="3" s="1"/>
  <c r="F124" i="3" s="1"/>
  <c r="F89" i="2"/>
  <c r="E89" i="2"/>
  <c r="F90" i="2" s="1"/>
  <c r="E283" i="2" l="1"/>
  <c r="F284" i="2"/>
  <c r="D284" i="2"/>
  <c r="E124" i="3"/>
  <c r="G125" i="3" s="1"/>
  <c r="G124" i="3"/>
  <c r="D90" i="2"/>
  <c r="E284" i="2" l="1"/>
  <c r="D285" i="2" s="1"/>
  <c r="F285" i="2"/>
  <c r="D125" i="3"/>
  <c r="E90" i="2"/>
  <c r="F91" i="2" s="1"/>
  <c r="E285" i="2" l="1"/>
  <c r="D286" i="2" s="1"/>
  <c r="F286" i="2"/>
  <c r="F125" i="3"/>
  <c r="E125" i="3"/>
  <c r="G126" i="3" s="1"/>
  <c r="D91" i="2"/>
  <c r="E286" i="2" l="1"/>
  <c r="F287" i="2"/>
  <c r="D287" i="2"/>
  <c r="D126" i="3"/>
  <c r="E91" i="2"/>
  <c r="F92" i="2" s="1"/>
  <c r="E287" i="2" l="1"/>
  <c r="F288" i="2"/>
  <c r="D288" i="2"/>
  <c r="E126" i="3"/>
  <c r="D127" i="3" s="1"/>
  <c r="F126" i="3"/>
  <c r="D92" i="2"/>
  <c r="E288" i="2" l="1"/>
  <c r="D289" i="2" s="1"/>
  <c r="F289" i="2"/>
  <c r="E127" i="3"/>
  <c r="G128" i="3" s="1"/>
  <c r="F127" i="3"/>
  <c r="G127" i="3"/>
  <c r="E92" i="2"/>
  <c r="D93" i="2" s="1"/>
  <c r="D128" i="3" l="1"/>
  <c r="E289" i="2"/>
  <c r="D290" i="2" s="1"/>
  <c r="F290" i="2"/>
  <c r="E128" i="3"/>
  <c r="D129" i="3" s="1"/>
  <c r="F128" i="3"/>
  <c r="F93" i="2"/>
  <c r="E93" i="2"/>
  <c r="F94" i="2" s="1"/>
  <c r="G129" i="3" l="1"/>
  <c r="E290" i="2"/>
  <c r="F291" i="2"/>
  <c r="D291" i="2"/>
  <c r="E129" i="3"/>
  <c r="F129" i="3"/>
  <c r="G130" i="3"/>
  <c r="D130" i="3"/>
  <c r="D94" i="2"/>
  <c r="E291" i="2" l="1"/>
  <c r="F292" i="2"/>
  <c r="D292" i="2"/>
  <c r="E130" i="3"/>
  <c r="G131" i="3" s="1"/>
  <c r="F130" i="3"/>
  <c r="E94" i="2"/>
  <c r="D95" i="2" s="1"/>
  <c r="E95" i="2" s="1"/>
  <c r="D131" i="3" l="1"/>
  <c r="E292" i="2"/>
  <c r="D293" i="2" s="1"/>
  <c r="E131" i="3"/>
  <c r="G132" i="3" s="1"/>
  <c r="F131" i="3"/>
  <c r="F95" i="2"/>
  <c r="F96" i="2"/>
  <c r="D96" i="2"/>
  <c r="D132" i="3" l="1"/>
  <c r="E293" i="2"/>
  <c r="D294" i="2" s="1"/>
  <c r="F294" i="2"/>
  <c r="F293" i="2"/>
  <c r="F132" i="3"/>
  <c r="E132" i="3"/>
  <c r="G133" i="3" s="1"/>
  <c r="E96" i="2"/>
  <c r="D97" i="2" s="1"/>
  <c r="E294" i="2" l="1"/>
  <c r="F295" i="2"/>
  <c r="D295" i="2"/>
  <c r="D133" i="3"/>
  <c r="F97" i="2"/>
  <c r="E97" i="2"/>
  <c r="F98" i="2" s="1"/>
  <c r="E295" i="2" l="1"/>
  <c r="F296" i="2"/>
  <c r="D296" i="2"/>
  <c r="E133" i="3"/>
  <c r="D134" i="3" s="1"/>
  <c r="F133" i="3"/>
  <c r="D98" i="2"/>
  <c r="G134" i="3" l="1"/>
  <c r="E296" i="2"/>
  <c r="D297" i="2" s="1"/>
  <c r="E134" i="3"/>
  <c r="G135" i="3" s="1"/>
  <c r="F134" i="3"/>
  <c r="E98" i="2"/>
  <c r="F99" i="2" s="1"/>
  <c r="D135" i="3" l="1"/>
  <c r="E297" i="2"/>
  <c r="D298" i="2" s="1"/>
  <c r="F298" i="2"/>
  <c r="F297" i="2"/>
  <c r="E135" i="3"/>
  <c r="D136" i="3" s="1"/>
  <c r="F135" i="3"/>
  <c r="D99" i="2"/>
  <c r="E298" i="2" l="1"/>
  <c r="F299" i="2"/>
  <c r="D299" i="2"/>
  <c r="E136" i="3"/>
  <c r="G137" i="3" s="1"/>
  <c r="F136" i="3"/>
  <c r="G136" i="3"/>
  <c r="E99" i="2"/>
  <c r="D100" i="2" s="1"/>
  <c r="E100" i="2" s="1"/>
  <c r="D101" i="2" s="1"/>
  <c r="D137" i="3" l="1"/>
  <c r="E299" i="2"/>
  <c r="F300" i="2"/>
  <c r="D300" i="2"/>
  <c r="F137" i="3"/>
  <c r="E137" i="3"/>
  <c r="D138" i="3" s="1"/>
  <c r="F100" i="2"/>
  <c r="F101" i="2"/>
  <c r="E101" i="2"/>
  <c r="D102" i="2" s="1"/>
  <c r="E300" i="2" l="1"/>
  <c r="D301" i="2" s="1"/>
  <c r="F301" i="2"/>
  <c r="E138" i="3"/>
  <c r="G139" i="3" s="1"/>
  <c r="F138" i="3"/>
  <c r="G138" i="3"/>
  <c r="F102" i="2"/>
  <c r="E102" i="2"/>
  <c r="D103" i="2" s="1"/>
  <c r="D139" i="3" l="1"/>
  <c r="E301" i="2"/>
  <c r="D302" i="2" s="1"/>
  <c r="F302" i="2"/>
  <c r="E139" i="3"/>
  <c r="D140" i="3" s="1"/>
  <c r="F139" i="3"/>
  <c r="F103" i="2"/>
  <c r="E103" i="2"/>
  <c r="F104" i="2" s="1"/>
  <c r="G140" i="3" l="1"/>
  <c r="E302" i="2"/>
  <c r="F303" i="2"/>
  <c r="D303" i="2"/>
  <c r="F140" i="3"/>
  <c r="E140" i="3"/>
  <c r="D141" i="3" s="1"/>
  <c r="D104" i="2"/>
  <c r="E303" i="2" l="1"/>
  <c r="F304" i="2"/>
  <c r="D304" i="2"/>
  <c r="F141" i="3"/>
  <c r="E141" i="3"/>
  <c r="G142" i="3" s="1"/>
  <c r="D142" i="3"/>
  <c r="G141" i="3"/>
  <c r="E104" i="2"/>
  <c r="F105" i="2" s="1"/>
  <c r="E304" i="2" l="1"/>
  <c r="D305" i="2" s="1"/>
  <c r="F305" i="2"/>
  <c r="E142" i="3"/>
  <c r="G143" i="3" s="1"/>
  <c r="F142" i="3"/>
  <c r="D105" i="2"/>
  <c r="E305" i="2" l="1"/>
  <c r="D306" i="2" s="1"/>
  <c r="F306" i="2"/>
  <c r="D143" i="3"/>
  <c r="E105" i="2"/>
  <c r="D106" i="2" s="1"/>
  <c r="E306" i="2" l="1"/>
  <c r="F307" i="2"/>
  <c r="D307" i="2"/>
  <c r="F143" i="3"/>
  <c r="E143" i="3"/>
  <c r="G144" i="3"/>
  <c r="D144" i="3"/>
  <c r="F106" i="2"/>
  <c r="E106" i="2"/>
  <c r="D107" i="2" s="1"/>
  <c r="E307" i="2" l="1"/>
  <c r="F308" i="2"/>
  <c r="D308" i="2"/>
  <c r="F144" i="3"/>
  <c r="E144" i="3"/>
  <c r="G145" i="3" s="1"/>
  <c r="F107" i="2"/>
  <c r="E107" i="2"/>
  <c r="F108" i="2" s="1"/>
  <c r="E308" i="2" l="1"/>
  <c r="D309" i="2" s="1"/>
  <c r="D145" i="3"/>
  <c r="E145" i="3"/>
  <c r="G146" i="3" s="1"/>
  <c r="D108" i="2"/>
  <c r="D146" i="3" l="1"/>
  <c r="F145" i="3"/>
  <c r="E309" i="2"/>
  <c r="D310" i="2" s="1"/>
  <c r="F310" i="2"/>
  <c r="F309" i="2"/>
  <c r="F146" i="3"/>
  <c r="E146" i="3"/>
  <c r="G147" i="3" s="1"/>
  <c r="E108" i="2"/>
  <c r="D109" i="2" s="1"/>
  <c r="E310" i="2" l="1"/>
  <c r="F311" i="2"/>
  <c r="D311" i="2"/>
  <c r="D147" i="3"/>
  <c r="E109" i="2"/>
  <c r="F110" i="2" s="1"/>
  <c r="F109" i="2"/>
  <c r="E311" i="2" l="1"/>
  <c r="F312" i="2"/>
  <c r="D312" i="2"/>
  <c r="F147" i="3"/>
  <c r="E147" i="3"/>
  <c r="D148" i="3" s="1"/>
  <c r="D110" i="2"/>
  <c r="E110" i="2" s="1"/>
  <c r="E312" i="2" l="1"/>
  <c r="D313" i="2" s="1"/>
  <c r="G148" i="3"/>
  <c r="E148" i="3"/>
  <c r="G149" i="3" s="1"/>
  <c r="F148" i="3"/>
  <c r="F111" i="2"/>
  <c r="D111" i="2"/>
  <c r="E111" i="2" s="1"/>
  <c r="D112" i="2" s="1"/>
  <c r="E112" i="2" s="1"/>
  <c r="D113" i="2" s="1"/>
  <c r="D149" i="3" l="1"/>
  <c r="E313" i="2"/>
  <c r="D314" i="2" s="1"/>
  <c r="F314" i="2"/>
  <c r="F313" i="2"/>
  <c r="E149" i="3"/>
  <c r="G150" i="3" s="1"/>
  <c r="F149" i="3"/>
  <c r="F112" i="2"/>
  <c r="F113" i="2"/>
  <c r="E113" i="2"/>
  <c r="D114" i="2" s="1"/>
  <c r="D150" i="3" l="1"/>
  <c r="E314" i="2"/>
  <c r="F315" i="2"/>
  <c r="D315" i="2"/>
  <c r="F150" i="3"/>
  <c r="E150" i="3"/>
  <c r="G151" i="3" s="1"/>
  <c r="F114" i="2"/>
  <c r="E114" i="2"/>
  <c r="F115" i="2" s="1"/>
  <c r="E315" i="2" l="1"/>
  <c r="F316" i="2"/>
  <c r="D316" i="2"/>
  <c r="D151" i="3"/>
  <c r="D115" i="2"/>
  <c r="E316" i="2" l="1"/>
  <c r="D317" i="2" s="1"/>
  <c r="F317" i="2"/>
  <c r="E151" i="3"/>
  <c r="G152" i="3" s="1"/>
  <c r="F151" i="3"/>
  <c r="E115" i="2"/>
  <c r="D116" i="2" s="1"/>
  <c r="E116" i="2" s="1"/>
  <c r="D117" i="2" s="1"/>
  <c r="D152" i="3" l="1"/>
  <c r="E152" i="3" s="1"/>
  <c r="G153" i="3" s="1"/>
  <c r="E317" i="2"/>
  <c r="D318" i="2" s="1"/>
  <c r="F318" i="2"/>
  <c r="F152" i="3"/>
  <c r="F116" i="2"/>
  <c r="F117" i="2"/>
  <c r="E117" i="2"/>
  <c r="D118" i="2" s="1"/>
  <c r="D153" i="3" l="1"/>
  <c r="E318" i="2"/>
  <c r="F319" i="2"/>
  <c r="D319" i="2"/>
  <c r="E153" i="3"/>
  <c r="G154" i="3" s="1"/>
  <c r="F153" i="3"/>
  <c r="F118" i="2"/>
  <c r="E118" i="2"/>
  <c r="F119" i="2" s="1"/>
  <c r="D154" i="3" l="1"/>
  <c r="E319" i="2"/>
  <c r="F320" i="2"/>
  <c r="D320" i="2"/>
  <c r="E154" i="3"/>
  <c r="G155" i="3" s="1"/>
  <c r="F154" i="3"/>
  <c r="D119" i="2"/>
  <c r="D155" i="3" l="1"/>
  <c r="E155" i="3" s="1"/>
  <c r="G156" i="3" s="1"/>
  <c r="E320" i="2"/>
  <c r="D321" i="2" s="1"/>
  <c r="F321" i="2"/>
  <c r="F155" i="3"/>
  <c r="E119" i="2"/>
  <c r="F120" i="2" s="1"/>
  <c r="D156" i="3" l="1"/>
  <c r="E321" i="2"/>
  <c r="D322" i="2" s="1"/>
  <c r="F322" i="2"/>
  <c r="F156" i="3"/>
  <c r="E156" i="3"/>
  <c r="G157" i="3" s="1"/>
  <c r="D157" i="3"/>
  <c r="D120" i="2"/>
  <c r="E120" i="2" s="1"/>
  <c r="D121" i="2" s="1"/>
  <c r="E322" i="2" l="1"/>
  <c r="F323" i="2"/>
  <c r="D323" i="2"/>
  <c r="E157" i="3"/>
  <c r="G158" i="3" s="1"/>
  <c r="F157" i="3"/>
  <c r="F121" i="2"/>
  <c r="E121" i="2"/>
  <c r="D122" i="2" s="1"/>
  <c r="E122" i="2" s="1"/>
  <c r="D123" i="2" s="1"/>
  <c r="D158" i="3" l="1"/>
  <c r="E323" i="2"/>
  <c r="F324" i="2"/>
  <c r="D324" i="2"/>
  <c r="F122" i="2"/>
  <c r="F123" i="2"/>
  <c r="E123" i="2"/>
  <c r="F124" i="2" s="1"/>
  <c r="E158" i="3" l="1"/>
  <c r="F158" i="3"/>
  <c r="E324" i="2"/>
  <c r="D325" i="2" s="1"/>
  <c r="D124" i="2"/>
  <c r="D159" i="3" l="1"/>
  <c r="G159" i="3"/>
  <c r="E325" i="2"/>
  <c r="D326" i="2" s="1"/>
  <c r="F326" i="2"/>
  <c r="F325" i="2"/>
  <c r="E124" i="2"/>
  <c r="F125" i="2" s="1"/>
  <c r="E159" i="3" l="1"/>
  <c r="F159" i="3"/>
  <c r="E326" i="2"/>
  <c r="F327" i="2"/>
  <c r="D327" i="2"/>
  <c r="D125" i="2"/>
  <c r="D160" i="3" l="1"/>
  <c r="G160" i="3"/>
  <c r="E327" i="2"/>
  <c r="F328" i="2"/>
  <c r="D328" i="2"/>
  <c r="E125" i="2"/>
  <c r="D126" i="2" s="1"/>
  <c r="E160" i="3" l="1"/>
  <c r="D161" i="3" s="1"/>
  <c r="F160" i="3"/>
  <c r="E328" i="2"/>
  <c r="D329" i="2" s="1"/>
  <c r="F126" i="2"/>
  <c r="E126" i="2"/>
  <c r="D127" i="2" s="1"/>
  <c r="E161" i="3" l="1"/>
  <c r="G162" i="3" s="1"/>
  <c r="F161" i="3"/>
  <c r="D162" i="3"/>
  <c r="G161" i="3"/>
  <c r="E329" i="2"/>
  <c r="D330" i="2" s="1"/>
  <c r="F330" i="2"/>
  <c r="F329" i="2"/>
  <c r="F127" i="2"/>
  <c r="E127" i="2"/>
  <c r="F128" i="2" s="1"/>
  <c r="E162" i="3" l="1"/>
  <c r="D163" i="3" s="1"/>
  <c r="G163" i="3"/>
  <c r="F162" i="3"/>
  <c r="E330" i="2"/>
  <c r="F331" i="2"/>
  <c r="D331" i="2"/>
  <c r="D128" i="2"/>
  <c r="E163" i="3" l="1"/>
  <c r="D164" i="3" s="1"/>
  <c r="F163" i="3"/>
  <c r="G164" i="3"/>
  <c r="E331" i="2"/>
  <c r="F332" i="2"/>
  <c r="D332" i="2"/>
  <c r="E128" i="2"/>
  <c r="D129" i="2" s="1"/>
  <c r="E164" i="3" l="1"/>
  <c r="D165" i="3" s="1"/>
  <c r="G165" i="3"/>
  <c r="F164" i="3"/>
  <c r="E332" i="2"/>
  <c r="F333" i="2" s="1"/>
  <c r="F129" i="2"/>
  <c r="E129" i="2"/>
  <c r="F130" i="2" s="1"/>
  <c r="E165" i="3" l="1"/>
  <c r="D166" i="3" s="1"/>
  <c r="F165" i="3"/>
  <c r="G166" i="3"/>
  <c r="D333" i="2"/>
  <c r="D130" i="2"/>
  <c r="E166" i="3" l="1"/>
  <c r="D167" i="3" s="1"/>
  <c r="G167" i="3"/>
  <c r="F166" i="3"/>
  <c r="E333" i="2"/>
  <c r="D334" i="2" s="1"/>
  <c r="F334" i="2"/>
  <c r="E130" i="2"/>
  <c r="D131" i="2" s="1"/>
  <c r="E167" i="3" l="1"/>
  <c r="D168" i="3" s="1"/>
  <c r="F167" i="3"/>
  <c r="G168" i="3"/>
  <c r="E334" i="2"/>
  <c r="D335" i="2" s="1"/>
  <c r="F131" i="2"/>
  <c r="E131" i="2"/>
  <c r="F132" i="2" s="1"/>
  <c r="E168" i="3" l="1"/>
  <c r="D169" i="3" s="1"/>
  <c r="G169" i="3"/>
  <c r="F168" i="3"/>
  <c r="E335" i="2"/>
  <c r="F336" i="2" s="1"/>
  <c r="D336" i="2"/>
  <c r="F335" i="2"/>
  <c r="D132" i="2"/>
  <c r="E169" i="3" l="1"/>
  <c r="D170" i="3" s="1"/>
  <c r="F169" i="3"/>
  <c r="G170" i="3"/>
  <c r="E336" i="2"/>
  <c r="D337" i="2"/>
  <c r="E132" i="2"/>
  <c r="D133" i="2" s="1"/>
  <c r="E133" i="2" s="1"/>
  <c r="E170" i="3" l="1"/>
  <c r="D171" i="3" s="1"/>
  <c r="G171" i="3"/>
  <c r="F170" i="3"/>
  <c r="E337" i="2"/>
  <c r="F133" i="2"/>
  <c r="F134" i="2"/>
  <c r="D134" i="2"/>
  <c r="E171" i="3" l="1"/>
  <c r="D172" i="3" s="1"/>
  <c r="F171" i="3"/>
  <c r="G172" i="3"/>
  <c r="E134" i="2"/>
  <c r="F135" i="2" s="1"/>
  <c r="E172" i="3" l="1"/>
  <c r="G173" i="3"/>
  <c r="F172" i="3"/>
  <c r="D173" i="3"/>
  <c r="D135" i="2"/>
  <c r="E135" i="2" s="1"/>
  <c r="E173" i="3" l="1"/>
  <c r="F173" i="3"/>
  <c r="G174" i="3"/>
  <c r="D174" i="3"/>
  <c r="F136" i="2"/>
  <c r="D136" i="2"/>
  <c r="E136" i="2" s="1"/>
  <c r="D137" i="2" s="1"/>
  <c r="E137" i="2" s="1"/>
  <c r="F174" i="3" l="1"/>
  <c r="E174" i="3"/>
  <c r="G175" i="3" s="1"/>
  <c r="D175" i="3"/>
  <c r="F137" i="2"/>
  <c r="F138" i="2"/>
  <c r="D138" i="2"/>
  <c r="F175" i="3" l="1"/>
  <c r="E175" i="3"/>
  <c r="G176" i="3" s="1"/>
  <c r="D176" i="3"/>
  <c r="E138" i="2"/>
  <c r="D139" i="2" s="1"/>
  <c r="E176" i="3" l="1"/>
  <c r="F176" i="3"/>
  <c r="G177" i="3"/>
  <c r="D177" i="3"/>
  <c r="F139" i="2"/>
  <c r="E139" i="2"/>
  <c r="F140" i="2" s="1"/>
  <c r="E177" i="3" l="1"/>
  <c r="F177" i="3"/>
  <c r="G178" i="3"/>
  <c r="D178" i="3"/>
  <c r="D140" i="2"/>
  <c r="F178" i="3" l="1"/>
  <c r="E178" i="3"/>
  <c r="G179" i="3" s="1"/>
  <c r="D179" i="3"/>
  <c r="E140" i="2"/>
  <c r="D141" i="2" s="1"/>
  <c r="E179" i="3" l="1"/>
  <c r="G180" i="3" s="1"/>
  <c r="F179" i="3"/>
  <c r="D180" i="3"/>
  <c r="F141" i="2"/>
  <c r="E141" i="2"/>
  <c r="F142" i="2" s="1"/>
  <c r="E180" i="3" l="1"/>
  <c r="G181" i="3"/>
  <c r="F180" i="3"/>
  <c r="D181" i="3"/>
  <c r="D142" i="2"/>
  <c r="E181" i="3" l="1"/>
  <c r="F181" i="3"/>
  <c r="G182" i="3"/>
  <c r="D182" i="3"/>
  <c r="E142" i="2"/>
  <c r="F143" i="2" s="1"/>
  <c r="F182" i="3" l="1"/>
  <c r="E182" i="3"/>
  <c r="G183" i="3" s="1"/>
  <c r="D183" i="3"/>
  <c r="D143" i="2"/>
  <c r="E143" i="2" s="1"/>
  <c r="D144" i="2" s="1"/>
  <c r="F183" i="3" l="1"/>
  <c r="E183" i="3"/>
  <c r="G184" i="3" s="1"/>
  <c r="D184" i="3"/>
  <c r="F144" i="2"/>
  <c r="E144" i="2"/>
  <c r="D145" i="2" s="1"/>
  <c r="E184" i="3" l="1"/>
  <c r="G185" i="3" s="1"/>
  <c r="F184" i="3"/>
  <c r="F145" i="2"/>
  <c r="E145" i="2"/>
  <c r="F146" i="2" s="1"/>
  <c r="D185" i="3" l="1"/>
  <c r="D146" i="2"/>
  <c r="E185" i="3" l="1"/>
  <c r="F185" i="3"/>
  <c r="G186" i="3"/>
  <c r="D186" i="3"/>
  <c r="E146" i="2"/>
  <c r="D147" i="2" s="1"/>
  <c r="F186" i="3" l="1"/>
  <c r="E186" i="3"/>
  <c r="G187" i="3" s="1"/>
  <c r="D187" i="3"/>
  <c r="F147" i="2"/>
  <c r="E147" i="2"/>
  <c r="F148" i="2" s="1"/>
  <c r="E187" i="3" l="1"/>
  <c r="G188" i="3" s="1"/>
  <c r="F187" i="3"/>
  <c r="D188" i="3"/>
  <c r="D148" i="2"/>
  <c r="E188" i="3" l="1"/>
  <c r="G189" i="3"/>
  <c r="F188" i="3"/>
  <c r="D189" i="3"/>
  <c r="E148" i="2"/>
  <c r="D149" i="2" s="1"/>
  <c r="E189" i="3" l="1"/>
  <c r="F189" i="3"/>
  <c r="G190" i="3"/>
  <c r="D190" i="3"/>
  <c r="F149" i="2"/>
  <c r="E149" i="2"/>
  <c r="D150" i="2" s="1"/>
  <c r="F190" i="3" l="1"/>
  <c r="E190" i="3"/>
  <c r="G191" i="3" s="1"/>
  <c r="D191" i="3"/>
  <c r="F150" i="2"/>
  <c r="E150" i="2"/>
  <c r="F151" i="2" s="1"/>
  <c r="F191" i="3" l="1"/>
  <c r="E191" i="3"/>
  <c r="G192" i="3" s="1"/>
  <c r="D192" i="3"/>
  <c r="D151" i="2"/>
  <c r="E192" i="3" l="1"/>
  <c r="F192" i="3"/>
  <c r="G193" i="3"/>
  <c r="D193" i="3"/>
  <c r="E151" i="2"/>
  <c r="D152" i="2" s="1"/>
  <c r="E193" i="3" l="1"/>
  <c r="F193" i="3"/>
  <c r="G194" i="3"/>
  <c r="D194" i="3"/>
  <c r="F152" i="2"/>
  <c r="E152" i="2"/>
  <c r="D153" i="2" s="1"/>
  <c r="F194" i="3" l="1"/>
  <c r="E194" i="3"/>
  <c r="G195" i="3" s="1"/>
  <c r="D195" i="3"/>
  <c r="F153" i="2"/>
  <c r="E153" i="2"/>
  <c r="D154" i="2" s="1"/>
  <c r="E195" i="3" l="1"/>
  <c r="G196" i="3" s="1"/>
  <c r="F195" i="3"/>
  <c r="D196" i="3"/>
  <c r="F154" i="2"/>
  <c r="E154" i="2"/>
  <c r="F155" i="2" s="1"/>
  <c r="E196" i="3" l="1"/>
  <c r="G197" i="3"/>
  <c r="F196" i="3"/>
  <c r="D197" i="3"/>
  <c r="D155" i="2"/>
  <c r="E197" i="3" l="1"/>
  <c r="F197" i="3"/>
  <c r="G198" i="3"/>
  <c r="D198" i="3"/>
  <c r="E155" i="2"/>
  <c r="D156" i="2" s="1"/>
  <c r="F198" i="3" l="1"/>
  <c r="E198" i="3"/>
  <c r="G199" i="3" s="1"/>
  <c r="D199" i="3"/>
  <c r="F156" i="2"/>
  <c r="E156" i="2"/>
  <c r="D157" i="2" s="1"/>
  <c r="F199" i="3" l="1"/>
  <c r="E199" i="3"/>
  <c r="G200" i="3" s="1"/>
  <c r="D200" i="3"/>
  <c r="F157" i="2"/>
  <c r="E157" i="2"/>
  <c r="D158" i="2" s="1"/>
  <c r="E200" i="3" l="1"/>
  <c r="F200" i="3"/>
  <c r="G201" i="3"/>
  <c r="D201" i="3"/>
  <c r="F158" i="2"/>
  <c r="E158" i="2"/>
  <c r="F159" i="2" s="1"/>
  <c r="E201" i="3" l="1"/>
  <c r="F201" i="3"/>
  <c r="G202" i="3"/>
  <c r="D202" i="3"/>
  <c r="D159" i="2"/>
  <c r="F202" i="3" l="1"/>
  <c r="E202" i="3"/>
  <c r="G203" i="3" s="1"/>
  <c r="D203" i="3"/>
  <c r="E159" i="2"/>
  <c r="E203" i="3" l="1"/>
  <c r="G204" i="3" s="1"/>
  <c r="F203" i="3"/>
  <c r="D204" i="3" l="1"/>
  <c r="F204" i="3" l="1"/>
  <c r="E204" i="3"/>
  <c r="G205" i="3" s="1"/>
  <c r="D205" i="3"/>
  <c r="E205" i="3" l="1"/>
  <c r="F205" i="3"/>
  <c r="G206" i="3"/>
  <c r="D206" i="3"/>
  <c r="F206" i="3" l="1"/>
  <c r="E206" i="3"/>
  <c r="G207" i="3" s="1"/>
  <c r="D207" i="3"/>
  <c r="F207" i="3" l="1"/>
  <c r="E207" i="3"/>
  <c r="G208" i="3" s="1"/>
  <c r="D208" i="3"/>
  <c r="E208" i="3" l="1"/>
  <c r="F208" i="3"/>
  <c r="G209" i="3"/>
  <c r="D209" i="3"/>
  <c r="E209" i="3" l="1"/>
  <c r="F209" i="3"/>
  <c r="G210" i="3"/>
  <c r="D210" i="3"/>
  <c r="F210" i="3" l="1"/>
  <c r="E210" i="3"/>
  <c r="G211" i="3" s="1"/>
  <c r="D211" i="3"/>
  <c r="E211" i="3" l="1"/>
  <c r="G212" i="3" s="1"/>
  <c r="F211" i="3"/>
  <c r="D212" i="3"/>
  <c r="E212" i="3" l="1"/>
  <c r="G213" i="3"/>
  <c r="F212" i="3"/>
  <c r="D213" i="3"/>
  <c r="E213" i="3" l="1"/>
  <c r="F213" i="3"/>
  <c r="G214" i="3"/>
  <c r="D214" i="3"/>
  <c r="F214" i="3" l="1"/>
  <c r="E214" i="3"/>
  <c r="G215" i="3" s="1"/>
  <c r="D215" i="3"/>
  <c r="F215" i="3" l="1"/>
  <c r="E215" i="3"/>
  <c r="G216" i="3" s="1"/>
  <c r="D216" i="3"/>
  <c r="E216" i="3" l="1"/>
  <c r="F216" i="3"/>
  <c r="G217" i="3"/>
  <c r="D217" i="3"/>
  <c r="E217" i="3" l="1"/>
  <c r="F217" i="3"/>
  <c r="G218" i="3"/>
  <c r="D218" i="3"/>
  <c r="F218" i="3" l="1"/>
  <c r="E218" i="3"/>
  <c r="G219" i="3" s="1"/>
  <c r="D219" i="3"/>
  <c r="E219" i="3" l="1"/>
  <c r="G220" i="3" s="1"/>
  <c r="F219" i="3"/>
  <c r="D220" i="3"/>
  <c r="E220" i="3" l="1"/>
  <c r="G221" i="3"/>
  <c r="F220" i="3"/>
  <c r="D221" i="3"/>
  <c r="E221" i="3" l="1"/>
  <c r="F221" i="3"/>
  <c r="G222" i="3"/>
  <c r="D222" i="3"/>
  <c r="F222" i="3" l="1"/>
  <c r="E222" i="3"/>
  <c r="G223" i="3" s="1"/>
  <c r="D223" i="3"/>
  <c r="F223" i="3" l="1"/>
  <c r="E223" i="3"/>
  <c r="G224" i="3" s="1"/>
  <c r="D224" i="3"/>
  <c r="E224" i="3" l="1"/>
  <c r="F224" i="3"/>
  <c r="G225" i="3"/>
  <c r="D225" i="3"/>
  <c r="E225" i="3" l="1"/>
  <c r="F225" i="3"/>
  <c r="G226" i="3"/>
  <c r="D226" i="3"/>
  <c r="F226" i="3" l="1"/>
  <c r="E226" i="3"/>
  <c r="G227" i="3" s="1"/>
  <c r="D227" i="3"/>
  <c r="F227" i="3" l="1"/>
  <c r="E227" i="3"/>
  <c r="G228" i="3" s="1"/>
  <c r="D228" i="3"/>
  <c r="E228" i="3" l="1"/>
  <c r="G229" i="3"/>
  <c r="F228" i="3"/>
  <c r="D229" i="3"/>
  <c r="E229" i="3" l="1"/>
  <c r="F229" i="3"/>
  <c r="G230" i="3"/>
  <c r="D230" i="3"/>
  <c r="F230" i="3" l="1"/>
  <c r="E230" i="3"/>
  <c r="G231" i="3" s="1"/>
  <c r="D231" i="3"/>
  <c r="F231" i="3" l="1"/>
  <c r="E231" i="3"/>
  <c r="G232" i="3" s="1"/>
  <c r="D232" i="3"/>
  <c r="E232" i="3" l="1"/>
  <c r="F232" i="3"/>
  <c r="G233" i="3"/>
  <c r="D233" i="3"/>
  <c r="E233" i="3" l="1"/>
  <c r="F233" i="3"/>
  <c r="G234" i="3"/>
  <c r="D234" i="3"/>
  <c r="F234" i="3" l="1"/>
  <c r="E234" i="3"/>
  <c r="G235" i="3" s="1"/>
  <c r="D235" i="3"/>
  <c r="E235" i="3" l="1"/>
  <c r="G236" i="3" s="1"/>
  <c r="F235" i="3"/>
  <c r="D236" i="3"/>
  <c r="E236" i="3" l="1"/>
  <c r="G237" i="3"/>
  <c r="F236" i="3"/>
  <c r="D237" i="3"/>
  <c r="E237" i="3" l="1"/>
  <c r="F237" i="3"/>
  <c r="G238" i="3"/>
  <c r="D238" i="3"/>
  <c r="F238" i="3" l="1"/>
  <c r="E238" i="3"/>
  <c r="G239" i="3" s="1"/>
  <c r="D239" i="3"/>
  <c r="F239" i="3" l="1"/>
  <c r="E239" i="3"/>
  <c r="G240" i="3" s="1"/>
  <c r="D240" i="3"/>
  <c r="E240" i="3" l="1"/>
  <c r="F240" i="3"/>
  <c r="G241" i="3"/>
  <c r="D241" i="3"/>
  <c r="E241" i="3" l="1"/>
  <c r="F241" i="3"/>
  <c r="G242" i="3"/>
  <c r="D242" i="3"/>
  <c r="F242" i="3" l="1"/>
  <c r="E242" i="3"/>
  <c r="G243" i="3" s="1"/>
  <c r="D243" i="3"/>
  <c r="F243" i="3" l="1"/>
  <c r="E243" i="3"/>
  <c r="G244" i="3" s="1"/>
  <c r="D244" i="3"/>
  <c r="E244" i="3" l="1"/>
  <c r="G245" i="3"/>
  <c r="F244" i="3"/>
  <c r="D245" i="3"/>
  <c r="E245" i="3" l="1"/>
  <c r="G246" i="3" s="1"/>
  <c r="F245" i="3"/>
  <c r="D246" i="3"/>
  <c r="E246" i="3" l="1"/>
  <c r="F246" i="3"/>
  <c r="G247" i="3"/>
  <c r="D247" i="3"/>
  <c r="E247" i="3" l="1"/>
  <c r="F247" i="3"/>
  <c r="G248" i="3"/>
  <c r="D248" i="3"/>
  <c r="E248" i="3" l="1"/>
  <c r="F248" i="3"/>
  <c r="G249" i="3"/>
  <c r="D249" i="3"/>
  <c r="E249" i="3" l="1"/>
  <c r="G250" i="3" s="1"/>
  <c r="F249" i="3"/>
  <c r="D250" i="3" l="1"/>
  <c r="E250" i="3" l="1"/>
  <c r="F250" i="3"/>
  <c r="G251" i="3"/>
  <c r="D251" i="3"/>
  <c r="E251" i="3" l="1"/>
  <c r="F251" i="3"/>
  <c r="G252" i="3"/>
  <c r="D252" i="3"/>
  <c r="E252" i="3" l="1"/>
  <c r="F252" i="3"/>
  <c r="G253" i="3"/>
  <c r="D253" i="3"/>
  <c r="E253" i="3" l="1"/>
  <c r="F253" i="3"/>
  <c r="G254" i="3"/>
  <c r="D254" i="3"/>
  <c r="E254" i="3" l="1"/>
  <c r="F254" i="3"/>
  <c r="G255" i="3"/>
  <c r="D255" i="3"/>
  <c r="E255" i="3" l="1"/>
  <c r="F255" i="3"/>
  <c r="G256" i="3"/>
  <c r="D256" i="3"/>
  <c r="E256" i="3" l="1"/>
  <c r="F256" i="3"/>
  <c r="G257" i="3"/>
  <c r="D257" i="3"/>
  <c r="E257" i="3" l="1"/>
  <c r="F257" i="3"/>
  <c r="G258" i="3"/>
  <c r="D258" i="3"/>
  <c r="E258" i="3" l="1"/>
  <c r="F258" i="3"/>
  <c r="G259" i="3"/>
  <c r="D259" i="3"/>
  <c r="E259" i="3" l="1"/>
  <c r="F259" i="3"/>
  <c r="G260" i="3"/>
  <c r="D260" i="3"/>
  <c r="E260" i="3" l="1"/>
  <c r="F260" i="3"/>
  <c r="G261" i="3"/>
  <c r="D261" i="3"/>
  <c r="E261" i="3" l="1"/>
  <c r="F261" i="3"/>
  <c r="G262" i="3"/>
  <c r="D262" i="3"/>
  <c r="E262" i="3" l="1"/>
  <c r="F262" i="3"/>
  <c r="G263" i="3"/>
  <c r="D263" i="3"/>
  <c r="E263" i="3" l="1"/>
  <c r="F263" i="3"/>
  <c r="G264" i="3"/>
  <c r="D264" i="3"/>
  <c r="E264" i="3" l="1"/>
  <c r="F264" i="3"/>
  <c r="G265" i="3"/>
  <c r="D265" i="3"/>
  <c r="E265" i="3" l="1"/>
  <c r="F265" i="3"/>
  <c r="G266" i="3"/>
  <c r="D266" i="3"/>
  <c r="E266" i="3" l="1"/>
  <c r="F266" i="3"/>
  <c r="G267" i="3"/>
  <c r="D267" i="3"/>
  <c r="E267" i="3" l="1"/>
  <c r="F267" i="3"/>
  <c r="G268" i="3"/>
  <c r="D268" i="3"/>
  <c r="E268" i="3" l="1"/>
  <c r="F268" i="3"/>
  <c r="G269" i="3"/>
  <c r="D269" i="3"/>
  <c r="E269" i="3" l="1"/>
  <c r="F269" i="3"/>
  <c r="G270" i="3"/>
  <c r="D270" i="3"/>
  <c r="F270" i="3" l="1"/>
  <c r="E270" i="3"/>
  <c r="G271" i="3" s="1"/>
  <c r="D271" i="3"/>
  <c r="E271" i="3" l="1"/>
  <c r="D272" i="3" s="1"/>
  <c r="G272" i="3"/>
  <c r="F271" i="3"/>
  <c r="E272" i="3" l="1"/>
  <c r="D273" i="3" s="1"/>
  <c r="F272" i="3"/>
  <c r="G273" i="3"/>
  <c r="E273" i="3" l="1"/>
  <c r="F273" i="3"/>
  <c r="G274" i="3"/>
  <c r="D274" i="3"/>
  <c r="E274" i="3" l="1"/>
  <c r="F274" i="3"/>
  <c r="G275" i="3"/>
  <c r="D275" i="3"/>
  <c r="E275" i="3" l="1"/>
  <c r="F275" i="3"/>
  <c r="G276" i="3"/>
  <c r="D276" i="3"/>
  <c r="E276" i="3" l="1"/>
  <c r="F276" i="3"/>
  <c r="G277" i="3"/>
  <c r="D277" i="3"/>
  <c r="E277" i="3" l="1"/>
  <c r="F277" i="3"/>
  <c r="G278" i="3"/>
  <c r="D278" i="3"/>
  <c r="E278" i="3" l="1"/>
  <c r="G279" i="3"/>
  <c r="F278" i="3"/>
  <c r="D279" i="3"/>
  <c r="F279" i="3" l="1"/>
  <c r="E279" i="3"/>
  <c r="G280" i="3" s="1"/>
  <c r="D280" i="3"/>
  <c r="E280" i="3" l="1"/>
  <c r="F280" i="3"/>
  <c r="G281" i="3"/>
  <c r="D281" i="3"/>
  <c r="E281" i="3" l="1"/>
  <c r="G282" i="3"/>
  <c r="F281" i="3"/>
  <c r="D282" i="3"/>
  <c r="E282" i="3" l="1"/>
  <c r="F282" i="3"/>
  <c r="G283" i="3"/>
  <c r="D283" i="3"/>
  <c r="E283" i="3" l="1"/>
  <c r="F283" i="3"/>
  <c r="G284" i="3"/>
  <c r="D284" i="3"/>
  <c r="E284" i="3" l="1"/>
  <c r="F284" i="3"/>
  <c r="G285" i="3"/>
  <c r="D285" i="3"/>
  <c r="E285" i="3" l="1"/>
  <c r="F285" i="3"/>
  <c r="G286" i="3"/>
  <c r="D286" i="3"/>
  <c r="E286" i="3" l="1"/>
  <c r="F286" i="3"/>
  <c r="G287" i="3"/>
  <c r="D287" i="3"/>
  <c r="E287" i="3" l="1"/>
  <c r="F287" i="3"/>
  <c r="G288" i="3"/>
  <c r="D288" i="3"/>
  <c r="F288" i="3" l="1"/>
  <c r="E288" i="3"/>
  <c r="G289" i="3"/>
  <c r="D289" i="3"/>
  <c r="E289" i="3" l="1"/>
  <c r="F289" i="3"/>
  <c r="G290" i="3"/>
  <c r="D290" i="3"/>
  <c r="F290" i="3" l="1"/>
  <c r="E290" i="3"/>
  <c r="G291" i="3"/>
  <c r="D291" i="3"/>
  <c r="E291" i="3" l="1"/>
  <c r="F291" i="3"/>
  <c r="G292" i="3"/>
  <c r="D292" i="3"/>
  <c r="E292" i="3" l="1"/>
  <c r="F292" i="3"/>
  <c r="G293" i="3"/>
  <c r="D293" i="3"/>
  <c r="F293" i="3" l="1"/>
  <c r="E293" i="3"/>
  <c r="G294" i="3"/>
  <c r="D294" i="3"/>
  <c r="E294" i="3" l="1"/>
  <c r="F294" i="3"/>
  <c r="G295" i="3"/>
  <c r="D295" i="3"/>
  <c r="E295" i="3" l="1"/>
  <c r="G296" i="3"/>
  <c r="F295" i="3"/>
  <c r="D296" i="3"/>
  <c r="E296" i="3" l="1"/>
  <c r="G297" i="3"/>
  <c r="F296" i="3"/>
  <c r="D297" i="3"/>
  <c r="E297" i="3" l="1"/>
  <c r="G298" i="3"/>
  <c r="F297" i="3"/>
  <c r="D298" i="3"/>
  <c r="F298" i="3" l="1"/>
  <c r="E298" i="3"/>
  <c r="D299" i="3" s="1"/>
  <c r="E299" i="3" l="1"/>
  <c r="D300" i="3" s="1"/>
  <c r="G300" i="3"/>
  <c r="F299" i="3"/>
  <c r="G299" i="3"/>
  <c r="E300" i="3" l="1"/>
  <c r="D301" i="3" s="1"/>
  <c r="G301" i="3"/>
  <c r="F300" i="3"/>
  <c r="E301" i="3" l="1"/>
  <c r="G302" i="3" s="1"/>
  <c r="F301" i="3"/>
  <c r="D302" i="3"/>
  <c r="E302" i="3" l="1"/>
  <c r="D303" i="3" s="1"/>
  <c r="G303" i="3"/>
  <c r="F302" i="3"/>
  <c r="E303" i="3" l="1"/>
  <c r="G304" i="3" s="1"/>
  <c r="F303" i="3"/>
  <c r="D304" i="3"/>
  <c r="E304" i="3" l="1"/>
  <c r="G305" i="3" s="1"/>
  <c r="F304" i="3"/>
  <c r="D305" i="3"/>
  <c r="E305" i="3" l="1"/>
  <c r="G306" i="3" s="1"/>
  <c r="F305" i="3"/>
  <c r="D306" i="3"/>
  <c r="E306" i="3" l="1"/>
  <c r="G307" i="3" s="1"/>
  <c r="F306" i="3"/>
  <c r="D307" i="3"/>
  <c r="E307" i="3" l="1"/>
  <c r="G308" i="3" s="1"/>
  <c r="F307" i="3"/>
  <c r="D308" i="3"/>
  <c r="F308" i="3" l="1"/>
  <c r="E308" i="3"/>
  <c r="G309" i="3"/>
  <c r="D309" i="3"/>
  <c r="E309" i="3" l="1"/>
  <c r="G310" i="3" s="1"/>
  <c r="F309" i="3"/>
  <c r="D310" i="3"/>
  <c r="E310" i="3" l="1"/>
  <c r="G311" i="3" s="1"/>
  <c r="F310" i="3"/>
  <c r="D311" i="3"/>
  <c r="E311" i="3" l="1"/>
  <c r="G312" i="3" s="1"/>
  <c r="F311" i="3"/>
  <c r="D312" i="3"/>
  <c r="E312" i="3" l="1"/>
  <c r="D313" i="3" s="1"/>
  <c r="G313" i="3"/>
  <c r="F312" i="3"/>
  <c r="E313" i="3" l="1"/>
  <c r="D314" i="3" s="1"/>
  <c r="G314" i="3"/>
  <c r="F313" i="3"/>
  <c r="E314" i="3" l="1"/>
  <c r="G315" i="3"/>
  <c r="F314" i="3"/>
  <c r="D315" i="3"/>
  <c r="E315" i="3" l="1"/>
  <c r="G316" i="3"/>
  <c r="F315" i="3"/>
  <c r="D316" i="3"/>
  <c r="E316" i="3" l="1"/>
  <c r="G317" i="3"/>
  <c r="F316" i="3"/>
  <c r="D317" i="3"/>
  <c r="E317" i="3" l="1"/>
  <c r="G318" i="3"/>
  <c r="F317" i="3"/>
  <c r="D318" i="3"/>
  <c r="F318" i="3" l="1"/>
  <c r="E318" i="3"/>
  <c r="G319" i="3"/>
  <c r="D319" i="3"/>
  <c r="F319" i="3" l="1"/>
  <c r="E319" i="3"/>
  <c r="G320" i="3" s="1"/>
  <c r="D320" i="3"/>
  <c r="E320" i="3" l="1"/>
  <c r="G321" i="3" s="1"/>
  <c r="F320" i="3"/>
  <c r="D321" i="3"/>
  <c r="E321" i="3" l="1"/>
  <c r="G322" i="3" s="1"/>
  <c r="F321" i="3"/>
  <c r="D322" i="3"/>
  <c r="E322" i="3" l="1"/>
  <c r="G323" i="3" s="1"/>
  <c r="F322" i="3"/>
  <c r="D323" i="3"/>
  <c r="E323" i="3" l="1"/>
  <c r="G324" i="3"/>
  <c r="F323" i="3"/>
  <c r="D324" i="3"/>
  <c r="E324" i="3" l="1"/>
  <c r="G325" i="3"/>
  <c r="F324" i="3"/>
  <c r="D325" i="3"/>
  <c r="E325" i="3" l="1"/>
  <c r="G326" i="3"/>
  <c r="F325" i="3"/>
  <c r="D326" i="3"/>
  <c r="E326" i="3" l="1"/>
  <c r="D327" i="3" s="1"/>
  <c r="G327" i="3"/>
  <c r="F326" i="3"/>
  <c r="E327" i="3" l="1"/>
  <c r="G328" i="3"/>
  <c r="F327" i="3"/>
  <c r="D328" i="3"/>
  <c r="E328" i="3" l="1"/>
  <c r="G329" i="3"/>
  <c r="F328" i="3"/>
  <c r="D329" i="3"/>
  <c r="E329" i="3" l="1"/>
  <c r="G330" i="3"/>
  <c r="F329" i="3"/>
  <c r="D330" i="3"/>
  <c r="E330" i="3" l="1"/>
  <c r="G331" i="3"/>
  <c r="F330" i="3"/>
  <c r="D331" i="3"/>
  <c r="E331" i="3" l="1"/>
  <c r="G332" i="3"/>
  <c r="F331" i="3"/>
  <c r="D332" i="3"/>
  <c r="E332" i="3" l="1"/>
  <c r="G333" i="3"/>
  <c r="F332" i="3"/>
  <c r="D333" i="3"/>
  <c r="E333" i="3" l="1"/>
  <c r="F333" i="3"/>
  <c r="G334" i="3"/>
  <c r="D334" i="3"/>
  <c r="E334" i="3" l="1"/>
  <c r="G335" i="3"/>
  <c r="F334" i="3"/>
  <c r="D335" i="3"/>
  <c r="E335" i="3" l="1"/>
  <c r="G336" i="3"/>
  <c r="F335" i="3"/>
  <c r="D336" i="3"/>
  <c r="E336" i="3" l="1"/>
  <c r="G337" i="3" s="1"/>
  <c r="F336" i="3"/>
  <c r="D337" i="3" l="1"/>
  <c r="E337" i="3" l="1"/>
  <c r="F337" i="3"/>
</calcChain>
</file>

<file path=xl/sharedStrings.xml><?xml version="1.0" encoding="utf-8"?>
<sst xmlns="http://schemas.openxmlformats.org/spreadsheetml/2006/main" count="41" uniqueCount="29">
  <si>
    <t>Month</t>
  </si>
  <si>
    <t>Ridership</t>
  </si>
  <si>
    <t>SES, α=0.2</t>
  </si>
  <si>
    <t>SES, α=0.5</t>
  </si>
  <si>
    <t>Period</t>
  </si>
  <si>
    <t>Holt's Additive Model</t>
  </si>
  <si>
    <r>
      <t>L</t>
    </r>
    <r>
      <rPr>
        <b/>
        <i/>
        <vertAlign val="subscript"/>
        <sz val="10"/>
        <color rgb="FF0000FF"/>
        <rFont val="Times New Roman"/>
        <family val="1"/>
      </rPr>
      <t>t</t>
    </r>
    <r>
      <rPr>
        <b/>
        <i/>
        <sz val="10"/>
        <color rgb="FF0000FF"/>
        <rFont val="Times New Roman"/>
        <family val="1"/>
      </rPr>
      <t xml:space="preserve"> =  </t>
    </r>
    <r>
      <rPr>
        <b/>
        <i/>
        <sz val="10"/>
        <color rgb="FF0000FF"/>
        <rFont val="Symbol"/>
        <family val="1"/>
        <charset val="2"/>
      </rPr>
      <t>a</t>
    </r>
    <r>
      <rPr>
        <b/>
        <i/>
        <sz val="10"/>
        <color rgb="FF0000FF"/>
        <rFont val="Times New Roman"/>
        <family val="1"/>
      </rPr>
      <t>y</t>
    </r>
    <r>
      <rPr>
        <b/>
        <i/>
        <vertAlign val="subscript"/>
        <sz val="10"/>
        <color rgb="FF0000FF"/>
        <rFont val="Times New Roman"/>
        <family val="1"/>
      </rPr>
      <t>t</t>
    </r>
    <r>
      <rPr>
        <b/>
        <i/>
        <sz val="10"/>
        <color rgb="FF0000FF"/>
        <rFont val="Times New Roman"/>
        <family val="1"/>
      </rPr>
      <t xml:space="preserve"> + (1-</t>
    </r>
    <r>
      <rPr>
        <b/>
        <i/>
        <sz val="10"/>
        <color rgb="FF0000FF"/>
        <rFont val="Symbol"/>
        <family val="1"/>
        <charset val="2"/>
      </rPr>
      <t>a</t>
    </r>
    <r>
      <rPr>
        <b/>
        <i/>
        <sz val="10"/>
        <color rgb="FF0000FF"/>
        <rFont val="Times New Roman"/>
        <family val="1"/>
      </rPr>
      <t>)( L</t>
    </r>
    <r>
      <rPr>
        <b/>
        <i/>
        <vertAlign val="subscript"/>
        <sz val="10"/>
        <color rgb="FF0000FF"/>
        <rFont val="Times New Roman"/>
        <family val="1"/>
      </rPr>
      <t xml:space="preserve">t-1 </t>
    </r>
    <r>
      <rPr>
        <b/>
        <i/>
        <sz val="10"/>
        <color rgb="FF0000FF"/>
        <rFont val="Times New Roman"/>
        <family val="1"/>
      </rPr>
      <t>+</t>
    </r>
    <r>
      <rPr>
        <b/>
        <i/>
        <vertAlign val="subscript"/>
        <sz val="10"/>
        <color rgb="FF0000FF"/>
        <rFont val="Times New Roman"/>
        <family val="1"/>
      </rPr>
      <t xml:space="preserve"> </t>
    </r>
    <r>
      <rPr>
        <b/>
        <i/>
        <sz val="10"/>
        <color rgb="FF0000FF"/>
        <rFont val="Times New Roman"/>
        <family val="1"/>
      </rPr>
      <t>T</t>
    </r>
    <r>
      <rPr>
        <b/>
        <i/>
        <vertAlign val="subscript"/>
        <sz val="10"/>
        <color rgb="FF0000FF"/>
        <rFont val="Times New Roman"/>
        <family val="1"/>
      </rPr>
      <t>t-1</t>
    </r>
    <r>
      <rPr>
        <b/>
        <i/>
        <sz val="10"/>
        <color rgb="FF0000FF"/>
        <rFont val="Times New Roman"/>
        <family val="1"/>
      </rPr>
      <t>)</t>
    </r>
  </si>
  <si>
    <r>
      <t>T</t>
    </r>
    <r>
      <rPr>
        <b/>
        <i/>
        <vertAlign val="subscript"/>
        <sz val="10"/>
        <color rgb="FF0000FF"/>
        <rFont val="Times New Roman"/>
        <family val="1"/>
      </rPr>
      <t>t</t>
    </r>
    <r>
      <rPr>
        <b/>
        <i/>
        <sz val="10"/>
        <color rgb="FF0000FF"/>
        <rFont val="Times New Roman"/>
        <family val="1"/>
      </rPr>
      <t xml:space="preserve"> = </t>
    </r>
    <r>
      <rPr>
        <b/>
        <i/>
        <sz val="10"/>
        <color rgb="FF0000FF"/>
        <rFont val="Symbol"/>
        <family val="1"/>
        <charset val="2"/>
      </rPr>
      <t>b (</t>
    </r>
    <r>
      <rPr>
        <b/>
        <i/>
        <sz val="10"/>
        <color rgb="FF0000FF"/>
        <rFont val="Times New Roman"/>
        <family val="1"/>
      </rPr>
      <t>L</t>
    </r>
    <r>
      <rPr>
        <b/>
        <i/>
        <vertAlign val="subscript"/>
        <sz val="10"/>
        <color rgb="FF0000FF"/>
        <rFont val="Times New Roman"/>
        <family val="1"/>
      </rPr>
      <t>t</t>
    </r>
    <r>
      <rPr>
        <b/>
        <i/>
        <sz val="10"/>
        <color rgb="FF0000FF"/>
        <rFont val="Times New Roman"/>
        <family val="1"/>
      </rPr>
      <t>-L</t>
    </r>
    <r>
      <rPr>
        <b/>
        <i/>
        <vertAlign val="subscript"/>
        <sz val="10"/>
        <color rgb="FF0000FF"/>
        <rFont val="Times New Roman"/>
        <family val="1"/>
      </rPr>
      <t>t-1</t>
    </r>
    <r>
      <rPr>
        <b/>
        <i/>
        <sz val="10"/>
        <color rgb="FF0000FF"/>
        <rFont val="Times New Roman"/>
        <family val="1"/>
      </rPr>
      <t xml:space="preserve">) + (1- </t>
    </r>
    <r>
      <rPr>
        <b/>
        <i/>
        <sz val="10"/>
        <color rgb="FF0000FF"/>
        <rFont val="Symbol"/>
        <family val="1"/>
        <charset val="2"/>
      </rPr>
      <t>b</t>
    </r>
    <r>
      <rPr>
        <b/>
        <i/>
        <sz val="10"/>
        <color rgb="FF0000FF"/>
        <rFont val="Times New Roman"/>
        <family val="1"/>
      </rPr>
      <t>) T</t>
    </r>
    <r>
      <rPr>
        <b/>
        <i/>
        <vertAlign val="subscript"/>
        <sz val="10"/>
        <color rgb="FF0000FF"/>
        <rFont val="Times New Roman"/>
        <family val="1"/>
      </rPr>
      <t>t-1</t>
    </r>
  </si>
  <si>
    <t>k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</si>
  <si>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t+1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</si>
  <si>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</si>
  <si>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</si>
  <si>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α</t>
  </si>
  <si>
    <t>β</t>
  </si>
  <si>
    <t>γ</t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</si>
  <si>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</si>
  <si>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b/>
        <i/>
        <vertAlign val="subscript"/>
        <sz val="11"/>
        <color rgb="FF0000FF"/>
        <rFont val="Times New Roman"/>
        <family val="1"/>
      </rPr>
      <t>t+1</t>
    </r>
    <r>
      <rPr>
        <b/>
        <i/>
        <sz val="11"/>
        <color rgb="FF0000FF"/>
        <rFont val="Times New Roman"/>
        <family val="1"/>
      </rPr>
      <t>= L</t>
    </r>
    <r>
      <rPr>
        <b/>
        <i/>
        <vertAlign val="subscript"/>
        <sz val="11"/>
        <color rgb="FF0000FF"/>
        <rFont val="Times New Roman"/>
        <family val="1"/>
      </rPr>
      <t xml:space="preserve">t </t>
    </r>
    <r>
      <rPr>
        <b/>
        <i/>
        <sz val="11"/>
        <color rgb="FF0000FF"/>
        <rFont val="Times New Roman"/>
        <family val="1"/>
      </rPr>
      <t>+ T</t>
    </r>
    <r>
      <rPr>
        <b/>
        <i/>
        <vertAlign val="subscript"/>
        <sz val="11"/>
        <color rgb="FF0000FF"/>
        <rFont val="Times New Roman"/>
        <family val="1"/>
      </rPr>
      <t>t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</si>
  <si>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 1708.917, the actual value for period 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</si>
  <si>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= 0, commonly defined trend in period 1</t>
    </r>
  </si>
  <si>
    <t xml:space="preserve">Initial (seed) parameters for Holt-Winter's (HW) Multiplicative Model </t>
  </si>
  <si>
    <t>SES, α=0.9</t>
  </si>
  <si>
    <r>
      <t>F</t>
    </r>
    <r>
      <rPr>
        <b/>
        <i/>
        <vertAlign val="subscript"/>
        <sz val="11"/>
        <rFont val="Times New Roman"/>
        <family val="1"/>
      </rPr>
      <t>t+k</t>
    </r>
    <r>
      <rPr>
        <b/>
        <i/>
        <sz val="11"/>
        <rFont val="Times New Roman"/>
        <family val="1"/>
      </rPr>
      <t xml:space="preserve"> = L</t>
    </r>
    <r>
      <rPr>
        <b/>
        <i/>
        <vertAlign val="subscript"/>
        <sz val="11"/>
        <rFont val="Times New Roman"/>
        <family val="1"/>
      </rPr>
      <t xml:space="preserve">t </t>
    </r>
    <r>
      <rPr>
        <b/>
        <i/>
        <sz val="11"/>
        <rFont val="Times New Roman"/>
        <family val="1"/>
      </rPr>
      <t>+ k T</t>
    </r>
    <r>
      <rPr>
        <b/>
        <i/>
        <vertAlign val="subscript"/>
        <sz val="11"/>
        <rFont val="Times New Roman"/>
        <family val="1"/>
      </rPr>
      <t>t</t>
    </r>
  </si>
  <si>
    <r>
      <t xml:space="preserve">  F</t>
    </r>
    <r>
      <rPr>
        <b/>
        <i/>
        <vertAlign val="subscript"/>
        <sz val="12"/>
        <color rgb="FF0000FF"/>
        <rFont val="Times New Roman"/>
        <family val="1"/>
      </rPr>
      <t>t+1</t>
    </r>
    <r>
      <rPr>
        <b/>
        <i/>
        <sz val="12"/>
        <color rgb="FF0000FF"/>
        <rFont val="Times New Roman"/>
        <family val="1"/>
      </rPr>
      <t xml:space="preserve"> = (L</t>
    </r>
    <r>
      <rPr>
        <b/>
        <i/>
        <vertAlign val="subscript"/>
        <sz val="12"/>
        <color rgb="FF0000FF"/>
        <rFont val="Times New Roman"/>
        <family val="1"/>
      </rPr>
      <t xml:space="preserve">t  </t>
    </r>
    <r>
      <rPr>
        <b/>
        <i/>
        <sz val="12"/>
        <color rgb="FF0000FF"/>
        <rFont val="Times New Roman"/>
        <family val="1"/>
      </rPr>
      <t>+ T</t>
    </r>
    <r>
      <rPr>
        <b/>
        <i/>
        <vertAlign val="subscript"/>
        <sz val="12"/>
        <color rgb="FF0000FF"/>
        <rFont val="Times New Roman"/>
        <family val="1"/>
      </rPr>
      <t xml:space="preserve">t </t>
    </r>
    <r>
      <rPr>
        <b/>
        <i/>
        <sz val="12"/>
        <color rgb="FF0000FF"/>
        <rFont val="Times New Roman"/>
        <family val="1"/>
      </rPr>
      <t>) S</t>
    </r>
    <r>
      <rPr>
        <b/>
        <i/>
        <vertAlign val="subscript"/>
        <sz val="12"/>
        <color rgb="FF0000FF"/>
        <rFont val="Times New Roman"/>
        <family val="1"/>
      </rPr>
      <t>t+1-M</t>
    </r>
    <r>
      <rPr>
        <b/>
        <i/>
        <sz val="12"/>
        <color rgb="FF0000FF"/>
        <rFont val="Times New Roman"/>
        <family val="1"/>
      </rPr>
      <t xml:space="preserve"> </t>
    </r>
  </si>
  <si>
    <t xml:space="preserve"> </t>
  </si>
  <si>
    <r>
      <t>L</t>
    </r>
    <r>
      <rPr>
        <b/>
        <i/>
        <vertAlign val="subscript"/>
        <sz val="11"/>
        <rFont val="Calibri"/>
        <family val="2"/>
        <scheme val="minor"/>
      </rPr>
      <t>2</t>
    </r>
    <r>
      <rPr>
        <b/>
        <i/>
        <sz val="11"/>
        <rFont val="Calibri"/>
        <family val="2"/>
        <scheme val="minor"/>
      </rPr>
      <t xml:space="preserve"> = 0.1*1620.586 + (1-0.1)*(1708.917 + 0.000) = 1700.084</t>
    </r>
  </si>
  <si>
    <r>
      <t>T</t>
    </r>
    <r>
      <rPr>
        <b/>
        <i/>
        <vertAlign val="subscript"/>
        <sz val="11"/>
        <rFont val="Calibri"/>
        <family val="2"/>
        <scheme val="minor"/>
      </rPr>
      <t>2</t>
    </r>
    <r>
      <rPr>
        <b/>
        <i/>
        <sz val="11"/>
        <rFont val="Calibri"/>
        <family val="2"/>
        <scheme val="minor"/>
      </rPr>
      <t xml:space="preserve"> = 0.1*(1700.084 - 1708.917) + (1-0.1)*0.000 = -0.883</t>
    </r>
  </si>
  <si>
    <r>
      <t>F</t>
    </r>
    <r>
      <rPr>
        <b/>
        <i/>
        <vertAlign val="subscript"/>
        <sz val="11"/>
        <rFont val="Calibri"/>
        <family val="2"/>
        <scheme val="minor"/>
      </rPr>
      <t>3</t>
    </r>
    <r>
      <rPr>
        <b/>
        <i/>
        <sz val="11"/>
        <rFont val="Calibri"/>
        <family val="2"/>
        <scheme val="minor"/>
      </rPr>
      <t xml:space="preserve"> = 1700.084 - 0.883 = 1699.201</t>
    </r>
  </si>
  <si>
    <t>Holt-Winter's (HW) Multiplicative Model</t>
  </si>
  <si>
    <t>Intial (seed) parameters for the Holt't model in period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</si>
</sst>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0000FF"/>
      <name val="Times New Roman"/>
      <family val="1"/>
    </font>
    <font>
      <b/>
      <i/>
      <vertAlign val="subscript"/>
      <sz val="11"/>
      <color rgb="FF0000FF"/>
      <name val="Times New Roman"/>
      <family val="1"/>
    </font>
    <font>
      <b/>
      <i/>
      <sz val="11"/>
      <color rgb="FF0000FF"/>
      <name val="Calibri"/>
      <family val="2"/>
      <scheme val="minor"/>
    </font>
    <font>
      <b/>
      <i/>
      <sz val="10"/>
      <color rgb="FF0000FF"/>
      <name val="Times New Roman"/>
      <family val="1"/>
    </font>
    <font>
      <b/>
      <i/>
      <vertAlign val="subscript"/>
      <sz val="10"/>
      <color rgb="FF0000FF"/>
      <name val="Times New Roman"/>
      <family val="1"/>
    </font>
    <font>
      <b/>
      <i/>
      <sz val="10"/>
      <color rgb="FF0000FF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2"/>
      <color rgb="FF0000FF"/>
      <name val="Times New Roman"/>
      <family val="1"/>
    </font>
    <font>
      <b/>
      <i/>
      <vertAlign val="subscript"/>
      <sz val="12"/>
      <color rgb="FF0000FF"/>
      <name val="Times New Roman"/>
      <family val="1"/>
    </font>
    <font>
      <b/>
      <i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1"/>
      <name val="Times New Roman"/>
      <family val="1"/>
    </font>
    <font>
      <b/>
      <i/>
      <vertAlign val="subscript"/>
      <sz val="11"/>
      <name val="Times New Roman"/>
      <family val="1"/>
    </font>
    <font>
      <b/>
      <i/>
      <sz val="11"/>
      <name val="Calibri"/>
      <family val="2"/>
      <scheme val="minor"/>
    </font>
    <font>
      <b/>
      <i/>
      <vertAlign val="subscript"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8" fillId="0" borderId="10" xfId="0" applyFont="1" applyBorder="1" applyAlignment="1">
      <alignment horizontal="center" wrapText="1"/>
    </xf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/>
    <xf numFmtId="164" fontId="0" fillId="0" borderId="10" xfId="0" applyNumberFormat="1" applyBorder="1" applyAlignment="1">
      <alignment horizontal="right"/>
    </xf>
    <xf numFmtId="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27" fillId="0" borderId="13" xfId="0" applyNumberFormat="1" applyFont="1" applyBorder="1" applyAlignment="1">
      <alignment horizontal="center"/>
    </xf>
    <xf numFmtId="2" fontId="27" fillId="0" borderId="14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2" fontId="27" fillId="0" borderId="10" xfId="0" applyNumberFormat="1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3" borderId="0" xfId="0" applyFill="1"/>
    <xf numFmtId="164" fontId="18" fillId="33" borderId="0" xfId="0" applyNumberFormat="1" applyFont="1" applyFill="1"/>
    <xf numFmtId="164" fontId="16" fillId="33" borderId="10" xfId="0" applyNumberFormat="1" applyFont="1" applyFill="1" applyBorder="1" applyAlignment="1">
      <alignment horizontal="right"/>
    </xf>
    <xf numFmtId="0" fontId="18" fillId="0" borderId="15" xfId="0" applyFont="1" applyBorder="1"/>
    <xf numFmtId="0" fontId="18" fillId="0" borderId="16" xfId="0" applyFont="1" applyBorder="1"/>
    <xf numFmtId="0" fontId="18" fillId="0" borderId="24" xfId="0" applyFont="1" applyBorder="1"/>
    <xf numFmtId="0" fontId="23" fillId="0" borderId="15" xfId="0" applyFont="1" applyBorder="1"/>
    <xf numFmtId="0" fontId="24" fillId="0" borderId="18" xfId="0" applyFont="1" applyBorder="1"/>
    <xf numFmtId="0" fontId="24" fillId="0" borderId="18" xfId="0" applyFont="1" applyBorder="1" applyAlignment="1">
      <alignment horizontal="left" vertical="center" readingOrder="1"/>
    </xf>
    <xf numFmtId="0" fontId="21" fillId="0" borderId="20" xfId="0" applyFont="1" applyBorder="1" applyAlignment="1">
      <alignment horizontal="left" vertical="center" readingOrder="1"/>
    </xf>
    <xf numFmtId="0" fontId="16" fillId="0" borderId="18" xfId="0" applyFont="1" applyBorder="1"/>
    <xf numFmtId="0" fontId="16" fillId="0" borderId="0" xfId="0" applyFont="1"/>
    <xf numFmtId="0" fontId="16" fillId="0" borderId="23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25" xfId="0" applyFont="1" applyBorder="1"/>
    <xf numFmtId="0" fontId="21" fillId="0" borderId="18" xfId="0" applyFont="1" applyBorder="1" applyAlignment="1">
      <alignment horizontal="left" vertical="center" readingOrder="1"/>
    </xf>
    <xf numFmtId="0" fontId="29" fillId="0" borderId="18" xfId="0" applyFont="1" applyBorder="1"/>
    <xf numFmtId="0" fontId="31" fillId="0" borderId="0" xfId="0" applyFont="1" applyAlignment="1">
      <alignment horizontal="left" vertical="center" readingOrder="1"/>
    </xf>
    <xf numFmtId="0" fontId="32" fillId="0" borderId="0" xfId="0" applyFont="1" applyAlignment="1">
      <alignment horizontal="left" vertical="center" readingOrder="1"/>
    </xf>
    <xf numFmtId="164" fontId="16" fillId="34" borderId="10" xfId="0" applyNumberFormat="1" applyFont="1" applyFill="1" applyBorder="1"/>
    <xf numFmtId="0" fontId="27" fillId="0" borderId="0" xfId="0" applyFont="1" applyAlignment="1">
      <alignment horizontal="center"/>
    </xf>
    <xf numFmtId="0" fontId="14" fillId="0" borderId="0" xfId="0" applyFont="1"/>
    <xf numFmtId="0" fontId="33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center"/>
    </xf>
    <xf numFmtId="164" fontId="0" fillId="35" borderId="10" xfId="0" applyNumberFormat="1" applyFill="1" applyBorder="1" applyAlignment="1">
      <alignment horizontal="right"/>
    </xf>
    <xf numFmtId="164" fontId="0" fillId="36" borderId="10" xfId="0" applyNumberFormat="1" applyFill="1" applyBorder="1" applyAlignment="1">
      <alignment horizontal="right"/>
    </xf>
    <xf numFmtId="164" fontId="0" fillId="37" borderId="10" xfId="0" applyNumberFormat="1" applyFill="1" applyBorder="1"/>
    <xf numFmtId="0" fontId="35" fillId="35" borderId="0" xfId="0" applyFont="1" applyFill="1"/>
    <xf numFmtId="0" fontId="35" fillId="36" borderId="0" xfId="0" applyFont="1" applyFill="1"/>
    <xf numFmtId="0" fontId="37" fillId="36" borderId="0" xfId="0" applyFont="1" applyFill="1"/>
    <xf numFmtId="0" fontId="35" fillId="37" borderId="0" xfId="0" applyFont="1" applyFill="1"/>
    <xf numFmtId="164" fontId="37" fillId="37" borderId="0" xfId="0" applyNumberFormat="1" applyFont="1" applyFill="1"/>
    <xf numFmtId="0" fontId="37" fillId="37" borderId="0" xfId="0" applyFont="1" applyFill="1"/>
    <xf numFmtId="0" fontId="3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Simple Exponentail Smoothing for Amtrak Ridership 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SES!$C$1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SES!$A$2:$A$349</c:f>
              <c:numCache>
                <c:formatCode>m/d/yyyy</c:formatCode>
                <c:ptCount val="348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</c:numCache>
            </c:numRef>
          </c:cat>
          <c:val>
            <c:numRef>
              <c:f>SES!$C$2:$C$349</c:f>
              <c:numCache>
                <c:formatCode>General</c:formatCode>
                <c:ptCount val="348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E-4287-AF90-A90FCE541812}"/>
            </c:ext>
          </c:extLst>
        </c:ser>
        <c:ser>
          <c:idx val="2"/>
          <c:order val="1"/>
          <c:tx>
            <c:strRef>
              <c:f>SES!$D$1</c:f>
              <c:strCache>
                <c:ptCount val="1"/>
                <c:pt idx="0">
                  <c:v>SES, α=0.9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SES!$A$2:$A$349</c:f>
              <c:numCache>
                <c:formatCode>m/d/yyyy</c:formatCode>
                <c:ptCount val="348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</c:numCache>
            </c:numRef>
          </c:cat>
          <c:val>
            <c:numRef>
              <c:f>SES!$D$2:$D$349</c:f>
              <c:numCache>
                <c:formatCode>0.000</c:formatCode>
                <c:ptCount val="348"/>
                <c:pt idx="0" formatCode="General">
                  <c:v>#N/A</c:v>
                </c:pt>
                <c:pt idx="1">
                  <c:v>1708.9169999999999</c:v>
                </c:pt>
                <c:pt idx="2">
                  <c:v>1629.4191000000001</c:v>
                </c:pt>
                <c:pt idx="3">
                  <c:v>1938.3854099999999</c:v>
                </c:pt>
                <c:pt idx="4">
                  <c:v>1824.337041</c:v>
                </c:pt>
                <c:pt idx="5">
                  <c:v>1959.9013040999998</c:v>
                </c:pt>
                <c:pt idx="6">
                  <c:v>1872.1105304100001</c:v>
                </c:pt>
                <c:pt idx="7">
                  <c:v>1933.085053041</c:v>
                </c:pt>
                <c:pt idx="8">
                  <c:v>2005.2461053041</c:v>
                </c:pt>
                <c:pt idx="9">
                  <c:v>1636.61591053041</c:v>
                </c:pt>
                <c:pt idx="10">
                  <c:v>1716.0931910530412</c:v>
                </c:pt>
                <c:pt idx="11">
                  <c:v>1679.7096191053042</c:v>
                </c:pt>
                <c:pt idx="12">
                  <c:v>1800.4476619105305</c:v>
                </c:pt>
                <c:pt idx="13">
                  <c:v>1633.389066191053</c:v>
                </c:pt>
                <c:pt idx="14">
                  <c:v>1564.7181066191054</c:v>
                </c:pt>
                <c:pt idx="15">
                  <c:v>1858.5725106619104</c:v>
                </c:pt>
                <c:pt idx="16">
                  <c:v>1946.2401510661912</c:v>
                </c:pt>
                <c:pt idx="17">
                  <c:v>1890.8666151066191</c:v>
                </c:pt>
                <c:pt idx="18">
                  <c:v>1649.8244615106619</c:v>
                </c:pt>
                <c:pt idx="19">
                  <c:v>1877.9605461510662</c:v>
                </c:pt>
                <c:pt idx="20">
                  <c:v>1984.8368546151066</c:v>
                </c:pt>
                <c:pt idx="21">
                  <c:v>1731.9909854615107</c:v>
                </c:pt>
                <c:pt idx="22">
                  <c:v>1802.1990985461512</c:v>
                </c:pt>
                <c:pt idx="23">
                  <c:v>1855.6608098546153</c:v>
                </c:pt>
                <c:pt idx="24">
                  <c:v>1873.1758809854618</c:v>
                </c:pt>
                <c:pt idx="25">
                  <c:v>1722.0506880985463</c:v>
                </c:pt>
                <c:pt idx="26">
                  <c:v>1628.8865688098549</c:v>
                </c:pt>
                <c:pt idx="27">
                  <c:v>1815.9267568809855</c:v>
                </c:pt>
                <c:pt idx="28">
                  <c:v>1942.9313756880986</c:v>
                </c:pt>
                <c:pt idx="29">
                  <c:v>1919.7596375688099</c:v>
                </c:pt>
                <c:pt idx="30">
                  <c:v>1886.1341637568808</c:v>
                </c:pt>
                <c:pt idx="31">
                  <c:v>1928.3215163756881</c:v>
                </c:pt>
                <c:pt idx="32">
                  <c:v>1989.3824516375687</c:v>
                </c:pt>
                <c:pt idx="33">
                  <c:v>1704.4951451637569</c:v>
                </c:pt>
                <c:pt idx="34">
                  <c:v>1747.9938145163758</c:v>
                </c:pt>
                <c:pt idx="35">
                  <c:v>1723.1386814516377</c:v>
                </c:pt>
                <c:pt idx="36">
                  <c:v>1733.1766681451636</c:v>
                </c:pt>
                <c:pt idx="37">
                  <c:v>1580.3461668145164</c:v>
                </c:pt>
                <c:pt idx="38">
                  <c:v>1574.5977166814519</c:v>
                </c:pt>
                <c:pt idx="39">
                  <c:v>1869.8348716681453</c:v>
                </c:pt>
                <c:pt idx="40">
                  <c:v>1837.4826871668145</c:v>
                </c:pt>
                <c:pt idx="41">
                  <c:v>1831.6923687166814</c:v>
                </c:pt>
                <c:pt idx="42">
                  <c:v>1781.3487368716683</c:v>
                </c:pt>
                <c:pt idx="43">
                  <c:v>1858.8920736871669</c:v>
                </c:pt>
                <c:pt idx="44">
                  <c:v>1901.8364073687167</c:v>
                </c:pt>
                <c:pt idx="45">
                  <c:v>1707.2524407368717</c:v>
                </c:pt>
                <c:pt idx="46">
                  <c:v>1771.4166440736874</c:v>
                </c:pt>
                <c:pt idx="47">
                  <c:v>1775.5371644073687</c:v>
                </c:pt>
                <c:pt idx="48">
                  <c:v>1782.5687164407368</c:v>
                </c:pt>
                <c:pt idx="49">
                  <c:v>1571.8303716440737</c:v>
                </c:pt>
                <c:pt idx="50">
                  <c:v>1504.4155371644074</c:v>
                </c:pt>
                <c:pt idx="51">
                  <c:v>1768.9259537164407</c:v>
                </c:pt>
                <c:pt idx="52">
                  <c:v>1736.4980953716442</c:v>
                </c:pt>
                <c:pt idx="53">
                  <c:v>1768.7603095371644</c:v>
                </c:pt>
                <c:pt idx="54">
                  <c:v>1761.9623309537167</c:v>
                </c:pt>
                <c:pt idx="55">
                  <c:v>1788.6857330953717</c:v>
                </c:pt>
                <c:pt idx="56">
                  <c:v>1866.2065733095371</c:v>
                </c:pt>
                <c:pt idx="57">
                  <c:v>1600.7987573309538</c:v>
                </c:pt>
                <c:pt idx="58">
                  <c:v>1642.3330757330955</c:v>
                </c:pt>
                <c:pt idx="59">
                  <c:v>1669.6012075733097</c:v>
                </c:pt>
                <c:pt idx="60">
                  <c:v>1658.1206207573309</c:v>
                </c:pt>
                <c:pt idx="61">
                  <c:v>1409.3942620757332</c:v>
                </c:pt>
                <c:pt idx="62">
                  <c:v>1365.7062262075733</c:v>
                </c:pt>
                <c:pt idx="63">
                  <c:v>1539.2881226207573</c:v>
                </c:pt>
                <c:pt idx="64">
                  <c:v>1601.506812262076</c:v>
                </c:pt>
                <c:pt idx="65">
                  <c:v>1687.1770812262075</c:v>
                </c:pt>
                <c:pt idx="66">
                  <c:v>1692.5824081226208</c:v>
                </c:pt>
                <c:pt idx="67">
                  <c:v>1821.2226408122622</c:v>
                </c:pt>
                <c:pt idx="68">
                  <c:v>1930.4379640812263</c:v>
                </c:pt>
                <c:pt idx="69">
                  <c:v>1589.3046964081227</c:v>
                </c:pt>
                <c:pt idx="70">
                  <c:v>1676.7876696408125</c:v>
                </c:pt>
                <c:pt idx="71">
                  <c:v>1586.2623669640811</c:v>
                </c:pt>
                <c:pt idx="72">
                  <c:v>1689.0159366964081</c:v>
                </c:pt>
                <c:pt idx="73">
                  <c:v>1425.8307936696408</c:v>
                </c:pt>
                <c:pt idx="74">
                  <c:v>1377.1040793669642</c:v>
                </c:pt>
                <c:pt idx="75">
                  <c:v>1674.4802079366964</c:v>
                </c:pt>
                <c:pt idx="76">
                  <c:v>1656.5916207936698</c:v>
                </c:pt>
                <c:pt idx="77">
                  <c:v>1752.2718620793671</c:v>
                </c:pt>
                <c:pt idx="78">
                  <c:v>1773.4471862079367</c:v>
                </c:pt>
                <c:pt idx="79">
                  <c:v>1918.1418186207936</c:v>
                </c:pt>
                <c:pt idx="80">
                  <c:v>1999.0636818620794</c:v>
                </c:pt>
                <c:pt idx="81">
                  <c:v>1654.237968186208</c:v>
                </c:pt>
                <c:pt idx="82">
                  <c:v>1761.9427968186208</c:v>
                </c:pt>
                <c:pt idx="83">
                  <c:v>1735.3254796818621</c:v>
                </c:pt>
                <c:pt idx="84">
                  <c:v>1790.4959479681863</c:v>
                </c:pt>
                <c:pt idx="85">
                  <c:v>1592.3465947968186</c:v>
                </c:pt>
                <c:pt idx="86">
                  <c:v>1430.6565594796818</c:v>
                </c:pt>
                <c:pt idx="87">
                  <c:v>1722.2425559479684</c:v>
                </c:pt>
                <c:pt idx="88">
                  <c:v>1814.663055594797</c:v>
                </c:pt>
                <c:pt idx="89">
                  <c:v>1840.4264055594797</c:v>
                </c:pt>
                <c:pt idx="90">
                  <c:v>1827.4102405559479</c:v>
                </c:pt>
                <c:pt idx="91">
                  <c:v>1954.0958240555949</c:v>
                </c:pt>
                <c:pt idx="92">
                  <c:v>1924.8900824055595</c:v>
                </c:pt>
                <c:pt idx="93">
                  <c:v>1695.126308240556</c:v>
                </c:pt>
                <c:pt idx="94">
                  <c:v>1781.8392308240554</c:v>
                </c:pt>
                <c:pt idx="95">
                  <c:v>1813.2265230824055</c:v>
                </c:pt>
                <c:pt idx="96">
                  <c:v>1843.4012523082406</c:v>
                </c:pt>
                <c:pt idx="97">
                  <c:v>1623.8244252308239</c:v>
                </c:pt>
                <c:pt idx="98">
                  <c:v>1556.3060425230824</c:v>
                </c:pt>
                <c:pt idx="99">
                  <c:v>1804.7303042523085</c:v>
                </c:pt>
                <c:pt idx="100">
                  <c:v>1836.221030425231</c:v>
                </c:pt>
                <c:pt idx="101">
                  <c:v>1845.4703030425233</c:v>
                </c:pt>
                <c:pt idx="102">
                  <c:v>1862.9138303042523</c:v>
                </c:pt>
                <c:pt idx="103">
                  <c:v>1955.4600830304253</c:v>
                </c:pt>
                <c:pt idx="104">
                  <c:v>1949.6478083030424</c:v>
                </c:pt>
                <c:pt idx="105">
                  <c:v>1641.6004808303044</c:v>
                </c:pt>
                <c:pt idx="106">
                  <c:v>1787.4576480830306</c:v>
                </c:pt>
                <c:pt idx="107">
                  <c:v>1844.0238648083032</c:v>
                </c:pt>
                <c:pt idx="108">
                  <c:v>1837.1938864808303</c:v>
                </c:pt>
                <c:pt idx="109">
                  <c:v>1571.2133886480833</c:v>
                </c:pt>
                <c:pt idx="110">
                  <c:v>1612.3565388648085</c:v>
                </c:pt>
                <c:pt idx="111">
                  <c:v>1888.8198538864808</c:v>
                </c:pt>
                <c:pt idx="112">
                  <c:v>1963.2256853886479</c:v>
                </c:pt>
                <c:pt idx="113">
                  <c:v>1989.3934685388647</c:v>
                </c:pt>
                <c:pt idx="114">
                  <c:v>2007.7260468538864</c:v>
                </c:pt>
                <c:pt idx="115">
                  <c:v>2049.369004685389</c:v>
                </c:pt>
                <c:pt idx="116">
                  <c:v>2092.660800468539</c:v>
                </c:pt>
                <c:pt idx="117">
                  <c:v>1850.6014800468538</c:v>
                </c:pt>
                <c:pt idx="118">
                  <c:v>1964.3574480046855</c:v>
                </c:pt>
                <c:pt idx="119">
                  <c:v>1979.7029448004687</c:v>
                </c:pt>
                <c:pt idx="120">
                  <c:v>1998.107994480047</c:v>
                </c:pt>
                <c:pt idx="121">
                  <c:v>1714.6439994480047</c:v>
                </c:pt>
                <c:pt idx="122">
                  <c:v>1668.5279999448005</c:v>
                </c:pt>
                <c:pt idx="123">
                  <c:v>1973.9879999944801</c:v>
                </c:pt>
                <c:pt idx="124">
                  <c:v>2018.8115999994482</c:v>
                </c:pt>
                <c:pt idx="125">
                  <c:v>2044.1883599999451</c:v>
                </c:pt>
                <c:pt idx="126">
                  <c:v>2070.0405359999945</c:v>
                </c:pt>
                <c:pt idx="127">
                  <c:v>2121.0493535999994</c:v>
                </c:pt>
                <c:pt idx="128">
                  <c:v>2194.4791353599999</c:v>
                </c:pt>
                <c:pt idx="129">
                  <c:v>1756.371613536</c:v>
                </c:pt>
                <c:pt idx="130">
                  <c:v>1931.2815613536</c:v>
                </c:pt>
                <c:pt idx="131">
                  <c:v>1969.3807561353601</c:v>
                </c:pt>
                <c:pt idx="132">
                  <c:v>1983.1941756135361</c:v>
                </c:pt>
                <c:pt idx="133">
                  <c:v>1781.9855175613536</c:v>
                </c:pt>
                <c:pt idx="134">
                  <c:v>1771.7340517561354</c:v>
                </c:pt>
                <c:pt idx="135">
                  <c:v>1995.0942051756138</c:v>
                </c:pt>
                <c:pt idx="136">
                  <c:v>2043.0676205175616</c:v>
                </c:pt>
                <c:pt idx="137">
                  <c:v>2066.1934620517563</c:v>
                </c:pt>
                <c:pt idx="138">
                  <c:v>2001.4596462051757</c:v>
                </c:pt>
                <c:pt idx="139">
                  <c:v>2067.8781646205175</c:v>
                </c:pt>
                <c:pt idx="140">
                  <c:v>2030.6918164620517</c:v>
                </c:pt>
                <c:pt idx="141">
                  <c:v>1763.8086816462051</c:v>
                </c:pt>
                <c:pt idx="142">
                  <c:v>1901.4747681646206</c:v>
                </c:pt>
                <c:pt idx="143">
                  <c:v>1862.6579768164622</c:v>
                </c:pt>
                <c:pt idx="144">
                  <c:v>1982.9825976816464</c:v>
                </c:pt>
                <c:pt idx="145">
                  <c:v>1798.5279597681645</c:v>
                </c:pt>
                <c:pt idx="146">
                  <c:v>1754.3928959768166</c:v>
                </c:pt>
                <c:pt idx="147">
                  <c:v>2035.2586895976815</c:v>
                </c:pt>
                <c:pt idx="148">
                  <c:v>2092.5349689597683</c:v>
                </c:pt>
                <c:pt idx="149">
                  <c:v>2103.673396895977</c:v>
                </c:pt>
                <c:pt idx="150">
                  <c:v>2127.0712396895979</c:v>
                </c:pt>
                <c:pt idx="151">
                  <c:v>2213.7212239689597</c:v>
                </c:pt>
                <c:pt idx="152">
                  <c:v>2178.296122396896</c:v>
                </c:pt>
                <c:pt idx="153">
                  <c:v>1956.0950122396896</c:v>
                </c:pt>
                <c:pt idx="154">
                  <c:v>2104.9325012239688</c:v>
                </c:pt>
                <c:pt idx="155">
                  <c:v>2078.9418501223972</c:v>
                </c:pt>
                <c:pt idx="156">
                  <c:v>2134.5034850122397</c:v>
                </c:pt>
                <c:pt idx="157">
                  <c:v>1861.8075485012241</c:v>
                </c:pt>
                <c:pt idx="158">
                  <c:v>1840.3861548501225</c:v>
                </c:pt>
                <c:pt idx="159">
                  <c:v>2103.240015485012</c:v>
                </c:pt>
                <c:pt idx="160">
                  <c:v>2108.5536015485013</c:v>
                </c:pt>
                <c:pt idx="161">
                  <c:v>2187.7494601548501</c:v>
                </c:pt>
                <c:pt idx="162">
                  <c:v>2185.4207460154848</c:v>
                </c:pt>
                <c:pt idx="163">
                  <c:v>2240.2921746015486</c:v>
                </c:pt>
                <c:pt idx="164">
                  <c:v>2182.7046174601551</c:v>
                </c:pt>
                <c:pt idx="165">
                  <c:v>1945.1535617460156</c:v>
                </c:pt>
                <c:pt idx="166">
                  <c:v>2097.1909561746015</c:v>
                </c:pt>
                <c:pt idx="167">
                  <c:v>2151.2701956174601</c:v>
                </c:pt>
                <c:pt idx="168">
                  <c:v>2220.9678195617462</c:v>
                </c:pt>
                <c:pt idx="169">
                  <c:v>1877.7304819561748</c:v>
                </c:pt>
                <c:pt idx="170">
                  <c:v>1801.8267481956177</c:v>
                </c:pt>
                <c:pt idx="171">
                  <c:v>2212.1477748195621</c:v>
                </c:pt>
                <c:pt idx="172">
                  <c:v>2124.9001774819562</c:v>
                </c:pt>
                <c:pt idx="173">
                  <c:v>2165.7825177481955</c:v>
                </c:pt>
                <c:pt idx="174">
                  <c:v>2183.8639517748197</c:v>
                </c:pt>
                <c:pt idx="175">
                  <c:v>2235.4321951774818</c:v>
                </c:pt>
                <c:pt idx="176">
                  <c:v>2198.0586195177484</c:v>
                </c:pt>
                <c:pt idx="177">
                  <c:v>2089.3137619517752</c:v>
                </c:pt>
                <c:pt idx="178">
                  <c:v>2117.8142761951776</c:v>
                </c:pt>
                <c:pt idx="179">
                  <c:v>2080.7979276195178</c:v>
                </c:pt>
                <c:pt idx="180">
                  <c:v>2012.041592761952</c:v>
                </c:pt>
                <c:pt idx="181">
                  <c:v>1748.1637592761954</c:v>
                </c:pt>
                <c:pt idx="182">
                  <c:v>1695.4500759276198</c:v>
                </c:pt>
                <c:pt idx="183">
                  <c:v>2000.0100075927619</c:v>
                </c:pt>
                <c:pt idx="184">
                  <c:v>2064.460800759276</c:v>
                </c:pt>
                <c:pt idx="185">
                  <c:v>2110.3726800759277</c:v>
                </c:pt>
                <c:pt idx="186">
                  <c:v>2183.3368680075928</c:v>
                </c:pt>
                <c:pt idx="187">
                  <c:v>2215.4426868007595</c:v>
                </c:pt>
                <c:pt idx="188">
                  <c:v>2211.868168680076</c:v>
                </c:pt>
                <c:pt idx="189">
                  <c:v>1965.9277168680078</c:v>
                </c:pt>
                <c:pt idx="190">
                  <c:v>2118.6345716868009</c:v>
                </c:pt>
                <c:pt idx="191">
                  <c:v>2150.6425571686805</c:v>
                </c:pt>
                <c:pt idx="192">
                  <c:v>2076.7727557168682</c:v>
                </c:pt>
                <c:pt idx="193">
                  <c:v>1825.3210755716868</c:v>
                </c:pt>
                <c:pt idx="194">
                  <c:v>1783.3279075571688</c:v>
                </c:pt>
                <c:pt idx="195">
                  <c:v>2135.2162907557172</c:v>
                </c:pt>
                <c:pt idx="196">
                  <c:v>2199.946729075572</c:v>
                </c:pt>
                <c:pt idx="197">
                  <c:v>2286.0382729075573</c:v>
                </c:pt>
                <c:pt idx="198">
                  <c:v>2290.9079272907561</c:v>
                </c:pt>
                <c:pt idx="199">
                  <c:v>2401.7366927290755</c:v>
                </c:pt>
                <c:pt idx="200">
                  <c:v>2426.6966692729075</c:v>
                </c:pt>
                <c:pt idx="201">
                  <c:v>2133.5714669272907</c:v>
                </c:pt>
                <c:pt idx="202">
                  <c:v>2316.0901466927294</c:v>
                </c:pt>
                <c:pt idx="203">
                  <c:v>2404.0749146692733</c:v>
                </c:pt>
                <c:pt idx="204">
                  <c:v>2320.8609914669273</c:v>
                </c:pt>
                <c:pt idx="205">
                  <c:v>2036.6202991466928</c:v>
                </c:pt>
                <c:pt idx="206">
                  <c:v>2030.1652299146695</c:v>
                </c:pt>
                <c:pt idx="207">
                  <c:v>2384.195322991467</c:v>
                </c:pt>
                <c:pt idx="208">
                  <c:v>2326.536532299147</c:v>
                </c:pt>
                <c:pt idx="209">
                  <c:v>2552.1237532299147</c:v>
                </c:pt>
                <c:pt idx="210">
                  <c:v>2559.2726753229917</c:v>
                </c:pt>
                <c:pt idx="211">
                  <c:v>2731.177467532299</c:v>
                </c:pt>
                <c:pt idx="212">
                  <c:v>2688.3253467532295</c:v>
                </c:pt>
                <c:pt idx="213">
                  <c:v>2343.6214346753231</c:v>
                </c:pt>
                <c:pt idx="214">
                  <c:v>2429.9355434675322</c:v>
                </c:pt>
                <c:pt idx="215">
                  <c:v>2336.2027543467534</c:v>
                </c:pt>
                <c:pt idx="216">
                  <c:v>2289.7782754346754</c:v>
                </c:pt>
                <c:pt idx="217">
                  <c:v>2009.6305275434675</c:v>
                </c:pt>
                <c:pt idx="218">
                  <c:v>1865.3609527543467</c:v>
                </c:pt>
                <c:pt idx="219">
                  <c:v>2148.6998952754343</c:v>
                </c:pt>
                <c:pt idx="220">
                  <c:v>2254.8594895275437</c:v>
                </c:pt>
                <c:pt idx="221">
                  <c:v>2318.5781489527544</c:v>
                </c:pt>
                <c:pt idx="222">
                  <c:v>2344.9039148952756</c:v>
                </c:pt>
                <c:pt idx="223">
                  <c:v>2502.3724914895279</c:v>
                </c:pt>
                <c:pt idx="224">
                  <c:v>2486.9379491489526</c:v>
                </c:pt>
                <c:pt idx="225">
                  <c:v>2196.0705949148951</c:v>
                </c:pt>
                <c:pt idx="226">
                  <c:v>2359.5460594914898</c:v>
                </c:pt>
                <c:pt idx="227">
                  <c:v>2386.8115059491488</c:v>
                </c:pt>
                <c:pt idx="228">
                  <c:v>2393.8850505949149</c:v>
                </c:pt>
                <c:pt idx="229">
                  <c:v>2068.7159050594914</c:v>
                </c:pt>
                <c:pt idx="230">
                  <c:v>1963.1405905059491</c:v>
                </c:pt>
                <c:pt idx="231">
                  <c:v>2422.5099590505952</c:v>
                </c:pt>
                <c:pt idx="232">
                  <c:v>2443.4394959050592</c:v>
                </c:pt>
                <c:pt idx="233">
                  <c:v>2485.8938495905059</c:v>
                </c:pt>
                <c:pt idx="234">
                  <c:v>2558.4150849590505</c:v>
                </c:pt>
                <c:pt idx="235">
                  <c:v>2745.9723084959051</c:v>
                </c:pt>
                <c:pt idx="236">
                  <c:v>2561.640330849591</c:v>
                </c:pt>
                <c:pt idx="237">
                  <c:v>2313.7575330849595</c:v>
                </c:pt>
                <c:pt idx="238">
                  <c:v>2518.4287533084962</c:v>
                </c:pt>
                <c:pt idx="239">
                  <c:v>2538.8211753308497</c:v>
                </c:pt>
                <c:pt idx="240">
                  <c:v>2507.7062175330848</c:v>
                </c:pt>
                <c:pt idx="241">
                  <c:v>2164.5567217533085</c:v>
                </c:pt>
                <c:pt idx="242">
                  <c:v>2105.564672175331</c:v>
                </c:pt>
                <c:pt idx="243">
                  <c:v>2560.0667672175332</c:v>
                </c:pt>
                <c:pt idx="244">
                  <c:v>2676.066176721753</c:v>
                </c:pt>
                <c:pt idx="245">
                  <c:v>2689.8405176721753</c:v>
                </c:pt>
                <c:pt idx="246">
                  <c:v>2799.9658517672178</c:v>
                </c:pt>
                <c:pt idx="247">
                  <c:v>2881.6832851767222</c:v>
                </c:pt>
                <c:pt idx="248">
                  <c:v>2735.6841285176724</c:v>
                </c:pt>
                <c:pt idx="249">
                  <c:v>2542.5674128517676</c:v>
                </c:pt>
                <c:pt idx="250">
                  <c:v>2404.5178412851769</c:v>
                </c:pt>
                <c:pt idx="251">
                  <c:v>2608.6127841285179</c:v>
                </c:pt>
                <c:pt idx="252">
                  <c:v>2524.781578412852</c:v>
                </c:pt>
                <c:pt idx="253">
                  <c:v>2254.0799578412852</c:v>
                </c:pt>
                <c:pt idx="254">
                  <c:v>2233.8848957841287</c:v>
                </c:pt>
                <c:pt idx="255">
                  <c:v>2710.4133895784125</c:v>
                </c:pt>
                <c:pt idx="256">
                  <c:v>2758.5459389578409</c:v>
                </c:pt>
                <c:pt idx="257">
                  <c:v>2737.7640938957843</c:v>
                </c:pt>
                <c:pt idx="258">
                  <c:v>2755.9008093895786</c:v>
                </c:pt>
                <c:pt idx="259">
                  <c:v>2774.9953809389581</c:v>
                </c:pt>
                <c:pt idx="260">
                  <c:v>2769.8056380938956</c:v>
                </c:pt>
                <c:pt idx="261">
                  <c:v>2515.6774638093893</c:v>
                </c:pt>
                <c:pt idx="262">
                  <c:v>2588.2125463809389</c:v>
                </c:pt>
                <c:pt idx="263">
                  <c:v>2562.4747546380936</c:v>
                </c:pt>
                <c:pt idx="264">
                  <c:v>2600.356875463809</c:v>
                </c:pt>
                <c:pt idx="265">
                  <c:v>2328.2779875463807</c:v>
                </c:pt>
                <c:pt idx="266">
                  <c:v>2228.4409987546383</c:v>
                </c:pt>
                <c:pt idx="267">
                  <c:v>2757.3691998754639</c:v>
                </c:pt>
                <c:pt idx="268">
                  <c:v>2669.0556199875464</c:v>
                </c:pt>
                <c:pt idx="269">
                  <c:v>2790.079861998755</c:v>
                </c:pt>
                <c:pt idx="270">
                  <c:v>2803.2532861998757</c:v>
                </c:pt>
                <c:pt idx="271">
                  <c:v>2897.6963286199875</c:v>
                </c:pt>
                <c:pt idx="272">
                  <c:v>2856.5507328619983</c:v>
                </c:pt>
                <c:pt idx="273">
                  <c:v>2481.7927732861995</c:v>
                </c:pt>
                <c:pt idx="274">
                  <c:v>2611.41727732862</c:v>
                </c:pt>
                <c:pt idx="275">
                  <c:v>2556.775327732862</c:v>
                </c:pt>
                <c:pt idx="276">
                  <c:v>2696.3434327732862</c:v>
                </c:pt>
                <c:pt idx="277">
                  <c:v>2255.7435432773286</c:v>
                </c:pt>
                <c:pt idx="278">
                  <c:v>2109.1114543277326</c:v>
                </c:pt>
                <c:pt idx="279">
                  <c:v>2529.2670454327731</c:v>
                </c:pt>
                <c:pt idx="280">
                  <c:v>2586.6213045432778</c:v>
                </c:pt>
                <c:pt idx="281">
                  <c:v>2688.823230454328</c:v>
                </c:pt>
                <c:pt idx="282">
                  <c:v>2695.2409230454327</c:v>
                </c:pt>
                <c:pt idx="283">
                  <c:v>2829.978192304543</c:v>
                </c:pt>
                <c:pt idx="284">
                  <c:v>2805.5835192304544</c:v>
                </c:pt>
                <c:pt idx="285">
                  <c:v>2548.1830519230457</c:v>
                </c:pt>
                <c:pt idx="286">
                  <c:v>2687.1646051923049</c:v>
                </c:pt>
                <c:pt idx="287">
                  <c:v>2669.5339605192307</c:v>
                </c:pt>
                <c:pt idx="288">
                  <c:v>2657.5198960519228</c:v>
                </c:pt>
                <c:pt idx="289">
                  <c:v>2240.2124896051923</c:v>
                </c:pt>
                <c:pt idx="290">
                  <c:v>2174.0098489605193</c:v>
                </c:pt>
                <c:pt idx="291">
                  <c:v>2625.9539848960521</c:v>
                </c:pt>
                <c:pt idx="292">
                  <c:v>2621.5754984896053</c:v>
                </c:pt>
                <c:pt idx="293">
                  <c:v>2500.9489498489606</c:v>
                </c:pt>
                <c:pt idx="294">
                  <c:v>2665.4806949848962</c:v>
                </c:pt>
                <c:pt idx="295">
                  <c:v>2842.1203694984893</c:v>
                </c:pt>
                <c:pt idx="296">
                  <c:v>2707.7167369498488</c:v>
                </c:pt>
                <c:pt idx="297">
                  <c:v>2495.5779736949853</c:v>
                </c:pt>
                <c:pt idx="298">
                  <c:v>2622.5751973694987</c:v>
                </c:pt>
                <c:pt idx="299">
                  <c:v>2646.1262197369497</c:v>
                </c:pt>
                <c:pt idx="300">
                  <c:v>2589.1020219736947</c:v>
                </c:pt>
                <c:pt idx="301">
                  <c:v>2222.4438021973697</c:v>
                </c:pt>
                <c:pt idx="302">
                  <c:v>2216.5408802197371</c:v>
                </c:pt>
                <c:pt idx="303">
                  <c:v>2674.928088021974</c:v>
                </c:pt>
                <c:pt idx="304">
                  <c:v>2553.2354088021975</c:v>
                </c:pt>
                <c:pt idx="305">
                  <c:v>2710.8214408802201</c:v>
                </c:pt>
                <c:pt idx="306">
                  <c:v>2752.4838440880221</c:v>
                </c:pt>
                <c:pt idx="307">
                  <c:v>2906.1103844088025</c:v>
                </c:pt>
                <c:pt idx="308">
                  <c:v>2770.1821384408804</c:v>
                </c:pt>
                <c:pt idx="309">
                  <c:v>2598.7104138440882</c:v>
                </c:pt>
                <c:pt idx="310">
                  <c:v>2614.4510413844087</c:v>
                </c:pt>
                <c:pt idx="311">
                  <c:v>2703.4556041384408</c:v>
                </c:pt>
                <c:pt idx="312">
                  <c:v>2675.661260413844</c:v>
                </c:pt>
                <c:pt idx="313">
                  <c:v>2364.1404260413847</c:v>
                </c:pt>
                <c:pt idx="314">
                  <c:v>2172.7217426041384</c:v>
                </c:pt>
                <c:pt idx="315">
                  <c:v>2608.0672742604138</c:v>
                </c:pt>
                <c:pt idx="316">
                  <c:v>2746.9352274260414</c:v>
                </c:pt>
                <c:pt idx="317">
                  <c:v>2772.6174227426045</c:v>
                </c:pt>
                <c:pt idx="318">
                  <c:v>2818.4738422742607</c:v>
                </c:pt>
                <c:pt idx="319">
                  <c:v>2870.3067842274259</c:v>
                </c:pt>
                <c:pt idx="320">
                  <c:v>2824.884878422743</c:v>
                </c:pt>
                <c:pt idx="321">
                  <c:v>2569.9482878422746</c:v>
                </c:pt>
                <c:pt idx="322">
                  <c:v>2763.6289287842274</c:v>
                </c:pt>
                <c:pt idx="323">
                  <c:v>2800.0591928784229</c:v>
                </c:pt>
                <c:pt idx="324">
                  <c:v>2692.4928192878424</c:v>
                </c:pt>
                <c:pt idx="325">
                  <c:v>2346.0415819287841</c:v>
                </c:pt>
                <c:pt idx="326">
                  <c:v>2176.7258581928786</c:v>
                </c:pt>
                <c:pt idx="327">
                  <c:v>2523.1962858192883</c:v>
                </c:pt>
                <c:pt idx="328">
                  <c:v>2587.8745285819291</c:v>
                </c:pt>
                <c:pt idx="329">
                  <c:v>2728.9508528581932</c:v>
                </c:pt>
                <c:pt idx="330">
                  <c:v>2781.5217852858191</c:v>
                </c:pt>
                <c:pt idx="331">
                  <c:v>2906.5229785285815</c:v>
                </c:pt>
                <c:pt idx="332">
                  <c:v>2854.6937978528581</c:v>
                </c:pt>
                <c:pt idx="333">
                  <c:v>2555.5996797852858</c:v>
                </c:pt>
                <c:pt idx="334">
                  <c:v>2782.0399679785287</c:v>
                </c:pt>
                <c:pt idx="335">
                  <c:v>2864.7751967978529</c:v>
                </c:pt>
                <c:pt idx="336">
                  <c:v>2687.7216196797854</c:v>
                </c:pt>
                <c:pt idx="337">
                  <c:v>2687.7216196797854</c:v>
                </c:pt>
                <c:pt idx="338">
                  <c:v>2687.7216196797854</c:v>
                </c:pt>
                <c:pt idx="339">
                  <c:v>2687.7216196797854</c:v>
                </c:pt>
                <c:pt idx="340">
                  <c:v>2687.7216196797854</c:v>
                </c:pt>
                <c:pt idx="341">
                  <c:v>2687.7216196797854</c:v>
                </c:pt>
                <c:pt idx="342">
                  <c:v>2687.7216196797854</c:v>
                </c:pt>
                <c:pt idx="343">
                  <c:v>2687.7216196797854</c:v>
                </c:pt>
                <c:pt idx="344">
                  <c:v>2687.7216196797854</c:v>
                </c:pt>
                <c:pt idx="345">
                  <c:v>2687.7216196797854</c:v>
                </c:pt>
                <c:pt idx="346">
                  <c:v>2687.7216196797854</c:v>
                </c:pt>
                <c:pt idx="347">
                  <c:v>2687.7216196797854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E-4287-AF90-A90FCE541812}"/>
            </c:ext>
          </c:extLst>
        </c:ser>
        <c:ser>
          <c:idx val="4"/>
          <c:order val="2"/>
          <c:tx>
            <c:strRef>
              <c:f>SES!$F$1</c:f>
              <c:strCache>
                <c:ptCount val="1"/>
                <c:pt idx="0">
                  <c:v>SES, α=0.2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SES!$A$2:$A$349</c:f>
              <c:numCache>
                <c:formatCode>m/d/yyyy</c:formatCode>
                <c:ptCount val="348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</c:numCache>
            </c:numRef>
          </c:cat>
          <c:val>
            <c:numRef>
              <c:f>SES!$F$2:$F$349</c:f>
              <c:numCache>
                <c:formatCode>0.000</c:formatCode>
                <c:ptCount val="348"/>
                <c:pt idx="0" formatCode="General">
                  <c:v>#N/A</c:v>
                </c:pt>
                <c:pt idx="1">
                  <c:v>1708.9169999999999</c:v>
                </c:pt>
                <c:pt idx="2">
                  <c:v>1691.2508000000003</c:v>
                </c:pt>
                <c:pt idx="3">
                  <c:v>1747.5436400000003</c:v>
                </c:pt>
                <c:pt idx="4">
                  <c:v>1760.3679120000004</c:v>
                </c:pt>
                <c:pt idx="5">
                  <c:v>1803.2871296000003</c:v>
                </c:pt>
                <c:pt idx="6">
                  <c:v>1815.1009036800003</c:v>
                </c:pt>
                <c:pt idx="7">
                  <c:v>1840.0527229440004</c:v>
                </c:pt>
                <c:pt idx="8">
                  <c:v>1874.6949783552004</c:v>
                </c:pt>
                <c:pt idx="9">
                  <c:v>1818.8873826841605</c:v>
                </c:pt>
                <c:pt idx="10">
                  <c:v>1800.0947061473285</c:v>
                </c:pt>
                <c:pt idx="11">
                  <c:v>1775.2091649178628</c:v>
                </c:pt>
                <c:pt idx="12">
                  <c:v>1782.9399319342904</c:v>
                </c:pt>
                <c:pt idx="13">
                  <c:v>1749.3173455474325</c:v>
                </c:pt>
                <c:pt idx="14">
                  <c:v>1710.8714764379461</c:v>
                </c:pt>
                <c:pt idx="15">
                  <c:v>1746.941781150357</c:v>
                </c:pt>
                <c:pt idx="16">
                  <c:v>1788.7496249202857</c:v>
                </c:pt>
                <c:pt idx="17">
                  <c:v>1807.9424999362286</c:v>
                </c:pt>
                <c:pt idx="18">
                  <c:v>1770.9623999489831</c:v>
                </c:pt>
                <c:pt idx="19">
                  <c:v>1797.4317199591867</c:v>
                </c:pt>
                <c:pt idx="20">
                  <c:v>1837.2877759673495</c:v>
                </c:pt>
                <c:pt idx="21">
                  <c:v>1810.6096207738797</c:v>
                </c:pt>
                <c:pt idx="22">
                  <c:v>1810.4876966191039</c:v>
                </c:pt>
                <c:pt idx="23">
                  <c:v>1820.7103572952833</c:v>
                </c:pt>
                <c:pt idx="24">
                  <c:v>1831.5926858362268</c:v>
                </c:pt>
                <c:pt idx="25">
                  <c:v>1806.3259486689815</c:v>
                </c:pt>
                <c:pt idx="26">
                  <c:v>1768.7677589351854</c:v>
                </c:pt>
                <c:pt idx="27">
                  <c:v>1782.3560071481484</c:v>
                </c:pt>
                <c:pt idx="28">
                  <c:v>1817.2934057185187</c:v>
                </c:pt>
                <c:pt idx="29">
                  <c:v>1837.2717245748149</c:v>
                </c:pt>
                <c:pt idx="30">
                  <c:v>1846.2969796598522</c:v>
                </c:pt>
                <c:pt idx="31">
                  <c:v>1863.639383727882</c:v>
                </c:pt>
                <c:pt idx="32">
                  <c:v>1890.1449069823057</c:v>
                </c:pt>
                <c:pt idx="33">
                  <c:v>1846.6841255858446</c:v>
                </c:pt>
                <c:pt idx="34">
                  <c:v>1827.9127004686757</c:v>
                </c:pt>
                <c:pt idx="35">
                  <c:v>1806.4055603749405</c:v>
                </c:pt>
                <c:pt idx="36">
                  <c:v>1791.9828482999526</c:v>
                </c:pt>
                <c:pt idx="37">
                  <c:v>1746.2592786399621</c:v>
                </c:pt>
                <c:pt idx="38">
                  <c:v>1711.7992229119698</c:v>
                </c:pt>
                <c:pt idx="39">
                  <c:v>1749.967178329576</c:v>
                </c:pt>
                <c:pt idx="40">
                  <c:v>1766.751342663661</c:v>
                </c:pt>
                <c:pt idx="41">
                  <c:v>1779.610874130929</c:v>
                </c:pt>
                <c:pt idx="42">
                  <c:v>1778.8396993047434</c:v>
                </c:pt>
                <c:pt idx="43">
                  <c:v>1796.5733594437947</c:v>
                </c:pt>
                <c:pt idx="44">
                  <c:v>1818.580287555036</c:v>
                </c:pt>
                <c:pt idx="45">
                  <c:v>1791.9906300440289</c:v>
                </c:pt>
                <c:pt idx="46">
                  <c:v>1789.3017040352231</c:v>
                </c:pt>
                <c:pt idx="47">
                  <c:v>1786.6403632281786</c:v>
                </c:pt>
                <c:pt idx="48">
                  <c:v>1785.9822905825431</c:v>
                </c:pt>
                <c:pt idx="49">
                  <c:v>1738.4688324660347</c:v>
                </c:pt>
                <c:pt idx="50">
                  <c:v>1690.1600659728279</c:v>
                </c:pt>
                <c:pt idx="51">
                  <c:v>1711.7912527782623</c:v>
                </c:pt>
                <c:pt idx="52">
                  <c:v>1716.0120022226099</c:v>
                </c:pt>
                <c:pt idx="53">
                  <c:v>1727.2786017780882</c:v>
                </c:pt>
                <c:pt idx="54">
                  <c:v>1734.0642814224707</c:v>
                </c:pt>
                <c:pt idx="55">
                  <c:v>1745.5824251379768</c:v>
                </c:pt>
                <c:pt idx="56">
                  <c:v>1771.4299401103815</c:v>
                </c:pt>
                <c:pt idx="57">
                  <c:v>1731.4057520883052</c:v>
                </c:pt>
                <c:pt idx="58">
                  <c:v>1714.5142016706443</c:v>
                </c:pt>
                <c:pt idx="59">
                  <c:v>1706.1375613365155</c:v>
                </c:pt>
                <c:pt idx="60">
                  <c:v>1696.2790490692128</c:v>
                </c:pt>
                <c:pt idx="61">
                  <c:v>1633.3748392553703</c:v>
                </c:pt>
                <c:pt idx="62">
                  <c:v>1578.8702714042963</c:v>
                </c:pt>
                <c:pt idx="63">
                  <c:v>1574.811217123437</c:v>
                </c:pt>
                <c:pt idx="64">
                  <c:v>1581.5329736987496</c:v>
                </c:pt>
                <c:pt idx="65">
                  <c:v>1604.5655789589996</c:v>
                </c:pt>
                <c:pt idx="66">
                  <c:v>1622.2890631671999</c:v>
                </c:pt>
                <c:pt idx="67">
                  <c:v>1664.9344505337599</c:v>
                </c:pt>
                <c:pt idx="68">
                  <c:v>1720.462160427008</c:v>
                </c:pt>
                <c:pt idx="69">
                  <c:v>1686.6499283416065</c:v>
                </c:pt>
                <c:pt idx="70">
                  <c:v>1686.6215426732854</c:v>
                </c:pt>
                <c:pt idx="71">
                  <c:v>1664.5380341386285</c:v>
                </c:pt>
                <c:pt idx="72">
                  <c:v>1671.7170273109029</c:v>
                </c:pt>
                <c:pt idx="73">
                  <c:v>1616.6912218487225</c:v>
                </c:pt>
                <c:pt idx="74">
                  <c:v>1567.6909774789781</c:v>
                </c:pt>
                <c:pt idx="75">
                  <c:v>1595.6571819831827</c:v>
                </c:pt>
                <c:pt idx="76">
                  <c:v>1607.4465455865463</c:v>
                </c:pt>
                <c:pt idx="77">
                  <c:v>1638.5378364692372</c:v>
                </c:pt>
                <c:pt idx="78">
                  <c:v>1665.9902691753898</c:v>
                </c:pt>
                <c:pt idx="79">
                  <c:v>1719.636015340312</c:v>
                </c:pt>
                <c:pt idx="80">
                  <c:v>1777.3198122722499</c:v>
                </c:pt>
                <c:pt idx="81">
                  <c:v>1745.0406498177999</c:v>
                </c:pt>
                <c:pt idx="82">
                  <c:v>1750.8145198542402</c:v>
                </c:pt>
                <c:pt idx="83">
                  <c:v>1747.1252158833922</c:v>
                </c:pt>
                <c:pt idx="84">
                  <c:v>1757.0253727067138</c:v>
                </c:pt>
                <c:pt idx="85">
                  <c:v>1719.6862981653712</c:v>
                </c:pt>
                <c:pt idx="86">
                  <c:v>1658.2872385322971</c:v>
                </c:pt>
                <c:pt idx="87">
                  <c:v>1677.5579908258378</c:v>
                </c:pt>
                <c:pt idx="88">
                  <c:v>1707.0327926606703</c:v>
                </c:pt>
                <c:pt idx="89">
                  <c:v>1734.2840341285364</c:v>
                </c:pt>
                <c:pt idx="90">
                  <c:v>1752.6200273028292</c:v>
                </c:pt>
                <c:pt idx="91">
                  <c:v>1795.7304218422632</c:v>
                </c:pt>
                <c:pt idx="92">
                  <c:v>1820.9133374738105</c:v>
                </c:pt>
                <c:pt idx="93">
                  <c:v>1790.6500699790486</c:v>
                </c:pt>
                <c:pt idx="94">
                  <c:v>1790.8148559832389</c:v>
                </c:pt>
                <c:pt idx="95">
                  <c:v>1795.9946847865913</c:v>
                </c:pt>
                <c:pt idx="96">
                  <c:v>1806.146547829273</c:v>
                </c:pt>
                <c:pt idx="97">
                  <c:v>1764.8026382634184</c:v>
                </c:pt>
                <c:pt idx="98">
                  <c:v>1721.6029106107349</c:v>
                </c:pt>
                <c:pt idx="99">
                  <c:v>1743.748928488588</c:v>
                </c:pt>
                <c:pt idx="100">
                  <c:v>1762.9431427908705</c:v>
                </c:pt>
                <c:pt idx="101">
                  <c:v>1779.6541142326967</c:v>
                </c:pt>
                <c:pt idx="102">
                  <c:v>1796.6936913861573</c:v>
                </c:pt>
                <c:pt idx="103">
                  <c:v>1830.5035531089259</c:v>
                </c:pt>
                <c:pt idx="104">
                  <c:v>1854.2032424871409</c:v>
                </c:pt>
                <c:pt idx="105">
                  <c:v>1804.8371939897129</c:v>
                </c:pt>
                <c:pt idx="106">
                  <c:v>1804.6025551917703</c:v>
                </c:pt>
                <c:pt idx="107">
                  <c:v>1813.7438441534164</c:v>
                </c:pt>
                <c:pt idx="108">
                  <c:v>1818.2820753227331</c:v>
                </c:pt>
                <c:pt idx="109">
                  <c:v>1762.9576602581867</c:v>
                </c:pt>
                <c:pt idx="110">
                  <c:v>1733.7517282065496</c:v>
                </c:pt>
                <c:pt idx="111">
                  <c:v>1770.9089825652397</c:v>
                </c:pt>
                <c:pt idx="112">
                  <c:v>1811.025786052192</c:v>
                </c:pt>
                <c:pt idx="113">
                  <c:v>1847.2808288417536</c:v>
                </c:pt>
                <c:pt idx="114">
                  <c:v>1879.777263073403</c:v>
                </c:pt>
                <c:pt idx="115">
                  <c:v>1914.6210104587226</c:v>
                </c:pt>
                <c:pt idx="116">
                  <c:v>1951.1910083669782</c:v>
                </c:pt>
                <c:pt idx="117">
                  <c:v>1925.6940066935827</c:v>
                </c:pt>
                <c:pt idx="118">
                  <c:v>1935.9546053548663</c:v>
                </c:pt>
                <c:pt idx="119">
                  <c:v>1945.0452842838931</c:v>
                </c:pt>
                <c:pt idx="120">
                  <c:v>1956.0668274271147</c:v>
                </c:pt>
                <c:pt idx="121">
                  <c:v>1901.4830619416919</c:v>
                </c:pt>
                <c:pt idx="122">
                  <c:v>1853.8672495533538</c:v>
                </c:pt>
                <c:pt idx="123">
                  <c:v>1884.6793996426832</c:v>
                </c:pt>
                <c:pt idx="124">
                  <c:v>1912.5019197141467</c:v>
                </c:pt>
                <c:pt idx="125">
                  <c:v>1939.4031357713175</c:v>
                </c:pt>
                <c:pt idx="126">
                  <c:v>1966.1051086170539</c:v>
                </c:pt>
                <c:pt idx="127">
                  <c:v>1998.2274868936431</c:v>
                </c:pt>
                <c:pt idx="128">
                  <c:v>2039.1095895149147</c:v>
                </c:pt>
                <c:pt idx="129">
                  <c:v>1972.8262716119318</c:v>
                </c:pt>
                <c:pt idx="130">
                  <c:v>1968.4042172895456</c:v>
                </c:pt>
                <c:pt idx="131">
                  <c:v>1969.4461738316365</c:v>
                </c:pt>
                <c:pt idx="132">
                  <c:v>1972.5027390653092</c:v>
                </c:pt>
                <c:pt idx="133">
                  <c:v>1929.9279912522475</c:v>
                </c:pt>
                <c:pt idx="134">
                  <c:v>1898.061393001798</c:v>
                </c:pt>
                <c:pt idx="135">
                  <c:v>1922.4315144014386</c:v>
                </c:pt>
                <c:pt idx="136">
                  <c:v>1947.6248115211511</c:v>
                </c:pt>
                <c:pt idx="137">
                  <c:v>1971.8524492169211</c:v>
                </c:pt>
                <c:pt idx="138">
                  <c:v>1976.3353593735369</c:v>
                </c:pt>
                <c:pt idx="139">
                  <c:v>1996.1198874988297</c:v>
                </c:pt>
                <c:pt idx="140">
                  <c:v>2002.2079099990638</c:v>
                </c:pt>
                <c:pt idx="141">
                  <c:v>1948.5973279992513</c:v>
                </c:pt>
                <c:pt idx="142">
                  <c:v>1942.2320623994012</c:v>
                </c:pt>
                <c:pt idx="143">
                  <c:v>1925.4546499195212</c:v>
                </c:pt>
                <c:pt idx="144">
                  <c:v>1939.6341199356173</c:v>
                </c:pt>
                <c:pt idx="145">
                  <c:v>1907.3138959484941</c:v>
                </c:pt>
                <c:pt idx="146">
                  <c:v>1875.7489167587953</c:v>
                </c:pt>
                <c:pt idx="147">
                  <c:v>1913.8923334070364</c:v>
                </c:pt>
                <c:pt idx="148">
                  <c:v>1950.8936667256291</c:v>
                </c:pt>
                <c:pt idx="149">
                  <c:v>1981.6971333805036</c:v>
                </c:pt>
                <c:pt idx="150">
                  <c:v>2011.2919067044029</c:v>
                </c:pt>
                <c:pt idx="151">
                  <c:v>2053.7033253635223</c:v>
                </c:pt>
                <c:pt idx="152">
                  <c:v>2077.8346602908177</c:v>
                </c:pt>
                <c:pt idx="153">
                  <c:v>2048.5489282326544</c:v>
                </c:pt>
                <c:pt idx="154">
                  <c:v>2063.1331425861235</c:v>
                </c:pt>
                <c:pt idx="155">
                  <c:v>2065.7173140688992</c:v>
                </c:pt>
                <c:pt idx="156">
                  <c:v>2080.7092512551194</c:v>
                </c:pt>
                <c:pt idx="157">
                  <c:v>2030.8690010040957</c:v>
                </c:pt>
                <c:pt idx="158">
                  <c:v>1992.2964008032768</c:v>
                </c:pt>
                <c:pt idx="159">
                  <c:v>2020.3263206426216</c:v>
                </c:pt>
                <c:pt idx="160">
                  <c:v>2038.0898565140974</c:v>
                </c:pt>
                <c:pt idx="161">
                  <c:v>2069.7816852112783</c:v>
                </c:pt>
                <c:pt idx="162">
                  <c:v>2092.8577481690227</c:v>
                </c:pt>
                <c:pt idx="163">
                  <c:v>2123.5639985352182</c:v>
                </c:pt>
                <c:pt idx="164">
                  <c:v>2134.1123988281747</c:v>
                </c:pt>
                <c:pt idx="165">
                  <c:v>2091.0417190625399</c:v>
                </c:pt>
                <c:pt idx="166">
                  <c:v>2095.6501752500321</c:v>
                </c:pt>
                <c:pt idx="167">
                  <c:v>2107.9759402000259</c:v>
                </c:pt>
                <c:pt idx="168">
                  <c:v>2132.1231521600207</c:v>
                </c:pt>
                <c:pt idx="169">
                  <c:v>2073.6171217280166</c:v>
                </c:pt>
                <c:pt idx="170">
                  <c:v>2017.5722973824134</c:v>
                </c:pt>
                <c:pt idx="171">
                  <c:v>2065.605637905931</c:v>
                </c:pt>
                <c:pt idx="172">
                  <c:v>2075.525710324745</c:v>
                </c:pt>
                <c:pt idx="173">
                  <c:v>2094.4855682597959</c:v>
                </c:pt>
                <c:pt idx="174">
                  <c:v>2112.7630546078371</c:v>
                </c:pt>
                <c:pt idx="175">
                  <c:v>2138.44284368627</c:v>
                </c:pt>
                <c:pt idx="176">
                  <c:v>2149.5354749490161</c:v>
                </c:pt>
                <c:pt idx="177">
                  <c:v>2135.0745799592132</c:v>
                </c:pt>
                <c:pt idx="178">
                  <c:v>2132.2558639673707</c:v>
                </c:pt>
                <c:pt idx="179">
                  <c:v>2121.1416911738966</c:v>
                </c:pt>
                <c:pt idx="180">
                  <c:v>2097.7937529391174</c:v>
                </c:pt>
                <c:pt idx="181">
                  <c:v>2022.0038023512941</c:v>
                </c:pt>
                <c:pt idx="182">
                  <c:v>1955.5216418810353</c:v>
                </c:pt>
                <c:pt idx="183">
                  <c:v>1971.1873135048284</c:v>
                </c:pt>
                <c:pt idx="184">
                  <c:v>1991.2742508038627</c:v>
                </c:pt>
                <c:pt idx="185">
                  <c:v>2016.1142006430903</c:v>
                </c:pt>
                <c:pt idx="186">
                  <c:v>2051.1801605144724</c:v>
                </c:pt>
                <c:pt idx="187">
                  <c:v>2084.746128411578</c:v>
                </c:pt>
                <c:pt idx="188">
                  <c:v>2110.0911027292623</c:v>
                </c:pt>
                <c:pt idx="189">
                  <c:v>2075.7930821834102</c:v>
                </c:pt>
                <c:pt idx="190">
                  <c:v>2087.7548657467282</c:v>
                </c:pt>
                <c:pt idx="191">
                  <c:v>2101.0436925973827</c:v>
                </c:pt>
                <c:pt idx="192">
                  <c:v>2094.5479540779065</c:v>
                </c:pt>
                <c:pt idx="193">
                  <c:v>2035.1147632623254</c:v>
                </c:pt>
                <c:pt idx="194">
                  <c:v>1983.8242106098605</c:v>
                </c:pt>
                <c:pt idx="195">
                  <c:v>2021.9223684878887</c:v>
                </c:pt>
                <c:pt idx="196">
                  <c:v>2058.9656947903109</c:v>
                </c:pt>
                <c:pt idx="197">
                  <c:v>2106.2933558322488</c:v>
                </c:pt>
                <c:pt idx="198">
                  <c:v>2143.324484665799</c:v>
                </c:pt>
                <c:pt idx="199">
                  <c:v>2197.4697877326394</c:v>
                </c:pt>
                <c:pt idx="200">
                  <c:v>2243.8698301861114</c:v>
                </c:pt>
                <c:pt idx="201">
                  <c:v>2215.2962641488893</c:v>
                </c:pt>
                <c:pt idx="202">
                  <c:v>2239.5110113191117</c:v>
                </c:pt>
                <c:pt idx="203">
                  <c:v>2274.3790090552893</c:v>
                </c:pt>
                <c:pt idx="204">
                  <c:v>2281.8262072442317</c:v>
                </c:pt>
                <c:pt idx="205">
                  <c:v>2226.4685657953855</c:v>
                </c:pt>
                <c:pt idx="206">
                  <c:v>2187.0644526363085</c:v>
                </c:pt>
                <c:pt idx="207">
                  <c:v>2234.3579621090466</c:v>
                </c:pt>
                <c:pt idx="208">
                  <c:v>2251.5123696872374</c:v>
                </c:pt>
                <c:pt idx="209">
                  <c:v>2316.6476957497903</c:v>
                </c:pt>
                <c:pt idx="210">
                  <c:v>2365.3315565998323</c:v>
                </c:pt>
                <c:pt idx="211">
                  <c:v>2442.3208452798658</c:v>
                </c:pt>
                <c:pt idx="212">
                  <c:v>2490.5694762238927</c:v>
                </c:pt>
                <c:pt idx="213">
                  <c:v>2453.5197809791143</c:v>
                </c:pt>
                <c:pt idx="214">
                  <c:v>2450.7210247832918</c:v>
                </c:pt>
                <c:pt idx="215">
                  <c:v>2425.7344198266337</c:v>
                </c:pt>
                <c:pt idx="216">
                  <c:v>2397.511535861307</c:v>
                </c:pt>
                <c:pt idx="217">
                  <c:v>2313.7098286890459</c:v>
                </c:pt>
                <c:pt idx="218">
                  <c:v>2220.8340629512368</c:v>
                </c:pt>
                <c:pt idx="219">
                  <c:v>2212.7036503609897</c:v>
                </c:pt>
                <c:pt idx="220">
                  <c:v>2223.4939202887917</c:v>
                </c:pt>
                <c:pt idx="221">
                  <c:v>2243.9267362310334</c:v>
                </c:pt>
                <c:pt idx="222">
                  <c:v>2264.7071889848266</c:v>
                </c:pt>
                <c:pt idx="223">
                  <c:v>2315.7395511878617</c:v>
                </c:pt>
                <c:pt idx="224">
                  <c:v>2349.6362409502894</c:v>
                </c:pt>
                <c:pt idx="225">
                  <c:v>2312.4593927602318</c:v>
                </c:pt>
                <c:pt idx="226">
                  <c:v>2325.5095142081855</c:v>
                </c:pt>
                <c:pt idx="227">
                  <c:v>2338.3758113665485</c:v>
                </c:pt>
                <c:pt idx="228">
                  <c:v>2349.6348490932392</c:v>
                </c:pt>
                <c:pt idx="229">
                  <c:v>2286.2250792745917</c:v>
                </c:pt>
                <c:pt idx="230">
                  <c:v>2219.2620634196737</c:v>
                </c:pt>
                <c:pt idx="231">
                  <c:v>2270.119850735739</c:v>
                </c:pt>
                <c:pt idx="232">
                  <c:v>2305.2488805885914</c:v>
                </c:pt>
                <c:pt idx="233">
                  <c:v>2342.3213044708732</c:v>
                </c:pt>
                <c:pt idx="234">
                  <c:v>2387.1516435766989</c:v>
                </c:pt>
                <c:pt idx="235">
                  <c:v>2463.0837148613591</c:v>
                </c:pt>
                <c:pt idx="236">
                  <c:v>2478.6987718890873</c:v>
                </c:pt>
                <c:pt idx="237">
                  <c:v>2440.2020175112698</c:v>
                </c:pt>
                <c:pt idx="238">
                  <c:v>2460.3956140090158</c:v>
                </c:pt>
                <c:pt idx="239">
                  <c:v>2476.5338912072129</c:v>
                </c:pt>
                <c:pt idx="240">
                  <c:v>2482.0769129657701</c:v>
                </c:pt>
                <c:pt idx="241">
                  <c:v>2410.9473303726163</c:v>
                </c:pt>
                <c:pt idx="242">
                  <c:v>2348.5598642980931</c:v>
                </c:pt>
                <c:pt idx="243">
                  <c:v>2400.9612914384747</c:v>
                </c:pt>
                <c:pt idx="244">
                  <c:v>2458.5600331507799</c:v>
                </c:pt>
                <c:pt idx="245">
                  <c:v>2505.1222265206243</c:v>
                </c:pt>
                <c:pt idx="246">
                  <c:v>2566.5381812164997</c:v>
                </c:pt>
                <c:pt idx="247">
                  <c:v>2631.3831449731997</c:v>
                </c:pt>
                <c:pt idx="248">
                  <c:v>2648.99891597856</c:v>
                </c:pt>
                <c:pt idx="249">
                  <c:v>2623.4211327828484</c:v>
                </c:pt>
                <c:pt idx="250">
                  <c:v>2576.5727062262786</c:v>
                </c:pt>
                <c:pt idx="251">
                  <c:v>2587.5161649810234</c:v>
                </c:pt>
                <c:pt idx="252">
                  <c:v>2573.106331984819</c:v>
                </c:pt>
                <c:pt idx="253">
                  <c:v>2503.2854655878555</c:v>
                </c:pt>
                <c:pt idx="254">
                  <c:v>2448.9565724702843</c:v>
                </c:pt>
                <c:pt idx="255">
                  <c:v>2511.8374579762276</c:v>
                </c:pt>
                <c:pt idx="256">
                  <c:v>2562.248766380982</c:v>
                </c:pt>
                <c:pt idx="257">
                  <c:v>2596.8900131047858</c:v>
                </c:pt>
                <c:pt idx="258">
                  <c:v>2629.0952104838289</c:v>
                </c:pt>
                <c:pt idx="259">
                  <c:v>2658.6995683870632</c:v>
                </c:pt>
                <c:pt idx="260">
                  <c:v>2680.8054547096508</c:v>
                </c:pt>
                <c:pt idx="261">
                  <c:v>2642.132563767721</c:v>
                </c:pt>
                <c:pt idx="262">
                  <c:v>2632.9604510141771</c:v>
                </c:pt>
                <c:pt idx="263">
                  <c:v>2618.2913608113422</c:v>
                </c:pt>
                <c:pt idx="264">
                  <c:v>2615.5462886490736</c:v>
                </c:pt>
                <c:pt idx="265">
                  <c:v>2552.0464309192594</c:v>
                </c:pt>
                <c:pt idx="266">
                  <c:v>2485.1067447354076</c:v>
                </c:pt>
                <c:pt idx="267">
                  <c:v>2551.3131957883261</c:v>
                </c:pt>
                <c:pt idx="268">
                  <c:v>2572.8991566306613</c:v>
                </c:pt>
                <c:pt idx="269">
                  <c:v>2619.0247253045291</c:v>
                </c:pt>
                <c:pt idx="270">
                  <c:v>2656.1631802436236</c:v>
                </c:pt>
                <c:pt idx="271">
                  <c:v>2706.568544194899</c:v>
                </c:pt>
                <c:pt idx="272">
                  <c:v>2735.6506353559189</c:v>
                </c:pt>
                <c:pt idx="273">
                  <c:v>2676.5511082847352</c:v>
                </c:pt>
                <c:pt idx="274">
                  <c:v>2666.4048866277885</c:v>
                </c:pt>
                <c:pt idx="275">
                  <c:v>2643.264709302231</c:v>
                </c:pt>
                <c:pt idx="276">
                  <c:v>2656.9819674417849</c:v>
                </c:pt>
                <c:pt idx="277">
                  <c:v>2566.9431739534284</c:v>
                </c:pt>
                <c:pt idx="278">
                  <c:v>2472.1183391627428</c:v>
                </c:pt>
                <c:pt idx="279">
                  <c:v>2492.8848713301941</c:v>
                </c:pt>
                <c:pt idx="280">
                  <c:v>2512.9066970641557</c:v>
                </c:pt>
                <c:pt idx="281">
                  <c:v>2550.3611576513244</c:v>
                </c:pt>
                <c:pt idx="282">
                  <c:v>2579.4797261210597</c:v>
                </c:pt>
                <c:pt idx="283">
                  <c:v>2632.5735808968475</c:v>
                </c:pt>
                <c:pt idx="284">
                  <c:v>2666.6334647174781</c:v>
                </c:pt>
                <c:pt idx="285">
                  <c:v>2637.2233717739828</c:v>
                </c:pt>
                <c:pt idx="286">
                  <c:v>2650.3000974191864</c:v>
                </c:pt>
                <c:pt idx="287">
                  <c:v>2653.7550779353492</c:v>
                </c:pt>
                <c:pt idx="288">
                  <c:v>2654.2410623482797</c:v>
                </c:pt>
                <c:pt idx="289">
                  <c:v>2562.1618498786238</c:v>
                </c:pt>
                <c:pt idx="290">
                  <c:v>2483.0602799028993</c:v>
                </c:pt>
                <c:pt idx="291">
                  <c:v>2521.6822239223197</c:v>
                </c:pt>
                <c:pt idx="292">
                  <c:v>2541.5635791378559</c:v>
                </c:pt>
                <c:pt idx="293">
                  <c:v>2530.7600633102847</c:v>
                </c:pt>
                <c:pt idx="294">
                  <c:v>2561.3604506482279</c:v>
                </c:pt>
                <c:pt idx="295">
                  <c:v>2621.4377605185823</c:v>
                </c:pt>
                <c:pt idx="296">
                  <c:v>2635.7068084148659</c:v>
                </c:pt>
                <c:pt idx="297">
                  <c:v>2602.9668467318929</c:v>
                </c:pt>
                <c:pt idx="298">
                  <c:v>2609.7106773855144</c:v>
                </c:pt>
                <c:pt idx="299">
                  <c:v>2617.5171419084113</c:v>
                </c:pt>
                <c:pt idx="300">
                  <c:v>2610.566913526729</c:v>
                </c:pt>
                <c:pt idx="301">
                  <c:v>2524.794330821383</c:v>
                </c:pt>
                <c:pt idx="302">
                  <c:v>2463.0124646571066</c:v>
                </c:pt>
                <c:pt idx="303">
                  <c:v>2515.5819717256854</c:v>
                </c:pt>
                <c:pt idx="304">
                  <c:v>2520.4083773805487</c:v>
                </c:pt>
                <c:pt idx="305">
                  <c:v>2561.9929019044389</c:v>
                </c:pt>
                <c:pt idx="306">
                  <c:v>2601.016921523551</c:v>
                </c:pt>
                <c:pt idx="307">
                  <c:v>2665.4495372188408</c:v>
                </c:pt>
                <c:pt idx="308">
                  <c:v>2683.3754297750729</c:v>
                </c:pt>
                <c:pt idx="309">
                  <c:v>2662.6319438200585</c:v>
                </c:pt>
                <c:pt idx="310">
                  <c:v>2653.3455550560466</c:v>
                </c:pt>
                <c:pt idx="311">
                  <c:v>2665.3454440448372</c:v>
                </c:pt>
                <c:pt idx="312">
                  <c:v>2666.7909552358697</c:v>
                </c:pt>
                <c:pt idx="313">
                  <c:v>2599.3381641886958</c:v>
                </c:pt>
                <c:pt idx="314">
                  <c:v>2509.7611313509569</c:v>
                </c:pt>
                <c:pt idx="315">
                  <c:v>2539.0967050807658</c:v>
                </c:pt>
                <c:pt idx="316">
                  <c:v>2583.7503640646128</c:v>
                </c:pt>
                <c:pt idx="317">
                  <c:v>2622.0944912516902</c:v>
                </c:pt>
                <c:pt idx="318">
                  <c:v>2662.3893930013523</c:v>
                </c:pt>
                <c:pt idx="319">
                  <c:v>2705.1247144010822</c:v>
                </c:pt>
                <c:pt idx="320">
                  <c:v>2728.0673715208659</c:v>
                </c:pt>
                <c:pt idx="321">
                  <c:v>2690.7782972166929</c:v>
                </c:pt>
                <c:pt idx="322">
                  <c:v>2709.652437773354</c:v>
                </c:pt>
                <c:pt idx="323">
                  <c:v>2728.5433502186834</c:v>
                </c:pt>
                <c:pt idx="324">
                  <c:v>2718.9428801749468</c:v>
                </c:pt>
                <c:pt idx="325">
                  <c:v>2636.6637041399576</c:v>
                </c:pt>
                <c:pt idx="326">
                  <c:v>2540.9135633119663</c:v>
                </c:pt>
                <c:pt idx="327">
                  <c:v>2545.0694506495729</c:v>
                </c:pt>
                <c:pt idx="328">
                  <c:v>2555.0677605196583</c:v>
                </c:pt>
                <c:pt idx="329">
                  <c:v>2592.979408415727</c:v>
                </c:pt>
                <c:pt idx="330">
                  <c:v>2631.8561267325817</c:v>
                </c:pt>
                <c:pt idx="331">
                  <c:v>2689.5673013860651</c:v>
                </c:pt>
                <c:pt idx="332">
                  <c:v>2721.4408411088525</c:v>
                </c:pt>
                <c:pt idx="333">
                  <c:v>2681.626072887082</c:v>
                </c:pt>
                <c:pt idx="334">
                  <c:v>2706.7408583096658</c:v>
                </c:pt>
                <c:pt idx="335">
                  <c:v>2740.1862866477327</c:v>
                </c:pt>
                <c:pt idx="336">
                  <c:v>2725.7588293181866</c:v>
                </c:pt>
                <c:pt idx="337">
                  <c:v>2725.7588293181866</c:v>
                </c:pt>
                <c:pt idx="338">
                  <c:v>2725.7588293181866</c:v>
                </c:pt>
                <c:pt idx="339">
                  <c:v>2725.7588293181866</c:v>
                </c:pt>
                <c:pt idx="340">
                  <c:v>2725.7588293181866</c:v>
                </c:pt>
                <c:pt idx="341">
                  <c:v>2725.7588293181866</c:v>
                </c:pt>
                <c:pt idx="342">
                  <c:v>2725.7588293181866</c:v>
                </c:pt>
                <c:pt idx="343">
                  <c:v>2725.7588293181866</c:v>
                </c:pt>
                <c:pt idx="344">
                  <c:v>2725.7588293181866</c:v>
                </c:pt>
                <c:pt idx="345">
                  <c:v>2725.7588293181866</c:v>
                </c:pt>
                <c:pt idx="346">
                  <c:v>2725.7588293181866</c:v>
                </c:pt>
                <c:pt idx="347">
                  <c:v>2725.7588293181866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E-4287-AF90-A90FCE541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31496"/>
        <c:axId val="729829528"/>
      </c:lineChart>
      <c:dateAx>
        <c:axId val="729831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29528"/>
        <c:crosses val="autoZero"/>
        <c:auto val="1"/>
        <c:lblOffset val="100"/>
        <c:baseTimeUnit val="months"/>
        <c:majorUnit val="12"/>
        <c:majorTimeUnit val="months"/>
      </c:dateAx>
      <c:valAx>
        <c:axId val="729829528"/>
        <c:scaling>
          <c:orientation val="minMax"/>
          <c:max val="31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3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Holt's</a:t>
            </a:r>
            <a:r>
              <a:rPr lang="en-US" baseline="0"/>
              <a:t> Additive Model for Amtrak Ridership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'Holt''s_Model'!$C$1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'Holt''s_Model'!$A$2:$A$337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'Holt''s_Model'!$C$2:$C$337</c:f>
              <c:numCache>
                <c:formatCode>General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A-4F1D-A0B7-EF305B9C834F}"/>
            </c:ext>
          </c:extLst>
        </c:ser>
        <c:ser>
          <c:idx val="4"/>
          <c:order val="1"/>
          <c:tx>
            <c:v>Holt's Model Forecast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'Holt''s_Model'!$A$2:$A$337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'Holt''s_Model'!$F$2:$F$337</c:f>
              <c:numCache>
                <c:formatCode>0.000</c:formatCode>
                <c:ptCount val="336"/>
                <c:pt idx="0">
                  <c:v>#N/A</c:v>
                </c:pt>
                <c:pt idx="1">
                  <c:v>1708.9169999999999</c:v>
                </c:pt>
                <c:pt idx="2">
                  <c:v>1699.2005900000001</c:v>
                </c:pt>
                <c:pt idx="3">
                  <c:v>1728.4038651000003</c:v>
                </c:pt>
                <c:pt idx="4">
                  <c:v>1739.4144240390006</c:v>
                </c:pt>
                <c:pt idx="5">
                  <c:v>1768.0093228437106</c:v>
                </c:pt>
                <c:pt idx="6">
                  <c:v>1783.4273985395123</c:v>
                </c:pt>
                <c:pt idx="7">
                  <c:v>1806.6183926803392</c:v>
                </c:pt>
                <c:pt idx="8">
                  <c:v>1836.8971434802797</c:v>
                </c:pt>
                <c:pt idx="9">
                  <c:v>1819.9749177654232</c:v>
                </c:pt>
                <c:pt idx="10">
                  <c:v>1816.7211054443983</c:v>
                </c:pt>
                <c:pt idx="11">
                  <c:v>1807.4564333010319</c:v>
                </c:pt>
                <c:pt idx="12">
                  <c:v>1813.0018940389918</c:v>
                </c:pt>
                <c:pt idx="13">
                  <c:v>1796.107459762766</c:v>
                </c:pt>
                <c:pt idx="14">
                  <c:v>1772.7383743165351</c:v>
                </c:pt>
                <c:pt idx="15">
                  <c:v>1786.3045436717618</c:v>
                </c:pt>
                <c:pt idx="16">
                  <c:v>1806.6866606547483</c:v>
                </c:pt>
                <c:pt idx="17">
                  <c:v>1818.6841393328887</c:v>
                </c:pt>
                <c:pt idx="18">
                  <c:v>1801.3582487498861</c:v>
                </c:pt>
                <c:pt idx="19">
                  <c:v>1814.8111547376848</c:v>
                </c:pt>
                <c:pt idx="20">
                  <c:v>1838.078078579327</c:v>
                </c:pt>
                <c:pt idx="21">
                  <c:v>1828.3949992510115</c:v>
                </c:pt>
                <c:pt idx="22">
                  <c:v>1830.1065778630175</c:v>
                </c:pt>
                <c:pt idx="23">
                  <c:v>1837.1220428351928</c:v>
                </c:pt>
                <c:pt idx="24">
                  <c:v>1845.1680608817987</c:v>
                </c:pt>
                <c:pt idx="25">
                  <c:v>1834.024086514926</c:v>
                </c:pt>
                <c:pt idx="26">
                  <c:v>1813.1672187195911</c:v>
                </c:pt>
                <c:pt idx="27">
                  <c:v>1816.448855516594</c:v>
                </c:pt>
                <c:pt idx="28">
                  <c:v>1832.8416700787307</c:v>
                </c:pt>
                <c:pt idx="29">
                  <c:v>1844.4528364838661</c:v>
                </c:pt>
                <c:pt idx="30">
                  <c:v>1851.8036378836496</c:v>
                </c:pt>
                <c:pt idx="31">
                  <c:v>1864.2925127646181</c:v>
                </c:pt>
                <c:pt idx="32">
                  <c:v>1883.1670450298436</c:v>
                </c:pt>
                <c:pt idx="33">
                  <c:v>1865.7182636182483</c:v>
                </c:pt>
                <c:pt idx="34">
                  <c:v>1856.8840477116298</c:v>
                </c:pt>
                <c:pt idx="35">
                  <c:v>1844.323182918557</c:v>
                </c:pt>
                <c:pt idx="36">
                  <c:v>1833.309592775606</c:v>
                </c:pt>
                <c:pt idx="37">
                  <c:v>1803.6052157191937</c:v>
                </c:pt>
                <c:pt idx="38">
                  <c:v>1775.6342142112308</c:v>
                </c:pt>
                <c:pt idx="39">
                  <c:v>1784.598360711952</c:v>
                </c:pt>
                <c:pt idx="40">
                  <c:v>1786.2838889554814</c:v>
                </c:pt>
                <c:pt idx="41">
                  <c:v>1787.9646154851032</c:v>
                </c:pt>
                <c:pt idx="42">
                  <c:v>1783.8257732069119</c:v>
                </c:pt>
                <c:pt idx="43">
                  <c:v>1790.1129374244706</c:v>
                </c:pt>
                <c:pt idx="44">
                  <c:v>1800.846335846029</c:v>
                </c:pt>
                <c:pt idx="45">
                  <c:v>1787.256651066971</c:v>
                </c:pt>
                <c:pt idx="46">
                  <c:v>1784.2302282551491</c:v>
                </c:pt>
                <c:pt idx="47">
                  <c:v>1781.1689954419578</c:v>
                </c:pt>
                <c:pt idx="48">
                  <c:v>1779.171195955666</c:v>
                </c:pt>
                <c:pt idx="49">
                  <c:v>1751.5721144584468</c:v>
                </c:pt>
                <c:pt idx="50">
                  <c:v>1719.0374699663648</c:v>
                </c:pt>
                <c:pt idx="51">
                  <c:v>1720.6881752238276</c:v>
                </c:pt>
                <c:pt idx="52">
                  <c:v>1715.753778203306</c:v>
                </c:pt>
                <c:pt idx="53">
                  <c:v>1715.8237331028035</c:v>
                </c:pt>
                <c:pt idx="54">
                  <c:v>1715.2267251813232</c:v>
                </c:pt>
                <c:pt idx="55">
                  <c:v>1718.4985008001777</c:v>
                </c:pt>
                <c:pt idx="56">
                  <c:v>1731.3228138491449</c:v>
                </c:pt>
                <c:pt idx="57">
                  <c:v>1710.9134574547238</c:v>
                </c:pt>
                <c:pt idx="58">
                  <c:v>1699.4692821251977</c:v>
                </c:pt>
                <c:pt idx="59">
                  <c:v>1691.469441507372</c:v>
                </c:pt>
                <c:pt idx="60">
                  <c:v>1682.3447405362554</c:v>
                </c:pt>
                <c:pt idx="61">
                  <c:v>1643.6179422568878</c:v>
                </c:pt>
                <c:pt idx="62">
                  <c:v>1603.8455643828881</c:v>
                </c:pt>
                <c:pt idx="63">
                  <c:v>1587.3700186524595</c:v>
                </c:pt>
                <c:pt idx="64">
                  <c:v>1577.7370273085494</c:v>
                </c:pt>
                <c:pt idx="65">
                  <c:v>1579.0845248259445</c:v>
                </c:pt>
                <c:pt idx="66">
                  <c:v>1581.0869573433411</c:v>
                </c:pt>
                <c:pt idx="67">
                  <c:v>1599.6667370355642</c:v>
                </c:pt>
                <c:pt idx="68">
                  <c:v>1630.5233013882096</c:v>
                </c:pt>
                <c:pt idx="69">
                  <c:v>1618.3857862917082</c:v>
                </c:pt>
                <c:pt idx="70">
                  <c:v>1621.6539448419398</c:v>
                </c:pt>
                <c:pt idx="71">
                  <c:v>1613.110388088729</c:v>
                </c:pt>
                <c:pt idx="72">
                  <c:v>1618.7173131299521</c:v>
                </c:pt>
                <c:pt idx="73">
                  <c:v>1591.1577525357532</c:v>
                </c:pt>
                <c:pt idx="74">
                  <c:v>1561.6696704756168</c:v>
                </c:pt>
                <c:pt idx="75">
                  <c:v>1570.1721199167378</c:v>
                </c:pt>
                <c:pt idx="76">
                  <c:v>1573.3768432145791</c:v>
                </c:pt>
                <c:pt idx="77">
                  <c:v>1588.9862557504907</c:v>
                </c:pt>
                <c:pt idx="78">
                  <c:v>1606.1925644753062</c:v>
                </c:pt>
                <c:pt idx="79">
                  <c:v>1640.8004066828871</c:v>
                </c:pt>
                <c:pt idx="80">
                  <c:v>1683.0036106028811</c:v>
                </c:pt>
                <c:pt idx="81">
                  <c:v>1681.1025980248469</c:v>
                </c:pt>
                <c:pt idx="82">
                  <c:v>1696.1183607243677</c:v>
                </c:pt>
                <c:pt idx="83">
                  <c:v>1705.8408435466924</c:v>
                </c:pt>
                <c:pt idx="84">
                  <c:v>1721.9247296513181</c:v>
                </c:pt>
                <c:pt idx="85">
                  <c:v>1712.2546798489677</c:v>
                </c:pt>
                <c:pt idx="86">
                  <c:v>1684.7920982283629</c:v>
                </c:pt>
                <c:pt idx="87">
                  <c:v>1694.9692637875348</c:v>
                </c:pt>
                <c:pt idx="88">
                  <c:v>1712.4574401529144</c:v>
                </c:pt>
                <c:pt idx="89">
                  <c:v>1731.3408144802268</c:v>
                </c:pt>
                <c:pt idx="90">
                  <c:v>1747.5495832300057</c:v>
                </c:pt>
                <c:pt idx="91">
                  <c:v>1778.5644992725067</c:v>
                </c:pt>
                <c:pt idx="92">
                  <c:v>1803.2560287180327</c:v>
                </c:pt>
                <c:pt idx="93">
                  <c:v>1798.9370149318254</c:v>
                </c:pt>
                <c:pt idx="94">
                  <c:v>1807.1629723749206</c:v>
                </c:pt>
                <c:pt idx="95">
                  <c:v>1817.1858443499573</c:v>
                </c:pt>
                <c:pt idx="96">
                  <c:v>1829.5061106839908</c:v>
                </c:pt>
                <c:pt idx="97">
                  <c:v>1813.560859277781</c:v>
                </c:pt>
                <c:pt idx="98">
                  <c:v>1791.5002644194142</c:v>
                </c:pt>
                <c:pt idx="99">
                  <c:v>1800.40695640269</c:v>
                </c:pt>
                <c:pt idx="100">
                  <c:v>1809.5548096236114</c:v>
                </c:pt>
                <c:pt idx="101">
                  <c:v>1818.8351094262046</c:v>
                </c:pt>
                <c:pt idx="102">
                  <c:v>1829.4829481542763</c:v>
                </c:pt>
                <c:pt idx="103">
                  <c:v>1850.5177035279983</c:v>
                </c:pt>
                <c:pt idx="104">
                  <c:v>1868.7597263290679</c:v>
                </c:pt>
                <c:pt idx="105">
                  <c:v>1848.4007795867399</c:v>
                </c:pt>
                <c:pt idx="106">
                  <c:v>1849.2594597227774</c:v>
                </c:pt>
                <c:pt idx="107">
                  <c:v>1854.7072672479833</c:v>
                </c:pt>
                <c:pt idx="108">
                  <c:v>1858.0401713481888</c:v>
                </c:pt>
                <c:pt idx="109">
                  <c:v>1828.3984833248917</c:v>
                </c:pt>
                <c:pt idx="110">
                  <c:v>1807.1330592706756</c:v>
                </c:pt>
                <c:pt idx="111">
                  <c:v>1819.3792270291744</c:v>
                </c:pt>
                <c:pt idx="112">
                  <c:v>1837.1174157415317</c:v>
                </c:pt>
                <c:pt idx="113">
                  <c:v>1856.7144214252378</c:v>
                </c:pt>
                <c:pt idx="114">
                  <c:v>1877.6284123263208</c:v>
                </c:pt>
                <c:pt idx="115">
                  <c:v>1902.6379800140323</c:v>
                </c:pt>
                <c:pt idx="116">
                  <c:v>1931.4424211328324</c:v>
                </c:pt>
                <c:pt idx="117">
                  <c:v>1928.9125539284241</c:v>
                </c:pt>
                <c:pt idx="118">
                  <c:v>1942.4456179051724</c:v>
                </c:pt>
                <c:pt idx="119">
                  <c:v>1955.4560993051939</c:v>
                </c:pt>
                <c:pt idx="120">
                  <c:v>1969.4870015721617</c:v>
                </c:pt>
                <c:pt idx="121">
                  <c:v>1947.5509235967113</c:v>
                </c:pt>
                <c:pt idx="122">
                  <c:v>1922.9925841828385</c:v>
                </c:pt>
                <c:pt idx="123">
                  <c:v>1936.1918328685244</c:v>
                </c:pt>
                <c:pt idx="124">
                  <c:v>1950.533558356957</c:v>
                </c:pt>
                <c:pt idx="125">
                  <c:v>1966.7274557129767</c:v>
                </c:pt>
                <c:pt idx="126">
                  <c:v>1984.9543187762647</c:v>
                </c:pt>
                <c:pt idx="127">
                  <c:v>2008.1565223454611</c:v>
                </c:pt>
                <c:pt idx="128">
                  <c:v>2038.5754203342831</c:v>
                </c:pt>
                <c:pt idx="129">
                  <c:v>2013.14910432088</c:v>
                </c:pt>
                <c:pt idx="130">
                  <c:v>2013.9433888656085</c:v>
                </c:pt>
                <c:pt idx="131">
                  <c:v>2016.5447510672084</c:v>
                </c:pt>
                <c:pt idx="132">
                  <c:v>2019.679319537976</c:v>
                </c:pt>
                <c:pt idx="133">
                  <c:v>1997.3899279662871</c:v>
                </c:pt>
                <c:pt idx="134">
                  <c:v>1976.1581262721043</c:v>
                </c:pt>
                <c:pt idx="135">
                  <c:v>1982.4187434846187</c:v>
                </c:pt>
                <c:pt idx="136">
                  <c:v>1991.5616915410355</c:v>
                </c:pt>
                <c:pt idx="137">
                  <c:v>2002.5988578764004</c:v>
                </c:pt>
                <c:pt idx="138">
                  <c:v>2004.9993889994646</c:v>
                </c:pt>
                <c:pt idx="139">
                  <c:v>2015.9615531202276</c:v>
                </c:pt>
                <c:pt idx="140">
                  <c:v>2021.063685297712</c:v>
                </c:pt>
                <c:pt idx="141">
                  <c:v>1993.5460174044713</c:v>
                </c:pt>
                <c:pt idx="142">
                  <c:v>1986.2739661265095</c:v>
                </c:pt>
                <c:pt idx="143">
                  <c:v>1972.6072303150788</c:v>
                </c:pt>
                <c:pt idx="144">
                  <c:v>1974.3453157816405</c:v>
                </c:pt>
                <c:pt idx="145">
                  <c:v>1952.1145695437297</c:v>
                </c:pt>
                <c:pt idx="146">
                  <c:v>1927.2262422341726</c:v>
                </c:pt>
                <c:pt idx="147">
                  <c:v>1937.9168452332297</c:v>
                </c:pt>
                <c:pt idx="148">
                  <c:v>1952.3915094800486</c:v>
                </c:pt>
                <c:pt idx="149">
                  <c:v>1967.5451022073851</c:v>
                </c:pt>
                <c:pt idx="150">
                  <c:v>1985.2805946399142</c:v>
                </c:pt>
                <c:pt idx="151">
                  <c:v>2012.9910218827913</c:v>
                </c:pt>
                <c:pt idx="152">
                  <c:v>2034.645196182553</c:v>
                </c:pt>
                <c:pt idx="153">
                  <c:v>2028.8061610905127</c:v>
                </c:pt>
                <c:pt idx="154">
                  <c:v>2043.4840678967712</c:v>
                </c:pt>
                <c:pt idx="155">
                  <c:v>2052.478283343436</c:v>
                </c:pt>
                <c:pt idx="156">
                  <c:v>2067.9173644120006</c:v>
                </c:pt>
                <c:pt idx="157">
                  <c:v>2048.5315437295881</c:v>
                </c:pt>
                <c:pt idx="158">
                  <c:v>2029.6288496781212</c:v>
                </c:pt>
                <c:pt idx="159">
                  <c:v>2043.0885965350199</c:v>
                </c:pt>
                <c:pt idx="160">
                  <c:v>2053.5327227408784</c:v>
                </c:pt>
                <c:pt idx="161">
                  <c:v>2073.1030990987424</c:v>
                </c:pt>
                <c:pt idx="162">
                  <c:v>2090.6983268298322</c:v>
                </c:pt>
                <c:pt idx="163">
                  <c:v>2114.2136385195154</c:v>
                </c:pt>
                <c:pt idx="164">
                  <c:v>2128.9900426550348</c:v>
                </c:pt>
                <c:pt idx="165">
                  <c:v>2114.4317959504519</c:v>
                </c:pt>
                <c:pt idx="166">
                  <c:v>2120.8583959568227</c:v>
                </c:pt>
                <c:pt idx="167">
                  <c:v>2131.3260420029883</c:v>
                </c:pt>
                <c:pt idx="168">
                  <c:v>2148.8640830245072</c:v>
                </c:pt>
                <c:pt idx="169">
                  <c:v>2122.6437091136295</c:v>
                </c:pt>
                <c:pt idx="170">
                  <c:v>2091.1328655027028</c:v>
                </c:pt>
                <c:pt idx="171">
                  <c:v>2110.8737675978418</c:v>
                </c:pt>
                <c:pt idx="172">
                  <c:v>2114.4306018074885</c:v>
                </c:pt>
                <c:pt idx="173">
                  <c:v>2123.7025965780958</c:v>
                </c:pt>
                <c:pt idx="174">
                  <c:v>2134.2238959058618</c:v>
                </c:pt>
                <c:pt idx="175">
                  <c:v>2150.2913463417922</c:v>
                </c:pt>
                <c:pt idx="176">
                  <c:v>2160.4625982707121</c:v>
                </c:pt>
                <c:pt idx="177">
                  <c:v>2157.1169090240323</c:v>
                </c:pt>
                <c:pt idx="178">
                  <c:v>2158.1194296117801</c:v>
                </c:pt>
                <c:pt idx="179">
                  <c:v>2153.7777538446353</c:v>
                </c:pt>
                <c:pt idx="180">
                  <c:v>2141.1481881157592</c:v>
                </c:pt>
                <c:pt idx="181">
                  <c:v>2097.0027370786129</c:v>
                </c:pt>
                <c:pt idx="182">
                  <c:v>2050.2726337743952</c:v>
                </c:pt>
                <c:pt idx="183">
                  <c:v>2042.4770144628551</c:v>
                </c:pt>
                <c:pt idx="184">
                  <c:v>2039.5296069378405</c:v>
                </c:pt>
                <c:pt idx="185">
                  <c:v>2042.021584095949</c:v>
                </c:pt>
                <c:pt idx="186">
                  <c:v>2053.3555876972869</c:v>
                </c:pt>
                <c:pt idx="187">
                  <c:v>2067.9693350615184</c:v>
                </c:pt>
                <c:pt idx="188">
                  <c:v>2081.8028243387116</c:v>
                </c:pt>
                <c:pt idx="189">
                  <c:v>2065.5339464447984</c:v>
                </c:pt>
                <c:pt idx="190">
                  <c:v>2071.2927368758283</c:v>
                </c:pt>
                <c:pt idx="191">
                  <c:v>2079.1644108949972</c:v>
                </c:pt>
                <c:pt idx="192">
                  <c:v>2077.5795234032989</c:v>
                </c:pt>
                <c:pt idx="193">
                  <c:v>2046.2328494267376</c:v>
                </c:pt>
                <c:pt idx="194">
                  <c:v>2013.473134353565</c:v>
                </c:pt>
                <c:pt idx="195">
                  <c:v>2025.1631094441741</c:v>
                </c:pt>
                <c:pt idx="196">
                  <c:v>2040.7862459312805</c:v>
                </c:pt>
                <c:pt idx="197">
                  <c:v>2066.2417463103634</c:v>
                </c:pt>
                <c:pt idx="198">
                  <c:v>2090.9882691884345</c:v>
                </c:pt>
                <c:pt idx="199">
                  <c:v>2128.7509670868144</c:v>
                </c:pt>
                <c:pt idx="200">
                  <c:v>2167.2864855244879</c:v>
                </c:pt>
                <c:pt idx="201">
                  <c:v>2168.4588072631491</c:v>
                </c:pt>
                <c:pt idx="202">
                  <c:v>2194.7298087553127</c:v>
                </c:pt>
                <c:pt idx="203">
                  <c:v>2228.3130220107073</c:v>
                </c:pt>
                <c:pt idx="204">
                  <c:v>2249.1473337204552</c:v>
                </c:pt>
                <c:pt idx="205">
                  <c:v>2234.7994209220237</c:v>
                </c:pt>
                <c:pt idx="206">
                  <c:v>2222.2737851942152</c:v>
                </c:pt>
                <c:pt idx="207">
                  <c:v>2252.4216951872449</c:v>
                </c:pt>
                <c:pt idx="208">
                  <c:v>2269.8916972290995</c:v>
                </c:pt>
                <c:pt idx="209">
                  <c:v>2314.3935720944773</c:v>
                </c:pt>
                <c:pt idx="210">
                  <c:v>2355.1897937523727</c:v>
                </c:pt>
                <c:pt idx="211">
                  <c:v>2414.8783753069551</c:v>
                </c:pt>
                <c:pt idx="212">
                  <c:v>2464.61355495301</c:v>
                </c:pt>
                <c:pt idx="213">
                  <c:v>2469.9579910849288</c:v>
                </c:pt>
                <c:pt idx="214">
                  <c:v>2487.8841636928064</c:v>
                </c:pt>
                <c:pt idx="215">
                  <c:v>2491.0229574029686</c:v>
                </c:pt>
                <c:pt idx="216">
                  <c:v>2487.6670421680847</c:v>
                </c:pt>
                <c:pt idx="217">
                  <c:v>2448.9433780350087</c:v>
                </c:pt>
                <c:pt idx="218">
                  <c:v>2395.17875653489</c:v>
                </c:pt>
                <c:pt idx="219">
                  <c:v>2377.7257296194343</c:v>
                </c:pt>
                <c:pt idx="220">
                  <c:v>2369.5545980993297</c:v>
                </c:pt>
                <c:pt idx="221">
                  <c:v>2367.6619137502421</c:v>
                </c:pt>
                <c:pt idx="222">
                  <c:v>2367.9772686985616</c:v>
                </c:pt>
                <c:pt idx="223">
                  <c:v>2386.9840054650631</c:v>
                </c:pt>
                <c:pt idx="224">
                  <c:v>2401.6078585002642</c:v>
                </c:pt>
                <c:pt idx="225">
                  <c:v>2380.243667646942</c:v>
                </c:pt>
                <c:pt idx="226">
                  <c:v>2382.3863592024827</c:v>
                </c:pt>
                <c:pt idx="227">
                  <c:v>2385.6024280104448</c:v>
                </c:pt>
                <c:pt idx="228">
                  <c:v>2389.0705756575057</c:v>
                </c:pt>
                <c:pt idx="229">
                  <c:v>2352.4185627832858</c:v>
                </c:pt>
                <c:pt idx="230">
                  <c:v>2307.304065568655</c:v>
                </c:pt>
                <c:pt idx="231">
                  <c:v>2320.5775874198002</c:v>
                </c:pt>
                <c:pt idx="232">
                  <c:v>2330.9970312116338</c:v>
                </c:pt>
                <c:pt idx="233">
                  <c:v>2346.4552703121672</c:v>
                </c:pt>
                <c:pt idx="234">
                  <c:v>2370.1540627995255</c:v>
                </c:pt>
                <c:pt idx="235">
                  <c:v>2415.4834554101531</c:v>
                </c:pt>
                <c:pt idx="236">
                  <c:v>2434.9713642056158</c:v>
                </c:pt>
                <c:pt idx="237">
                  <c:v>2425.5285184794766</c:v>
                </c:pt>
                <c:pt idx="238">
                  <c:v>2443.6818721411564</c:v>
                </c:pt>
                <c:pt idx="239">
                  <c:v>2460.9856417152569</c:v>
                </c:pt>
                <c:pt idx="240">
                  <c:v>2473.3078679147948</c:v>
                </c:pt>
                <c:pt idx="241">
                  <c:v>2443.1470828152305</c:v>
                </c:pt>
                <c:pt idx="242">
                  <c:v>2409.8191053974706</c:v>
                </c:pt>
                <c:pt idx="243">
                  <c:v>2432.9871046675121</c:v>
                </c:pt>
                <c:pt idx="244">
                  <c:v>2464.2367829638742</c:v>
                </c:pt>
                <c:pt idx="245">
                  <c:v>2494.8744356009615</c:v>
                </c:pt>
                <c:pt idx="246">
                  <c:v>2537.7046986183309</c:v>
                </c:pt>
                <c:pt idx="247">
                  <c:v>2587.6386183477798</c:v>
                </c:pt>
                <c:pt idx="248">
                  <c:v>2616.7672799208058</c:v>
                </c:pt>
                <c:pt idx="249">
                  <c:v>2622.191302537321</c:v>
                </c:pt>
                <c:pt idx="250">
                  <c:v>2611.5496998668114</c:v>
                </c:pt>
                <c:pt idx="251">
                  <c:v>2626.380760464685</c:v>
                </c:pt>
                <c:pt idx="252">
                  <c:v>2627.0372773981239</c:v>
                </c:pt>
                <c:pt idx="253">
                  <c:v>2594.4512898642383</c:v>
                </c:pt>
                <c:pt idx="254">
                  <c:v>2562.2596981850988</c:v>
                </c:pt>
                <c:pt idx="255">
                  <c:v>2588.470278692022</c:v>
                </c:pt>
                <c:pt idx="256">
                  <c:v>2613.8673383613327</c:v>
                </c:pt>
                <c:pt idx="257">
                  <c:v>2635.0966686800994</c:v>
                </c:pt>
                <c:pt idx="258">
                  <c:v>2657.6773592801883</c:v>
                </c:pt>
                <c:pt idx="259">
                  <c:v>2681.1144772274661</c:v>
                </c:pt>
                <c:pt idx="260">
                  <c:v>2702.3002286077417</c:v>
                </c:pt>
                <c:pt idx="261">
                  <c:v>2691.0400125639121</c:v>
                </c:pt>
                <c:pt idx="262">
                  <c:v>2690.8412379988263</c:v>
                </c:pt>
                <c:pt idx="263">
                  <c:v>2685.684378510261</c:v>
                </c:pt>
                <c:pt idx="264">
                  <c:v>2684.72712118545</c:v>
                </c:pt>
                <c:pt idx="265">
                  <c:v>2649.3468883812652</c:v>
                </c:pt>
                <c:pt idx="266">
                  <c:v>2605.1147899736866</c:v>
                </c:pt>
                <c:pt idx="267">
                  <c:v>2627.2952435071284</c:v>
                </c:pt>
                <c:pt idx="268">
                  <c:v>2631.8875292521552</c:v>
                </c:pt>
                <c:pt idx="269">
                  <c:v>2652.1653811301576</c:v>
                </c:pt>
                <c:pt idx="270">
                  <c:v>2672.0599640090581</c:v>
                </c:pt>
                <c:pt idx="271">
                  <c:v>2702.6736889599779</c:v>
                </c:pt>
                <c:pt idx="272">
                  <c:v>2726.0979945262065</c:v>
                </c:pt>
                <c:pt idx="273">
                  <c:v>2703.1378195905495</c:v>
                </c:pt>
                <c:pt idx="274">
                  <c:v>2700.2671839525528</c:v>
                </c:pt>
                <c:pt idx="275">
                  <c:v>2688.6763800388308</c:v>
                </c:pt>
                <c:pt idx="276">
                  <c:v>2694.5911027160928</c:v>
                </c:pt>
                <c:pt idx="277">
                  <c:v>2644.5300220984677</c:v>
                </c:pt>
                <c:pt idx="278">
                  <c:v>2582.5610393216202</c:v>
                </c:pt>
                <c:pt idx="279">
                  <c:v>2575.0360544292412</c:v>
                </c:pt>
                <c:pt idx="280">
                  <c:v>2570.1474474818074</c:v>
                </c:pt>
                <c:pt idx="281">
                  <c:v>2577.7665167542987</c:v>
                </c:pt>
                <c:pt idx="282">
                  <c:v>2585.3830539319983</c:v>
                </c:pt>
                <c:pt idx="283">
                  <c:v>2609.7330968526085</c:v>
                </c:pt>
                <c:pt idx="284">
                  <c:v>2629.3719345126315</c:v>
                </c:pt>
                <c:pt idx="285">
                  <c:v>2617.6199990615255</c:v>
                </c:pt>
                <c:pt idx="286">
                  <c:v>2626.1955271649144</c:v>
                </c:pt>
                <c:pt idx="287">
                  <c:v>2630.8240971863161</c:v>
                </c:pt>
                <c:pt idx="288">
                  <c:v>2634.1044192337145</c:v>
                </c:pt>
                <c:pt idx="289">
                  <c:v>2586.4201148840357</c:v>
                </c:pt>
                <c:pt idx="290">
                  <c:v>2536.5874798204841</c:v>
                </c:pt>
                <c:pt idx="291">
                  <c:v>2544.0855334650832</c:v>
                </c:pt>
                <c:pt idx="292">
                  <c:v>2546.0957164105716</c:v>
                </c:pt>
                <c:pt idx="293">
                  <c:v>2533.9650838974048</c:v>
                </c:pt>
                <c:pt idx="294">
                  <c:v>2544.1670837965812</c:v>
                </c:pt>
                <c:pt idx="295">
                  <c:v>2574.3231828678745</c:v>
                </c:pt>
                <c:pt idx="296">
                  <c:v>2585.751870203359</c:v>
                </c:pt>
                <c:pt idx="297">
                  <c:v>2572.8226401032616</c:v>
                </c:pt>
                <c:pt idx="298">
                  <c:v>2578.2928666121416</c:v>
                </c:pt>
                <c:pt idx="299">
                  <c:v>2585.126271804012</c:v>
                </c:pt>
                <c:pt idx="300">
                  <c:v>2584.6550337586555</c:v>
                </c:pt>
                <c:pt idx="301">
                  <c:v>2540.0952091802478</c:v>
                </c:pt>
                <c:pt idx="302">
                  <c:v>2500.1673649678783</c:v>
                </c:pt>
                <c:pt idx="303">
                  <c:v>2517.4867315270671</c:v>
                </c:pt>
                <c:pt idx="304">
                  <c:v>2514.6818341150665</c:v>
                </c:pt>
                <c:pt idx="305">
                  <c:v>2533.1556181031151</c:v>
                </c:pt>
                <c:pt idx="306">
                  <c:v>2554.8997975113275</c:v>
                </c:pt>
                <c:pt idx="307">
                  <c:v>2594.7590610036054</c:v>
                </c:pt>
                <c:pt idx="308">
                  <c:v>2615.4254975366198</c:v>
                </c:pt>
                <c:pt idx="309">
                  <c:v>2616.1255154409664</c:v>
                </c:pt>
                <c:pt idx="310">
                  <c:v>2620.4104764004683</c:v>
                </c:pt>
                <c:pt idx="311">
                  <c:v>2634.910786500016</c:v>
                </c:pt>
                <c:pt idx="312">
                  <c:v>2644.260487724609</c:v>
                </c:pt>
                <c:pt idx="313">
                  <c:v>2615.2232839494959</c:v>
                </c:pt>
                <c:pt idx="314">
                  <c:v>2566.6446977123996</c:v>
                </c:pt>
                <c:pt idx="315">
                  <c:v>2574.3205131218888</c:v>
                </c:pt>
                <c:pt idx="316">
                  <c:v>2593.7017918592101</c:v>
                </c:pt>
                <c:pt idx="317">
                  <c:v>2614.2732348042077</c:v>
                </c:pt>
                <c:pt idx="318">
                  <c:v>2639.6902911066627</c:v>
                </c:pt>
                <c:pt idx="319">
                  <c:v>2670.1790988678058</c:v>
                </c:pt>
                <c:pt idx="320">
                  <c:v>2693.4928148641566</c:v>
                </c:pt>
                <c:pt idx="321">
                  <c:v>2685.1348511122305</c:v>
                </c:pt>
                <c:pt idx="322">
                  <c:v>2702.9655252243751</c:v>
                </c:pt>
                <c:pt idx="323">
                  <c:v>2721.920346673061</c:v>
                </c:pt>
                <c:pt idx="324">
                  <c:v>2726.2092925101479</c:v>
                </c:pt>
                <c:pt idx="325">
                  <c:v>2688.5833208384247</c:v>
                </c:pt>
                <c:pt idx="326">
                  <c:v>2634.4498431254892</c:v>
                </c:pt>
                <c:pt idx="327">
                  <c:v>2625.3801447525925</c:v>
                </c:pt>
                <c:pt idx="328">
                  <c:v>2620.2510247694595</c:v>
                </c:pt>
                <c:pt idx="329">
                  <c:v>2631.8350665369453</c:v>
                </c:pt>
                <c:pt idx="330">
                  <c:v>2648.0896834623131</c:v>
                </c:pt>
                <c:pt idx="331">
                  <c:v>2678.7469618605214</c:v>
                </c:pt>
                <c:pt idx="332">
                  <c:v>2700.8926928003038</c:v>
                </c:pt>
                <c:pt idx="333">
                  <c:v>2686.3817937181047</c:v>
                </c:pt>
                <c:pt idx="334">
                  <c:v>2703.0134666069439</c:v>
                </c:pt>
                <c:pt idx="335">
                  <c:v>2726.2125902059197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A-4F1D-A0B7-EF305B9C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92816"/>
        <c:axId val="705694456"/>
      </c:lineChart>
      <c:dateAx>
        <c:axId val="705692816"/>
        <c:scaling>
          <c:orientation val="minMax"/>
          <c:max val="434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94456"/>
        <c:crosses val="autoZero"/>
        <c:auto val="1"/>
        <c:lblOffset val="100"/>
        <c:baseTimeUnit val="months"/>
        <c:majorUnit val="12"/>
        <c:majorTimeUnit val="months"/>
      </c:dateAx>
      <c:valAx>
        <c:axId val="70569445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Holt-Winter's (HW) Multiplicative Model for Amtrak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'Holt-Winter''s_(HW)_Model'!$C$1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'Holt-Winter''s_(HW)_Model'!$A$2:$A$337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'Holt-Winter''s_(HW)_Model'!$C$2:$C$337</c:f>
              <c:numCache>
                <c:formatCode>General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D-4011-AFAC-40401FB307D9}"/>
            </c:ext>
          </c:extLst>
        </c:ser>
        <c:ser>
          <c:idx val="5"/>
          <c:order val="1"/>
          <c:tx>
            <c:v>HW Model Forecast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'Holt-Winter''s_(HW)_Model'!$A$2:$A$337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'Holt-Winter''s_(HW)_Model'!$G$2:$G$337</c:f>
              <c:numCache>
                <c:formatCode>0.000</c:formatCode>
                <c:ptCount val="336"/>
                <c:pt idx="12">
                  <c:v>1708.9169999999999</c:v>
                </c:pt>
                <c:pt idx="13">
                  <c:v>1610.7710686479215</c:v>
                </c:pt>
                <c:pt idx="14">
                  <c:v>1952.493053612279</c:v>
                </c:pt>
                <c:pt idx="15">
                  <c:v>1785.3068652541328</c:v>
                </c:pt>
                <c:pt idx="16">
                  <c:v>1964.3414180613363</c:v>
                </c:pt>
                <c:pt idx="17">
                  <c:v>1843.6132697051351</c:v>
                </c:pt>
                <c:pt idx="18">
                  <c:v>1893.7969549753809</c:v>
                </c:pt>
                <c:pt idx="19">
                  <c:v>1962.8436888236213</c:v>
                </c:pt>
                <c:pt idx="20">
                  <c:v>1555.7935983002815</c:v>
                </c:pt>
                <c:pt idx="21">
                  <c:v>1696.646891639356</c:v>
                </c:pt>
                <c:pt idx="22">
                  <c:v>1659.1498099955093</c:v>
                </c:pt>
                <c:pt idx="23">
                  <c:v>1820.025793438653</c:v>
                </c:pt>
                <c:pt idx="24">
                  <c:v>1709.5639604632063</c:v>
                </c:pt>
                <c:pt idx="25">
                  <c:v>1627.965769035249</c:v>
                </c:pt>
                <c:pt idx="26">
                  <c:v>1983.8125385529554</c:v>
                </c:pt>
                <c:pt idx="27">
                  <c:v>1840.4623204224788</c:v>
                </c:pt>
                <c:pt idx="28">
                  <c:v>1985.1391403634759</c:v>
                </c:pt>
                <c:pt idx="29">
                  <c:v>1846.8952989842305</c:v>
                </c:pt>
                <c:pt idx="30">
                  <c:v>1963.001675306444</c:v>
                </c:pt>
                <c:pt idx="31">
                  <c:v>2039.4805551469549</c:v>
                </c:pt>
                <c:pt idx="32">
                  <c:v>1630.9713573823428</c:v>
                </c:pt>
                <c:pt idx="33">
                  <c:v>1762.8142084930728</c:v>
                </c:pt>
                <c:pt idx="34">
                  <c:v>1725.5473415280546</c:v>
                </c:pt>
                <c:pt idx="35">
                  <c:v>1846.5739724973844</c:v>
                </c:pt>
                <c:pt idx="36">
                  <c:v>1709.2179668636741</c:v>
                </c:pt>
                <c:pt idx="37">
                  <c:v>1610.2364102703993</c:v>
                </c:pt>
                <c:pt idx="38">
                  <c:v>1936.5057727217386</c:v>
                </c:pt>
                <c:pt idx="39">
                  <c:v>1837.8147381663127</c:v>
                </c:pt>
                <c:pt idx="40">
                  <c:v>1939.3836559423889</c:v>
                </c:pt>
                <c:pt idx="41">
                  <c:v>1809.0086829868198</c:v>
                </c:pt>
                <c:pt idx="42">
                  <c:v>1901.1970965770888</c:v>
                </c:pt>
                <c:pt idx="43">
                  <c:v>1967.5119929664745</c:v>
                </c:pt>
                <c:pt idx="44">
                  <c:v>1577.1422705983086</c:v>
                </c:pt>
                <c:pt idx="45">
                  <c:v>1700.4229677056735</c:v>
                </c:pt>
                <c:pt idx="46">
                  <c:v>1670.2821599212334</c:v>
                </c:pt>
                <c:pt idx="47">
                  <c:v>1782.7150182679454</c:v>
                </c:pt>
                <c:pt idx="48">
                  <c:v>1653.3925407784634</c:v>
                </c:pt>
                <c:pt idx="49">
                  <c:v>1573.766354584661</c:v>
                </c:pt>
                <c:pt idx="50">
                  <c:v>1887.4263924825325</c:v>
                </c:pt>
                <c:pt idx="51">
                  <c:v>1787.6250078743606</c:v>
                </c:pt>
                <c:pt idx="52">
                  <c:v>1864.6864430252149</c:v>
                </c:pt>
                <c:pt idx="53">
                  <c:v>1747.0049035062716</c:v>
                </c:pt>
                <c:pt idx="54">
                  <c:v>1839.0623654262797</c:v>
                </c:pt>
                <c:pt idx="55">
                  <c:v>1896.0032930063533</c:v>
                </c:pt>
                <c:pt idx="56">
                  <c:v>1541.8258773916607</c:v>
                </c:pt>
                <c:pt idx="57">
                  <c:v>1646.6816923914075</c:v>
                </c:pt>
                <c:pt idx="58">
                  <c:v>1610.6575371237147</c:v>
                </c:pt>
                <c:pt idx="59">
                  <c:v>1696.7194949541934</c:v>
                </c:pt>
                <c:pt idx="60">
                  <c:v>1552.4274661692191</c:v>
                </c:pt>
                <c:pt idx="61">
                  <c:v>1469.3386080844364</c:v>
                </c:pt>
                <c:pt idx="62">
                  <c:v>1752.3912569131012</c:v>
                </c:pt>
                <c:pt idx="63">
                  <c:v>1646.3144888242341</c:v>
                </c:pt>
                <c:pt idx="64">
                  <c:v>1707.376011240468</c:v>
                </c:pt>
                <c:pt idx="65">
                  <c:v>1613.4765242415481</c:v>
                </c:pt>
                <c:pt idx="66">
                  <c:v>1692.3622285077188</c:v>
                </c:pt>
                <c:pt idx="67">
                  <c:v>1764.0205378784483</c:v>
                </c:pt>
                <c:pt idx="68">
                  <c:v>1455.3335028173653</c:v>
                </c:pt>
                <c:pt idx="69">
                  <c:v>1557.0230323615697</c:v>
                </c:pt>
                <c:pt idx="70">
                  <c:v>1544.2535213358005</c:v>
                </c:pt>
                <c:pt idx="71">
                  <c:v>1610.8686235153029</c:v>
                </c:pt>
                <c:pt idx="72">
                  <c:v>1469.5685284192355</c:v>
                </c:pt>
                <c:pt idx="73">
                  <c:v>1408.9139492442839</c:v>
                </c:pt>
                <c:pt idx="74">
                  <c:v>1683.548055171289</c:v>
                </c:pt>
                <c:pt idx="75">
                  <c:v>1626.9604904982039</c:v>
                </c:pt>
                <c:pt idx="76">
                  <c:v>1704.8435380101246</c:v>
                </c:pt>
                <c:pt idx="77">
                  <c:v>1637.0688008095276</c:v>
                </c:pt>
                <c:pt idx="78">
                  <c:v>1739.6476704777592</c:v>
                </c:pt>
                <c:pt idx="79">
                  <c:v>1831.5694189570186</c:v>
                </c:pt>
                <c:pt idx="80">
                  <c:v>1511.0036620870219</c:v>
                </c:pt>
                <c:pt idx="81">
                  <c:v>1629.0418112222919</c:v>
                </c:pt>
                <c:pt idx="82">
                  <c:v>1611.4526342743422</c:v>
                </c:pt>
                <c:pt idx="83">
                  <c:v>1707.5152626287093</c:v>
                </c:pt>
                <c:pt idx="84">
                  <c:v>1543.7811243169547</c:v>
                </c:pt>
                <c:pt idx="85">
                  <c:v>1504.0473218297702</c:v>
                </c:pt>
                <c:pt idx="86">
                  <c:v>1811.5343355345019</c:v>
                </c:pt>
                <c:pt idx="87">
                  <c:v>1752.7881781433682</c:v>
                </c:pt>
                <c:pt idx="88">
                  <c:v>1855.7775643180078</c:v>
                </c:pt>
                <c:pt idx="89">
                  <c:v>1796.0632407087419</c:v>
                </c:pt>
                <c:pt idx="90">
                  <c:v>1911.0584532512623</c:v>
                </c:pt>
                <c:pt idx="91">
                  <c:v>1999.0375842122548</c:v>
                </c:pt>
                <c:pt idx="92">
                  <c:v>1625.1475353864203</c:v>
                </c:pt>
                <c:pt idx="93">
                  <c:v>1752.5955859254973</c:v>
                </c:pt>
                <c:pt idx="94">
                  <c:v>1721.2033337927726</c:v>
                </c:pt>
                <c:pt idx="95">
                  <c:v>1816.6736794147978</c:v>
                </c:pt>
                <c:pt idx="96">
                  <c:v>1630.1525213898003</c:v>
                </c:pt>
                <c:pt idx="97">
                  <c:v>1566.3303555578977</c:v>
                </c:pt>
                <c:pt idx="98">
                  <c:v>1905.1519755610225</c:v>
                </c:pt>
                <c:pt idx="99">
                  <c:v>1861.6070389729177</c:v>
                </c:pt>
                <c:pt idx="100">
                  <c:v>1948.4960133929137</c:v>
                </c:pt>
                <c:pt idx="101">
                  <c:v>1882.7205491498255</c:v>
                </c:pt>
                <c:pt idx="102">
                  <c:v>2000.6631368225401</c:v>
                </c:pt>
                <c:pt idx="103">
                  <c:v>2061.7777017611716</c:v>
                </c:pt>
                <c:pt idx="104">
                  <c:v>1686.6844457943369</c:v>
                </c:pt>
                <c:pt idx="105">
                  <c:v>1801.0012239240259</c:v>
                </c:pt>
                <c:pt idx="106">
                  <c:v>1769.4446591543574</c:v>
                </c:pt>
                <c:pt idx="107">
                  <c:v>1852.315597760768</c:v>
                </c:pt>
                <c:pt idx="108">
                  <c:v>1646.3087143219993</c:v>
                </c:pt>
                <c:pt idx="109">
                  <c:v>1572.1479863916836</c:v>
                </c:pt>
                <c:pt idx="110">
                  <c:v>1908.3728939566524</c:v>
                </c:pt>
                <c:pt idx="111">
                  <c:v>1876.2628246715396</c:v>
                </c:pt>
                <c:pt idx="112">
                  <c:v>1962.7622705683948</c:v>
                </c:pt>
                <c:pt idx="113">
                  <c:v>1919.4214064579023</c:v>
                </c:pt>
                <c:pt idx="114">
                  <c:v>2048.9206664107592</c:v>
                </c:pt>
                <c:pt idx="115">
                  <c:v>2105.314589979841</c:v>
                </c:pt>
                <c:pt idx="116">
                  <c:v>1734.0858470885014</c:v>
                </c:pt>
                <c:pt idx="117">
                  <c:v>1885.3860325670569</c:v>
                </c:pt>
                <c:pt idx="118">
                  <c:v>1875.975759308398</c:v>
                </c:pt>
                <c:pt idx="119">
                  <c:v>1955.7843207430269</c:v>
                </c:pt>
                <c:pt idx="120">
                  <c:v>1734.8366152221968</c:v>
                </c:pt>
                <c:pt idx="121">
                  <c:v>1687.8451810935526</c:v>
                </c:pt>
                <c:pt idx="122">
                  <c:v>2038.5417780558207</c:v>
                </c:pt>
                <c:pt idx="123">
                  <c:v>2016.3194672559848</c:v>
                </c:pt>
                <c:pt idx="124">
                  <c:v>2092.8031228769914</c:v>
                </c:pt>
                <c:pt idx="125">
                  <c:v>2050.3527057075071</c:v>
                </c:pt>
                <c:pt idx="126">
                  <c:v>2169.7897762268481</c:v>
                </c:pt>
                <c:pt idx="127">
                  <c:v>2224.1711278179168</c:v>
                </c:pt>
                <c:pt idx="128">
                  <c:v>1845.6608656448652</c:v>
                </c:pt>
                <c:pt idx="129">
                  <c:v>1979.4285138952246</c:v>
                </c:pt>
                <c:pt idx="130">
                  <c:v>1956.7795327881115</c:v>
                </c:pt>
                <c:pt idx="131">
                  <c:v>2017.9723870310145</c:v>
                </c:pt>
                <c:pt idx="132">
                  <c:v>1766.8243599788311</c:v>
                </c:pt>
                <c:pt idx="133">
                  <c:v>1723.9497829938739</c:v>
                </c:pt>
                <c:pt idx="134">
                  <c:v>2087.8325785803768</c:v>
                </c:pt>
                <c:pt idx="135">
                  <c:v>2063.5478605288222</c:v>
                </c:pt>
                <c:pt idx="136">
                  <c:v>2128.6210421798496</c:v>
                </c:pt>
                <c:pt idx="137">
                  <c:v>2089.9418610404709</c:v>
                </c:pt>
                <c:pt idx="138">
                  <c:v>2185.1444633618039</c:v>
                </c:pt>
                <c:pt idx="139">
                  <c:v>2230.5634038783714</c:v>
                </c:pt>
                <c:pt idx="140">
                  <c:v>1813.5081580887475</c:v>
                </c:pt>
                <c:pt idx="141">
                  <c:v>1961.2705033154516</c:v>
                </c:pt>
                <c:pt idx="142">
                  <c:v>1937.292802690738</c:v>
                </c:pt>
                <c:pt idx="143">
                  <c:v>1974.208760901985</c:v>
                </c:pt>
                <c:pt idx="144">
                  <c:v>1730.4888198339374</c:v>
                </c:pt>
                <c:pt idx="145">
                  <c:v>1695.8656886517003</c:v>
                </c:pt>
                <c:pt idx="146">
                  <c:v>2032.3297680407395</c:v>
                </c:pt>
                <c:pt idx="147">
                  <c:v>2020.6384882648927</c:v>
                </c:pt>
                <c:pt idx="148">
                  <c:v>2083.9656817354721</c:v>
                </c:pt>
                <c:pt idx="149">
                  <c:v>2045.7305604714177</c:v>
                </c:pt>
                <c:pt idx="150">
                  <c:v>2154.6723285454646</c:v>
                </c:pt>
                <c:pt idx="151">
                  <c:v>2205.2228210663297</c:v>
                </c:pt>
                <c:pt idx="152">
                  <c:v>1820.4309720188289</c:v>
                </c:pt>
                <c:pt idx="153">
                  <c:v>1998.981217057275</c:v>
                </c:pt>
                <c:pt idx="154">
                  <c:v>1991.6664526510319</c:v>
                </c:pt>
                <c:pt idx="155">
                  <c:v>2068.3416154435849</c:v>
                </c:pt>
                <c:pt idx="156">
                  <c:v>1828.1237174225407</c:v>
                </c:pt>
                <c:pt idx="157">
                  <c:v>1794.2091794600383</c:v>
                </c:pt>
                <c:pt idx="158">
                  <c:v>2151.6798560868738</c:v>
                </c:pt>
                <c:pt idx="159">
                  <c:v>2146.7932388103391</c:v>
                </c:pt>
                <c:pt idx="160">
                  <c:v>2198.867129495884</c:v>
                </c:pt>
                <c:pt idx="161">
                  <c:v>2170.4011814286778</c:v>
                </c:pt>
                <c:pt idx="162">
                  <c:v>2280.1946580164708</c:v>
                </c:pt>
                <c:pt idx="163">
                  <c:v>2312.3078063829489</c:v>
                </c:pt>
                <c:pt idx="164">
                  <c:v>1921.7306635650946</c:v>
                </c:pt>
                <c:pt idx="165">
                  <c:v>2098.4013016278413</c:v>
                </c:pt>
                <c:pt idx="166">
                  <c:v>2074.4336993411384</c:v>
                </c:pt>
                <c:pt idx="167">
                  <c:v>2151.7039550243858</c:v>
                </c:pt>
                <c:pt idx="168">
                  <c:v>1893.586848965009</c:v>
                </c:pt>
                <c:pt idx="169">
                  <c:v>1857.9547939802903</c:v>
                </c:pt>
                <c:pt idx="170">
                  <c:v>2203.2131633598538</c:v>
                </c:pt>
                <c:pt idx="171">
                  <c:v>2201.9429530920474</c:v>
                </c:pt>
                <c:pt idx="172">
                  <c:v>2253.8346157094556</c:v>
                </c:pt>
                <c:pt idx="173">
                  <c:v>2216.6385056207823</c:v>
                </c:pt>
                <c:pt idx="174">
                  <c:v>2314.2550465491527</c:v>
                </c:pt>
                <c:pt idx="175">
                  <c:v>2325.5551552486386</c:v>
                </c:pt>
                <c:pt idx="176">
                  <c:v>1945.5959121568965</c:v>
                </c:pt>
                <c:pt idx="177">
                  <c:v>2140.231540896802</c:v>
                </c:pt>
                <c:pt idx="178">
                  <c:v>2119.6493798556362</c:v>
                </c:pt>
                <c:pt idx="179">
                  <c:v>2181.022934357949</c:v>
                </c:pt>
                <c:pt idx="180">
                  <c:v>1875.7815699829052</c:v>
                </c:pt>
                <c:pt idx="181">
                  <c:v>1822.9756886708394</c:v>
                </c:pt>
                <c:pt idx="182">
                  <c:v>2163.0879687786287</c:v>
                </c:pt>
                <c:pt idx="183">
                  <c:v>2115.7587920094174</c:v>
                </c:pt>
                <c:pt idx="184">
                  <c:v>2161.1873521217776</c:v>
                </c:pt>
                <c:pt idx="185">
                  <c:v>2126.9449064099072</c:v>
                </c:pt>
                <c:pt idx="186">
                  <c:v>2217.001337896791</c:v>
                </c:pt>
                <c:pt idx="187">
                  <c:v>2220.0627964658424</c:v>
                </c:pt>
                <c:pt idx="188">
                  <c:v>1893.4216118572074</c:v>
                </c:pt>
                <c:pt idx="189">
                  <c:v>2046.0313960489314</c:v>
                </c:pt>
                <c:pt idx="190">
                  <c:v>2028.4808180339221</c:v>
                </c:pt>
                <c:pt idx="191">
                  <c:v>2083.0549897294359</c:v>
                </c:pt>
                <c:pt idx="192">
                  <c:v>1802.1870895917075</c:v>
                </c:pt>
                <c:pt idx="193">
                  <c:v>1767.7726351490194</c:v>
                </c:pt>
                <c:pt idx="194">
                  <c:v>2119.3006098626388</c:v>
                </c:pt>
                <c:pt idx="195">
                  <c:v>2104.8132080442861</c:v>
                </c:pt>
                <c:pt idx="196">
                  <c:v>2169.3528232085077</c:v>
                </c:pt>
                <c:pt idx="197">
                  <c:v>2173.1439152724042</c:v>
                </c:pt>
                <c:pt idx="198">
                  <c:v>2268.6490899473174</c:v>
                </c:pt>
                <c:pt idx="199">
                  <c:v>2293.1561542526101</c:v>
                </c:pt>
                <c:pt idx="200">
                  <c:v>1984.0787667704781</c:v>
                </c:pt>
                <c:pt idx="201">
                  <c:v>2167.2908086648863</c:v>
                </c:pt>
                <c:pt idx="202">
                  <c:v>2171.9700819191498</c:v>
                </c:pt>
                <c:pt idx="203">
                  <c:v>2232.7479270282879</c:v>
                </c:pt>
                <c:pt idx="204">
                  <c:v>1952.200300560796</c:v>
                </c:pt>
                <c:pt idx="205">
                  <c:v>1934.5031719861097</c:v>
                </c:pt>
                <c:pt idx="206">
                  <c:v>2350.2919871709742</c:v>
                </c:pt>
                <c:pt idx="207">
                  <c:v>2357.5026487415944</c:v>
                </c:pt>
                <c:pt idx="208">
                  <c:v>2431.1223720488802</c:v>
                </c:pt>
                <c:pt idx="209">
                  <c:v>2448.4375545367657</c:v>
                </c:pt>
                <c:pt idx="210">
                  <c:v>2571.1787965636704</c:v>
                </c:pt>
                <c:pt idx="211">
                  <c:v>2613.0660467411349</c:v>
                </c:pt>
                <c:pt idx="212">
                  <c:v>2264.9344746330025</c:v>
                </c:pt>
                <c:pt idx="213">
                  <c:v>2481.672155005745</c:v>
                </c:pt>
                <c:pt idx="214">
                  <c:v>2483.497096544806</c:v>
                </c:pt>
                <c:pt idx="215">
                  <c:v>2488.8070667954498</c:v>
                </c:pt>
                <c:pt idx="216">
                  <c:v>2150.1517673310259</c:v>
                </c:pt>
                <c:pt idx="217">
                  <c:v>2113.8454773523754</c:v>
                </c:pt>
                <c:pt idx="218">
                  <c:v>2513.1270778507783</c:v>
                </c:pt>
                <c:pt idx="219">
                  <c:v>2455.8111932513098</c:v>
                </c:pt>
                <c:pt idx="220">
                  <c:v>2532.7496480818913</c:v>
                </c:pt>
                <c:pt idx="221">
                  <c:v>2496.8015399833839</c:v>
                </c:pt>
                <c:pt idx="222">
                  <c:v>2586.5665040362323</c:v>
                </c:pt>
                <c:pt idx="223">
                  <c:v>2570.747969968661</c:v>
                </c:pt>
                <c:pt idx="224">
                  <c:v>2195.3393460027837</c:v>
                </c:pt>
                <c:pt idx="225">
                  <c:v>2367.7048678594656</c:v>
                </c:pt>
                <c:pt idx="226">
                  <c:v>2341.4877390046468</c:v>
                </c:pt>
                <c:pt idx="227">
                  <c:v>2344.3620883154372</c:v>
                </c:pt>
                <c:pt idx="228">
                  <c:v>2035.3858507857585</c:v>
                </c:pt>
                <c:pt idx="229">
                  <c:v>1994.1628184613235</c:v>
                </c:pt>
                <c:pt idx="230">
                  <c:v>2383.7733023878177</c:v>
                </c:pt>
                <c:pt idx="231">
                  <c:v>2382.5590810896761</c:v>
                </c:pt>
                <c:pt idx="232">
                  <c:v>2478.0703686796569</c:v>
                </c:pt>
                <c:pt idx="233">
                  <c:v>2470.821598841555</c:v>
                </c:pt>
                <c:pt idx="234">
                  <c:v>2598.490250659162</c:v>
                </c:pt>
                <c:pt idx="235">
                  <c:v>2607.2038350440098</c:v>
                </c:pt>
                <c:pt idx="236">
                  <c:v>2237.4303976731526</c:v>
                </c:pt>
                <c:pt idx="237">
                  <c:v>2432.5712848662552</c:v>
                </c:pt>
                <c:pt idx="238">
                  <c:v>2426.2509652925032</c:v>
                </c:pt>
                <c:pt idx="239">
                  <c:v>2442.162656591654</c:v>
                </c:pt>
                <c:pt idx="240">
                  <c:v>2120.066980862553</c:v>
                </c:pt>
                <c:pt idx="241">
                  <c:v>2077.7991952747934</c:v>
                </c:pt>
                <c:pt idx="242">
                  <c:v>2518.8515578692686</c:v>
                </c:pt>
                <c:pt idx="243">
                  <c:v>2520.7580113169297</c:v>
                </c:pt>
                <c:pt idx="244">
                  <c:v>2633.2690897813345</c:v>
                </c:pt>
                <c:pt idx="245">
                  <c:v>2650.8871196948444</c:v>
                </c:pt>
                <c:pt idx="246">
                  <c:v>2813.7132736814269</c:v>
                </c:pt>
                <c:pt idx="247">
                  <c:v>2787.7021580386881</c:v>
                </c:pt>
                <c:pt idx="248">
                  <c:v>2415.4580490117455</c:v>
                </c:pt>
                <c:pt idx="249">
                  <c:v>2648.7691038835978</c:v>
                </c:pt>
                <c:pt idx="250">
                  <c:v>2610.3964596123647</c:v>
                </c:pt>
                <c:pt idx="251">
                  <c:v>2613.666511086456</c:v>
                </c:pt>
                <c:pt idx="252">
                  <c:v>2250.0299606459175</c:v>
                </c:pt>
                <c:pt idx="253">
                  <c:v>2205.852094677351</c:v>
                </c:pt>
                <c:pt idx="254">
                  <c:v>2686.044176719583</c:v>
                </c:pt>
                <c:pt idx="255">
                  <c:v>2698.8104426139475</c:v>
                </c:pt>
                <c:pt idx="256">
                  <c:v>2791.5684626763709</c:v>
                </c:pt>
                <c:pt idx="257">
                  <c:v>2812.6383773416064</c:v>
                </c:pt>
                <c:pt idx="258">
                  <c:v>2945.8744334005742</c:v>
                </c:pt>
                <c:pt idx="259">
                  <c:v>2869.0303434372004</c:v>
                </c:pt>
                <c:pt idx="260">
                  <c:v>2501.8595045044735</c:v>
                </c:pt>
                <c:pt idx="261">
                  <c:v>2671.851372621441</c:v>
                </c:pt>
                <c:pt idx="262">
                  <c:v>2686.3662100654187</c:v>
                </c:pt>
                <c:pt idx="263">
                  <c:v>2652.9295795839371</c:v>
                </c:pt>
                <c:pt idx="264">
                  <c:v>2292.0888289096333</c:v>
                </c:pt>
                <c:pt idx="265">
                  <c:v>2253.463577639111</c:v>
                </c:pt>
                <c:pt idx="266">
                  <c:v>2737.269083761078</c:v>
                </c:pt>
                <c:pt idx="267">
                  <c:v>2743.1705954857921</c:v>
                </c:pt>
                <c:pt idx="268">
                  <c:v>2798.2204782628719</c:v>
                </c:pt>
                <c:pt idx="269">
                  <c:v>2819.4241596494403</c:v>
                </c:pt>
                <c:pt idx="270">
                  <c:v>2935.7290080594962</c:v>
                </c:pt>
                <c:pt idx="271">
                  <c:v>2877.0795687560881</c:v>
                </c:pt>
                <c:pt idx="272">
                  <c:v>2521.8968832873779</c:v>
                </c:pt>
                <c:pt idx="273">
                  <c:v>2673.4794397837982</c:v>
                </c:pt>
                <c:pt idx="274">
                  <c:v>2679.7646939117412</c:v>
                </c:pt>
                <c:pt idx="275">
                  <c:v>2652.5212428787481</c:v>
                </c:pt>
                <c:pt idx="276">
                  <c:v>2304.9185299160958</c:v>
                </c:pt>
                <c:pt idx="277">
                  <c:v>2246.5906629117385</c:v>
                </c:pt>
                <c:pt idx="278">
                  <c:v>2725.2653578872132</c:v>
                </c:pt>
                <c:pt idx="279">
                  <c:v>2678.8185046802259</c:v>
                </c:pt>
                <c:pt idx="280">
                  <c:v>2736.1077327341964</c:v>
                </c:pt>
                <c:pt idx="281">
                  <c:v>2741.481408469881</c:v>
                </c:pt>
                <c:pt idx="282">
                  <c:v>2840.4941812512257</c:v>
                </c:pt>
                <c:pt idx="283">
                  <c:v>2778.3317184434827</c:v>
                </c:pt>
                <c:pt idx="284">
                  <c:v>2424.5977129766206</c:v>
                </c:pt>
                <c:pt idx="285">
                  <c:v>2588.1360282393007</c:v>
                </c:pt>
                <c:pt idx="286">
                  <c:v>2595.3600291051935</c:v>
                </c:pt>
                <c:pt idx="287">
                  <c:v>2611.2205254949026</c:v>
                </c:pt>
                <c:pt idx="288">
                  <c:v>2245.9616520530481</c:v>
                </c:pt>
                <c:pt idx="289">
                  <c:v>2184.0278688095236</c:v>
                </c:pt>
                <c:pt idx="290">
                  <c:v>2670.2415201691156</c:v>
                </c:pt>
                <c:pt idx="291">
                  <c:v>2649.2554639644263</c:v>
                </c:pt>
                <c:pt idx="292">
                  <c:v>2720.571766991578</c:v>
                </c:pt>
                <c:pt idx="293">
                  <c:v>2704.7097183860792</c:v>
                </c:pt>
                <c:pt idx="294">
                  <c:v>2811.9034596530068</c:v>
                </c:pt>
                <c:pt idx="295">
                  <c:v>2758.0722745461362</c:v>
                </c:pt>
                <c:pt idx="296">
                  <c:v>2408.5667959388402</c:v>
                </c:pt>
                <c:pt idx="297">
                  <c:v>2568.8085578711721</c:v>
                </c:pt>
                <c:pt idx="298">
                  <c:v>2564.6779299314394</c:v>
                </c:pt>
                <c:pt idx="299">
                  <c:v>2576.9705377042405</c:v>
                </c:pt>
                <c:pt idx="300">
                  <c:v>2199.9570401237856</c:v>
                </c:pt>
                <c:pt idx="301">
                  <c:v>2146.0998051836341</c:v>
                </c:pt>
                <c:pt idx="302">
                  <c:v>2638.1786838220842</c:v>
                </c:pt>
                <c:pt idx="303">
                  <c:v>2621.8736277904386</c:v>
                </c:pt>
                <c:pt idx="304">
                  <c:v>2659.6868249020058</c:v>
                </c:pt>
                <c:pt idx="305">
                  <c:v>2706.0203882632036</c:v>
                </c:pt>
                <c:pt idx="306">
                  <c:v>2834.7780972241785</c:v>
                </c:pt>
                <c:pt idx="307">
                  <c:v>2773.3039257173909</c:v>
                </c:pt>
                <c:pt idx="308">
                  <c:v>2446.932041396502</c:v>
                </c:pt>
                <c:pt idx="309">
                  <c:v>2622.5407654827955</c:v>
                </c:pt>
                <c:pt idx="310">
                  <c:v>2617.7648647852393</c:v>
                </c:pt>
                <c:pt idx="311">
                  <c:v>2625.3809978404092</c:v>
                </c:pt>
                <c:pt idx="312">
                  <c:v>2246.1064893612393</c:v>
                </c:pt>
                <c:pt idx="313">
                  <c:v>2218.6263025291187</c:v>
                </c:pt>
                <c:pt idx="314">
                  <c:v>2715.4711101316566</c:v>
                </c:pt>
                <c:pt idx="315">
                  <c:v>2664.0058865522328</c:v>
                </c:pt>
                <c:pt idx="316">
                  <c:v>2747.379319242003</c:v>
                </c:pt>
                <c:pt idx="317">
                  <c:v>2793.305230344296</c:v>
                </c:pt>
                <c:pt idx="318">
                  <c:v>2933.6879446289254</c:v>
                </c:pt>
                <c:pt idx="319">
                  <c:v>2844.4779833872158</c:v>
                </c:pt>
                <c:pt idx="320">
                  <c:v>2532.7066071063296</c:v>
                </c:pt>
                <c:pt idx="321">
                  <c:v>2682.1764065310877</c:v>
                </c:pt>
                <c:pt idx="322">
                  <c:v>2705.2017237907971</c:v>
                </c:pt>
                <c:pt idx="323">
                  <c:v>2709.2495565739682</c:v>
                </c:pt>
                <c:pt idx="324">
                  <c:v>2318.9904540590437</c:v>
                </c:pt>
                <c:pt idx="325">
                  <c:v>2261.1982847644799</c:v>
                </c:pt>
                <c:pt idx="326">
                  <c:v>2767.1054872035102</c:v>
                </c:pt>
                <c:pt idx="327">
                  <c:v>2720.9556185174442</c:v>
                </c:pt>
                <c:pt idx="328">
                  <c:v>2769.7814111002554</c:v>
                </c:pt>
                <c:pt idx="329">
                  <c:v>2807.1681690937367</c:v>
                </c:pt>
                <c:pt idx="330">
                  <c:v>2926.4960053617342</c:v>
                </c:pt>
                <c:pt idx="331">
                  <c:v>2842.9761753160296</c:v>
                </c:pt>
                <c:pt idx="332">
                  <c:v>2535.1936035206868</c:v>
                </c:pt>
                <c:pt idx="333">
                  <c:v>2691.5864556975812</c:v>
                </c:pt>
                <c:pt idx="334">
                  <c:v>2711.8894095807132</c:v>
                </c:pt>
                <c:pt idx="335">
                  <c:v>2702.3022073600987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D-4011-AFAC-40401FB3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98143"/>
        <c:axId val="1704802719"/>
      </c:lineChart>
      <c:dateAx>
        <c:axId val="1704798143"/>
        <c:scaling>
          <c:orientation val="minMax"/>
          <c:max val="434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02719"/>
        <c:crosses val="autoZero"/>
        <c:auto val="1"/>
        <c:lblOffset val="100"/>
        <c:baseTimeUnit val="months"/>
        <c:majorUnit val="12"/>
        <c:majorTimeUnit val="months"/>
      </c:dateAx>
      <c:valAx>
        <c:axId val="1704802719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chart" Target="../charts/chart3.xm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220986</xdr:rowOff>
    </xdr:from>
    <xdr:to>
      <xdr:col>18</xdr:col>
      <xdr:colOff>541020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62A96-CB38-9C22-9895-829124A9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7</xdr:row>
      <xdr:rowOff>68580</xdr:rowOff>
    </xdr:from>
    <xdr:to>
      <xdr:col>18</xdr:col>
      <xdr:colOff>510540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4</xdr:row>
      <xdr:rowOff>7620</xdr:rowOff>
    </xdr:from>
    <xdr:to>
      <xdr:col>11</xdr:col>
      <xdr:colOff>571500</xdr:colOff>
      <xdr:row>5</xdr:row>
      <xdr:rowOff>171201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3940" y="762000"/>
          <a:ext cx="2385060" cy="346461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6</xdr:row>
      <xdr:rowOff>38100</xdr:rowOff>
    </xdr:from>
    <xdr:to>
      <xdr:col>11</xdr:col>
      <xdr:colOff>434340</xdr:colOff>
      <xdr:row>7</xdr:row>
      <xdr:rowOff>82774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040" y="1150620"/>
          <a:ext cx="2209800" cy="227554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</xdr:colOff>
      <xdr:row>7</xdr:row>
      <xdr:rowOff>114300</xdr:rowOff>
    </xdr:from>
    <xdr:to>
      <xdr:col>11</xdr:col>
      <xdr:colOff>60960</xdr:colOff>
      <xdr:row>9</xdr:row>
      <xdr:rowOff>118881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9660" y="1409700"/>
          <a:ext cx="1828800" cy="370341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335</xdr:row>
      <xdr:rowOff>129540</xdr:rowOff>
    </xdr:from>
    <xdr:to>
      <xdr:col>12</xdr:col>
      <xdr:colOff>0</xdr:colOff>
      <xdr:row>337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497" t="1786"/>
        <a:stretch/>
      </xdr:blipFill>
      <xdr:spPr>
        <a:xfrm>
          <a:off x="5547360" y="29039820"/>
          <a:ext cx="1729740" cy="312420"/>
        </a:xfrm>
        <a:prstGeom prst="rect">
          <a:avLst/>
        </a:prstGeom>
      </xdr:spPr>
    </xdr:pic>
    <xdr:clientData/>
  </xdr:twoCellAnchor>
  <xdr:twoCellAnchor>
    <xdr:from>
      <xdr:col>8</xdr:col>
      <xdr:colOff>53340</xdr:colOff>
      <xdr:row>13</xdr:row>
      <xdr:rowOff>76200</xdr:rowOff>
    </xdr:from>
    <xdr:to>
      <xdr:col>19</xdr:col>
      <xdr:colOff>472440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6.5546875" customWidth="1"/>
    <col min="3" max="3" width="9.5546875" bestFit="1" customWidth="1"/>
    <col min="4" max="4" width="10.44140625" customWidth="1"/>
    <col min="5" max="5" width="10.6640625" customWidth="1"/>
    <col min="6" max="6" width="10.5546875" customWidth="1"/>
    <col min="7" max="7" width="1.6640625" customWidth="1"/>
  </cols>
  <sheetData>
    <row r="1" spans="1:6" ht="19.2" customHeight="1" x14ac:dyDescent="0.3">
      <c r="A1" s="1" t="s">
        <v>0</v>
      </c>
      <c r="B1" s="1" t="s">
        <v>4</v>
      </c>
      <c r="C1" s="1" t="s">
        <v>1</v>
      </c>
      <c r="D1" s="1" t="s">
        <v>20</v>
      </c>
      <c r="E1" s="1" t="s">
        <v>3</v>
      </c>
      <c r="F1" s="1" t="s">
        <v>2</v>
      </c>
    </row>
    <row r="2" spans="1:6" x14ac:dyDescent="0.3">
      <c r="A2" s="2">
        <v>33239</v>
      </c>
      <c r="B2" s="6">
        <v>1</v>
      </c>
      <c r="C2" s="4">
        <v>1708.9169999999999</v>
      </c>
      <c r="D2" s="4" t="e">
        <v>#N/A</v>
      </c>
      <c r="E2" s="4" t="e">
        <v>#N/A</v>
      </c>
      <c r="F2" s="4" t="e">
        <v>#N/A</v>
      </c>
    </row>
    <row r="3" spans="1:6" x14ac:dyDescent="0.3">
      <c r="A3" s="2">
        <v>33270</v>
      </c>
      <c r="B3" s="6">
        <v>2</v>
      </c>
      <c r="C3" s="4">
        <v>1620.586</v>
      </c>
      <c r="D3" s="5">
        <f>C2</f>
        <v>1708.9169999999999</v>
      </c>
      <c r="E3" s="5">
        <f>C2</f>
        <v>1708.9169999999999</v>
      </c>
      <c r="F3" s="5">
        <f>C2</f>
        <v>1708.9169999999999</v>
      </c>
    </row>
    <row r="4" spans="1:6" x14ac:dyDescent="0.3">
      <c r="A4" s="2">
        <v>33298</v>
      </c>
      <c r="B4" s="6">
        <v>3</v>
      </c>
      <c r="C4" s="4">
        <v>1972.7149999999999</v>
      </c>
      <c r="D4" s="5">
        <f t="shared" ref="D4" si="0">0.9*C3+0.1*D3</f>
        <v>1629.4191000000001</v>
      </c>
      <c r="E4" s="5">
        <f t="shared" ref="E4" si="1">0.5*C3+0.5*E3</f>
        <v>1664.7514999999999</v>
      </c>
      <c r="F4" s="5">
        <f>0.2*C3+0.8*F3</f>
        <v>1691.2508000000003</v>
      </c>
    </row>
    <row r="5" spans="1:6" x14ac:dyDescent="0.3">
      <c r="A5" s="2">
        <v>33329</v>
      </c>
      <c r="B5" s="6">
        <v>4</v>
      </c>
      <c r="C5" s="4">
        <v>1811.665</v>
      </c>
      <c r="D5" s="5">
        <f t="shared" ref="D5:D68" si="2">0.9*C4+0.1*D4</f>
        <v>1938.3854099999999</v>
      </c>
      <c r="E5" s="5">
        <f t="shared" ref="E5:E68" si="3">0.5*C4+0.5*E4</f>
        <v>1818.7332499999998</v>
      </c>
      <c r="F5" s="5">
        <f t="shared" ref="F5:F68" si="4">0.2*C4+0.8*F4</f>
        <v>1747.5436400000003</v>
      </c>
    </row>
    <row r="6" spans="1:6" x14ac:dyDescent="0.3">
      <c r="A6" s="2">
        <v>33359</v>
      </c>
      <c r="B6" s="6">
        <v>5</v>
      </c>
      <c r="C6" s="4">
        <v>1974.9639999999999</v>
      </c>
      <c r="D6" s="5">
        <f t="shared" si="2"/>
        <v>1824.337041</v>
      </c>
      <c r="E6" s="5">
        <f t="shared" si="3"/>
        <v>1815.1991249999999</v>
      </c>
      <c r="F6" s="5">
        <f t="shared" si="4"/>
        <v>1760.3679120000004</v>
      </c>
    </row>
    <row r="7" spans="1:6" x14ac:dyDescent="0.3">
      <c r="A7" s="2">
        <v>33390</v>
      </c>
      <c r="B7" s="6">
        <v>6</v>
      </c>
      <c r="C7" s="4">
        <v>1862.356</v>
      </c>
      <c r="D7" s="5">
        <f t="shared" si="2"/>
        <v>1959.9013040999998</v>
      </c>
      <c r="E7" s="5">
        <f t="shared" si="3"/>
        <v>1895.0815625</v>
      </c>
      <c r="F7" s="5">
        <f t="shared" si="4"/>
        <v>1803.2871296000003</v>
      </c>
    </row>
    <row r="8" spans="1:6" x14ac:dyDescent="0.3">
      <c r="A8" s="2">
        <v>33420</v>
      </c>
      <c r="B8" s="6">
        <v>7</v>
      </c>
      <c r="C8" s="4">
        <v>1939.86</v>
      </c>
      <c r="D8" s="5">
        <f t="shared" si="2"/>
        <v>1872.1105304100001</v>
      </c>
      <c r="E8" s="5">
        <f t="shared" si="3"/>
        <v>1878.7187812500001</v>
      </c>
      <c r="F8" s="5">
        <f t="shared" si="4"/>
        <v>1815.1009036800003</v>
      </c>
    </row>
    <row r="9" spans="1:6" x14ac:dyDescent="0.3">
      <c r="A9" s="2">
        <v>33451</v>
      </c>
      <c r="B9" s="6">
        <v>8</v>
      </c>
      <c r="C9" s="4">
        <v>2013.2639999999999</v>
      </c>
      <c r="D9" s="5">
        <f t="shared" si="2"/>
        <v>1933.085053041</v>
      </c>
      <c r="E9" s="5">
        <f t="shared" si="3"/>
        <v>1909.2893906250001</v>
      </c>
      <c r="F9" s="5">
        <f t="shared" si="4"/>
        <v>1840.0527229440004</v>
      </c>
    </row>
    <row r="10" spans="1:6" x14ac:dyDescent="0.3">
      <c r="A10" s="2">
        <v>33482</v>
      </c>
      <c r="B10" s="6">
        <v>9</v>
      </c>
      <c r="C10" s="4">
        <v>1595.6569999999999</v>
      </c>
      <c r="D10" s="5">
        <f t="shared" si="2"/>
        <v>2005.2461053041</v>
      </c>
      <c r="E10" s="5">
        <f t="shared" si="3"/>
        <v>1961.2766953125001</v>
      </c>
      <c r="F10" s="5">
        <f t="shared" si="4"/>
        <v>1874.6949783552004</v>
      </c>
    </row>
    <row r="11" spans="1:6" x14ac:dyDescent="0.3">
      <c r="A11" s="2">
        <v>33512</v>
      </c>
      <c r="B11" s="6">
        <v>10</v>
      </c>
      <c r="C11" s="4">
        <v>1724.924</v>
      </c>
      <c r="D11" s="5">
        <f t="shared" si="2"/>
        <v>1636.61591053041</v>
      </c>
      <c r="E11" s="5">
        <f t="shared" si="3"/>
        <v>1778.4668476562501</v>
      </c>
      <c r="F11" s="5">
        <f t="shared" si="4"/>
        <v>1818.8873826841605</v>
      </c>
    </row>
    <row r="12" spans="1:6" x14ac:dyDescent="0.3">
      <c r="A12" s="2">
        <v>33543</v>
      </c>
      <c r="B12" s="6">
        <v>11</v>
      </c>
      <c r="C12" s="4">
        <v>1675.6669999999999</v>
      </c>
      <c r="D12" s="5">
        <f t="shared" si="2"/>
        <v>1716.0931910530412</v>
      </c>
      <c r="E12" s="5">
        <f t="shared" si="3"/>
        <v>1751.6954238281251</v>
      </c>
      <c r="F12" s="5">
        <f t="shared" si="4"/>
        <v>1800.0947061473285</v>
      </c>
    </row>
    <row r="13" spans="1:6" x14ac:dyDescent="0.3">
      <c r="A13" s="2">
        <v>33573</v>
      </c>
      <c r="B13" s="6">
        <v>12</v>
      </c>
      <c r="C13" s="4">
        <v>1813.8630000000001</v>
      </c>
      <c r="D13" s="5">
        <f t="shared" si="2"/>
        <v>1679.7096191053042</v>
      </c>
      <c r="E13" s="5">
        <f t="shared" si="3"/>
        <v>1713.6812119140625</v>
      </c>
      <c r="F13" s="5">
        <f t="shared" si="4"/>
        <v>1775.2091649178628</v>
      </c>
    </row>
    <row r="14" spans="1:6" x14ac:dyDescent="0.3">
      <c r="A14" s="2">
        <v>33604</v>
      </c>
      <c r="B14" s="6">
        <v>13</v>
      </c>
      <c r="C14" s="4">
        <v>1614.827</v>
      </c>
      <c r="D14" s="5">
        <f t="shared" si="2"/>
        <v>1800.4476619105305</v>
      </c>
      <c r="E14" s="5">
        <f t="shared" si="3"/>
        <v>1763.7721059570313</v>
      </c>
      <c r="F14" s="5">
        <f t="shared" si="4"/>
        <v>1782.9399319342904</v>
      </c>
    </row>
    <row r="15" spans="1:6" x14ac:dyDescent="0.3">
      <c r="A15" s="2">
        <v>33635</v>
      </c>
      <c r="B15" s="6">
        <v>14</v>
      </c>
      <c r="C15" s="4">
        <v>1557.088</v>
      </c>
      <c r="D15" s="5">
        <f t="shared" si="2"/>
        <v>1633.389066191053</v>
      </c>
      <c r="E15" s="5">
        <f t="shared" si="3"/>
        <v>1689.2995529785157</v>
      </c>
      <c r="F15" s="5">
        <f t="shared" si="4"/>
        <v>1749.3173455474325</v>
      </c>
    </row>
    <row r="16" spans="1:6" x14ac:dyDescent="0.3">
      <c r="A16" s="2">
        <v>33664</v>
      </c>
      <c r="B16" s="6">
        <v>15</v>
      </c>
      <c r="C16" s="4">
        <v>1891.223</v>
      </c>
      <c r="D16" s="5">
        <f t="shared" si="2"/>
        <v>1564.7181066191054</v>
      </c>
      <c r="E16" s="5">
        <f t="shared" si="3"/>
        <v>1623.1937764892577</v>
      </c>
      <c r="F16" s="5">
        <f t="shared" si="4"/>
        <v>1710.8714764379461</v>
      </c>
    </row>
    <row r="17" spans="1:8" x14ac:dyDescent="0.3">
      <c r="A17" s="2">
        <v>33695</v>
      </c>
      <c r="B17" s="6">
        <v>16</v>
      </c>
      <c r="C17" s="4">
        <v>1955.981</v>
      </c>
      <c r="D17" s="5">
        <f t="shared" si="2"/>
        <v>1858.5725106619104</v>
      </c>
      <c r="E17" s="5">
        <f t="shared" si="3"/>
        <v>1757.2083882446288</v>
      </c>
      <c r="F17" s="5">
        <f t="shared" si="4"/>
        <v>1746.941781150357</v>
      </c>
    </row>
    <row r="18" spans="1:8" x14ac:dyDescent="0.3">
      <c r="A18" s="2">
        <v>33725</v>
      </c>
      <c r="B18" s="6">
        <v>17</v>
      </c>
      <c r="C18" s="4">
        <v>1884.7139999999999</v>
      </c>
      <c r="D18" s="5">
        <f t="shared" si="2"/>
        <v>1946.2401510661912</v>
      </c>
      <c r="E18" s="5">
        <f t="shared" si="3"/>
        <v>1856.5946941223144</v>
      </c>
      <c r="F18" s="5">
        <f t="shared" si="4"/>
        <v>1788.7496249202857</v>
      </c>
    </row>
    <row r="19" spans="1:8" x14ac:dyDescent="0.3">
      <c r="A19" s="2">
        <v>33756</v>
      </c>
      <c r="B19" s="6">
        <v>18</v>
      </c>
      <c r="C19" s="4">
        <v>1623.0419999999999</v>
      </c>
      <c r="D19" s="5">
        <f t="shared" si="2"/>
        <v>1890.8666151066191</v>
      </c>
      <c r="E19" s="5">
        <f t="shared" si="3"/>
        <v>1870.6543470611573</v>
      </c>
      <c r="F19" s="5">
        <f t="shared" si="4"/>
        <v>1807.9424999362286</v>
      </c>
    </row>
    <row r="20" spans="1:8" x14ac:dyDescent="0.3">
      <c r="A20" s="2">
        <v>33786</v>
      </c>
      <c r="B20" s="6">
        <v>19</v>
      </c>
      <c r="C20" s="4">
        <v>1903.309</v>
      </c>
      <c r="D20" s="5">
        <f t="shared" si="2"/>
        <v>1649.8244615106619</v>
      </c>
      <c r="E20" s="5">
        <f t="shared" si="3"/>
        <v>1746.8481735305786</v>
      </c>
      <c r="F20" s="5">
        <f t="shared" si="4"/>
        <v>1770.9623999489831</v>
      </c>
    </row>
    <row r="21" spans="1:8" ht="15" customHeight="1" x14ac:dyDescent="0.3">
      <c r="A21" s="2">
        <v>33817</v>
      </c>
      <c r="B21" s="6">
        <v>20</v>
      </c>
      <c r="C21" s="4">
        <v>1996.712</v>
      </c>
      <c r="D21" s="5">
        <f t="shared" si="2"/>
        <v>1877.9605461510662</v>
      </c>
      <c r="E21" s="5">
        <f t="shared" si="3"/>
        <v>1825.0785867652894</v>
      </c>
      <c r="F21" s="5">
        <f t="shared" si="4"/>
        <v>1797.4317199591867</v>
      </c>
      <c r="H21" s="42"/>
    </row>
    <row r="22" spans="1:8" ht="14.4" customHeight="1" x14ac:dyDescent="0.3">
      <c r="A22" s="2">
        <v>33848</v>
      </c>
      <c r="B22" s="6">
        <v>21</v>
      </c>
      <c r="C22" s="4">
        <v>1703.8969999999999</v>
      </c>
      <c r="D22" s="5">
        <f t="shared" si="2"/>
        <v>1984.8368546151066</v>
      </c>
      <c r="E22" s="5">
        <f t="shared" si="3"/>
        <v>1910.8952933826447</v>
      </c>
      <c r="F22" s="5">
        <f t="shared" si="4"/>
        <v>1837.2877759673495</v>
      </c>
      <c r="H22" s="43"/>
    </row>
    <row r="23" spans="1:8" ht="14.4" customHeight="1" x14ac:dyDescent="0.3">
      <c r="A23" s="2">
        <v>33878</v>
      </c>
      <c r="B23" s="6">
        <v>22</v>
      </c>
      <c r="C23" s="4">
        <v>1810</v>
      </c>
      <c r="D23" s="5">
        <f t="shared" si="2"/>
        <v>1731.9909854615107</v>
      </c>
      <c r="E23" s="5">
        <f t="shared" si="3"/>
        <v>1807.3961466913224</v>
      </c>
      <c r="F23" s="5">
        <f t="shared" si="4"/>
        <v>1810.6096207738797</v>
      </c>
      <c r="H23" s="42"/>
    </row>
    <row r="24" spans="1:8" ht="14.4" customHeight="1" x14ac:dyDescent="0.3">
      <c r="A24" s="2">
        <v>33909</v>
      </c>
      <c r="B24" s="6">
        <v>23</v>
      </c>
      <c r="C24" s="4">
        <v>1861.6010000000001</v>
      </c>
      <c r="D24" s="5">
        <f t="shared" si="2"/>
        <v>1802.1990985461512</v>
      </c>
      <c r="E24" s="5">
        <f t="shared" si="3"/>
        <v>1808.6980733456612</v>
      </c>
      <c r="F24" s="5">
        <f t="shared" si="4"/>
        <v>1810.4876966191039</v>
      </c>
      <c r="H24" s="43"/>
    </row>
    <row r="25" spans="1:8" x14ac:dyDescent="0.3">
      <c r="A25" s="2">
        <v>33939</v>
      </c>
      <c r="B25" s="6">
        <v>24</v>
      </c>
      <c r="C25" s="4">
        <v>1875.1220000000001</v>
      </c>
      <c r="D25" s="5">
        <f t="shared" si="2"/>
        <v>1855.6608098546153</v>
      </c>
      <c r="E25" s="5">
        <f t="shared" si="3"/>
        <v>1835.1495366728307</v>
      </c>
      <c r="F25" s="5">
        <f t="shared" si="4"/>
        <v>1820.7103572952833</v>
      </c>
    </row>
    <row r="26" spans="1:8" x14ac:dyDescent="0.3">
      <c r="A26" s="2">
        <v>33970</v>
      </c>
      <c r="B26" s="6">
        <v>25</v>
      </c>
      <c r="C26" s="4">
        <v>1705.259</v>
      </c>
      <c r="D26" s="5">
        <f t="shared" si="2"/>
        <v>1873.1758809854618</v>
      </c>
      <c r="E26" s="5">
        <f t="shared" si="3"/>
        <v>1855.1357683364154</v>
      </c>
      <c r="F26" s="5">
        <f t="shared" si="4"/>
        <v>1831.5926858362268</v>
      </c>
    </row>
    <row r="27" spans="1:8" x14ac:dyDescent="0.3">
      <c r="A27" s="2">
        <v>34001</v>
      </c>
      <c r="B27" s="6">
        <v>26</v>
      </c>
      <c r="C27" s="4">
        <v>1618.5350000000001</v>
      </c>
      <c r="D27" s="5">
        <f t="shared" si="2"/>
        <v>1722.0506880985463</v>
      </c>
      <c r="E27" s="5">
        <f t="shared" si="3"/>
        <v>1780.1973841682077</v>
      </c>
      <c r="F27" s="5">
        <f t="shared" si="4"/>
        <v>1806.3259486689815</v>
      </c>
    </row>
    <row r="28" spans="1:8" x14ac:dyDescent="0.3">
      <c r="A28" s="2">
        <v>34029</v>
      </c>
      <c r="B28" s="6">
        <v>27</v>
      </c>
      <c r="C28" s="4">
        <v>1836.7090000000001</v>
      </c>
      <c r="D28" s="5">
        <f t="shared" si="2"/>
        <v>1628.8865688098549</v>
      </c>
      <c r="E28" s="5">
        <f t="shared" si="3"/>
        <v>1699.3661920841039</v>
      </c>
      <c r="F28" s="5">
        <f t="shared" si="4"/>
        <v>1768.7677589351854</v>
      </c>
    </row>
    <row r="29" spans="1:8" x14ac:dyDescent="0.3">
      <c r="A29" s="2">
        <v>34060</v>
      </c>
      <c r="B29" s="6">
        <v>28</v>
      </c>
      <c r="C29" s="4">
        <v>1957.0429999999999</v>
      </c>
      <c r="D29" s="5">
        <f t="shared" si="2"/>
        <v>1815.9267568809855</v>
      </c>
      <c r="E29" s="5">
        <f t="shared" si="3"/>
        <v>1768.037596042052</v>
      </c>
      <c r="F29" s="5">
        <f t="shared" si="4"/>
        <v>1782.3560071481484</v>
      </c>
    </row>
    <row r="30" spans="1:8" x14ac:dyDescent="0.3">
      <c r="A30" s="2">
        <v>34090</v>
      </c>
      <c r="B30" s="6">
        <v>29</v>
      </c>
      <c r="C30" s="4">
        <v>1917.1849999999999</v>
      </c>
      <c r="D30" s="5">
        <f t="shared" si="2"/>
        <v>1942.9313756880986</v>
      </c>
      <c r="E30" s="5">
        <f t="shared" si="3"/>
        <v>1862.540298021026</v>
      </c>
      <c r="F30" s="5">
        <f t="shared" si="4"/>
        <v>1817.2934057185187</v>
      </c>
    </row>
    <row r="31" spans="1:8" x14ac:dyDescent="0.3">
      <c r="A31" s="2">
        <v>34121</v>
      </c>
      <c r="B31" s="6">
        <v>30</v>
      </c>
      <c r="C31" s="4">
        <v>1882.3979999999999</v>
      </c>
      <c r="D31" s="5">
        <f t="shared" si="2"/>
        <v>1919.7596375688099</v>
      </c>
      <c r="E31" s="5">
        <f t="shared" si="3"/>
        <v>1889.862649010513</v>
      </c>
      <c r="F31" s="5">
        <f t="shared" si="4"/>
        <v>1837.2717245748149</v>
      </c>
    </row>
    <row r="32" spans="1:8" x14ac:dyDescent="0.3">
      <c r="A32" s="2">
        <v>34151</v>
      </c>
      <c r="B32" s="6">
        <v>31</v>
      </c>
      <c r="C32" s="4">
        <v>1933.009</v>
      </c>
      <c r="D32" s="5">
        <f t="shared" si="2"/>
        <v>1886.1341637568808</v>
      </c>
      <c r="E32" s="5">
        <f t="shared" si="3"/>
        <v>1886.1303245052563</v>
      </c>
      <c r="F32" s="5">
        <f t="shared" si="4"/>
        <v>1846.2969796598522</v>
      </c>
    </row>
    <row r="33" spans="1:6" x14ac:dyDescent="0.3">
      <c r="A33" s="2">
        <v>34182</v>
      </c>
      <c r="B33" s="6">
        <v>32</v>
      </c>
      <c r="C33" s="4">
        <v>1996.1669999999999</v>
      </c>
      <c r="D33" s="5">
        <f t="shared" si="2"/>
        <v>1928.3215163756881</v>
      </c>
      <c r="E33" s="5">
        <f t="shared" si="3"/>
        <v>1909.5696622526282</v>
      </c>
      <c r="F33" s="5">
        <f t="shared" si="4"/>
        <v>1863.639383727882</v>
      </c>
    </row>
    <row r="34" spans="1:6" x14ac:dyDescent="0.3">
      <c r="A34" s="2">
        <v>34213</v>
      </c>
      <c r="B34" s="6">
        <v>33</v>
      </c>
      <c r="C34" s="4">
        <v>1672.8409999999999</v>
      </c>
      <c r="D34" s="5">
        <f t="shared" si="2"/>
        <v>1989.3824516375687</v>
      </c>
      <c r="E34" s="5">
        <f t="shared" si="3"/>
        <v>1952.8683311263139</v>
      </c>
      <c r="F34" s="5">
        <f t="shared" si="4"/>
        <v>1890.1449069823057</v>
      </c>
    </row>
    <row r="35" spans="1:6" x14ac:dyDescent="0.3">
      <c r="A35" s="2">
        <v>34243</v>
      </c>
      <c r="B35" s="6">
        <v>34</v>
      </c>
      <c r="C35" s="4">
        <v>1752.827</v>
      </c>
      <c r="D35" s="5">
        <f t="shared" si="2"/>
        <v>1704.4951451637569</v>
      </c>
      <c r="E35" s="5">
        <f t="shared" si="3"/>
        <v>1812.8546655631569</v>
      </c>
      <c r="F35" s="5">
        <f t="shared" si="4"/>
        <v>1846.6841255858446</v>
      </c>
    </row>
    <row r="36" spans="1:6" x14ac:dyDescent="0.3">
      <c r="A36" s="2">
        <v>34274</v>
      </c>
      <c r="B36" s="6">
        <v>35</v>
      </c>
      <c r="C36" s="4">
        <v>1720.377</v>
      </c>
      <c r="D36" s="5">
        <f t="shared" si="2"/>
        <v>1747.9938145163758</v>
      </c>
      <c r="E36" s="5">
        <f t="shared" si="3"/>
        <v>1782.8408327815785</v>
      </c>
      <c r="F36" s="5">
        <f t="shared" si="4"/>
        <v>1827.9127004686757</v>
      </c>
    </row>
    <row r="37" spans="1:6" x14ac:dyDescent="0.3">
      <c r="A37" s="2">
        <v>34304</v>
      </c>
      <c r="B37" s="6">
        <v>36</v>
      </c>
      <c r="C37" s="4">
        <v>1734.2919999999999</v>
      </c>
      <c r="D37" s="5">
        <f t="shared" si="2"/>
        <v>1723.1386814516377</v>
      </c>
      <c r="E37" s="5">
        <f t="shared" si="3"/>
        <v>1751.6089163907891</v>
      </c>
      <c r="F37" s="5">
        <f t="shared" si="4"/>
        <v>1806.4055603749405</v>
      </c>
    </row>
    <row r="38" spans="1:6" x14ac:dyDescent="0.3">
      <c r="A38" s="2">
        <v>34335</v>
      </c>
      <c r="B38" s="6">
        <v>37</v>
      </c>
      <c r="C38" s="4">
        <v>1563.365</v>
      </c>
      <c r="D38" s="5">
        <f t="shared" si="2"/>
        <v>1733.1766681451636</v>
      </c>
      <c r="E38" s="5">
        <f t="shared" si="3"/>
        <v>1742.9504581953945</v>
      </c>
      <c r="F38" s="5">
        <f t="shared" si="4"/>
        <v>1791.9828482999526</v>
      </c>
    </row>
    <row r="39" spans="1:6" x14ac:dyDescent="0.3">
      <c r="A39" s="2">
        <v>34366</v>
      </c>
      <c r="B39" s="6">
        <v>38</v>
      </c>
      <c r="C39" s="4">
        <v>1573.9590000000001</v>
      </c>
      <c r="D39" s="5">
        <f t="shared" si="2"/>
        <v>1580.3461668145164</v>
      </c>
      <c r="E39" s="5">
        <f t="shared" si="3"/>
        <v>1653.1577290976973</v>
      </c>
      <c r="F39" s="5">
        <f t="shared" si="4"/>
        <v>1746.2592786399621</v>
      </c>
    </row>
    <row r="40" spans="1:6" x14ac:dyDescent="0.3">
      <c r="A40" s="2">
        <v>34394</v>
      </c>
      <c r="B40" s="6">
        <v>39</v>
      </c>
      <c r="C40" s="4">
        <v>1902.6389999999999</v>
      </c>
      <c r="D40" s="5">
        <f t="shared" si="2"/>
        <v>1574.5977166814519</v>
      </c>
      <c r="E40" s="5">
        <f t="shared" si="3"/>
        <v>1613.5583645488487</v>
      </c>
      <c r="F40" s="5">
        <f t="shared" si="4"/>
        <v>1711.7992229119698</v>
      </c>
    </row>
    <row r="41" spans="1:6" x14ac:dyDescent="0.3">
      <c r="A41" s="2">
        <v>34425</v>
      </c>
      <c r="B41" s="6">
        <v>40</v>
      </c>
      <c r="C41" s="4">
        <v>1833.8879999999999</v>
      </c>
      <c r="D41" s="5">
        <f t="shared" si="2"/>
        <v>1869.8348716681453</v>
      </c>
      <c r="E41" s="5">
        <f t="shared" si="3"/>
        <v>1758.0986822744244</v>
      </c>
      <c r="F41" s="5">
        <f t="shared" si="4"/>
        <v>1749.967178329576</v>
      </c>
    </row>
    <row r="42" spans="1:6" x14ac:dyDescent="0.3">
      <c r="A42" s="2">
        <v>34455</v>
      </c>
      <c r="B42" s="6">
        <v>41</v>
      </c>
      <c r="C42" s="4">
        <v>1831.049</v>
      </c>
      <c r="D42" s="5">
        <f t="shared" si="2"/>
        <v>1837.4826871668145</v>
      </c>
      <c r="E42" s="5">
        <f t="shared" si="3"/>
        <v>1795.9933411372122</v>
      </c>
      <c r="F42" s="5">
        <f t="shared" si="4"/>
        <v>1766.751342663661</v>
      </c>
    </row>
    <row r="43" spans="1:6" x14ac:dyDescent="0.3">
      <c r="A43" s="2">
        <v>34486</v>
      </c>
      <c r="B43" s="6">
        <v>42</v>
      </c>
      <c r="C43" s="4">
        <v>1775.7550000000001</v>
      </c>
      <c r="D43" s="5">
        <f t="shared" si="2"/>
        <v>1831.6923687166814</v>
      </c>
      <c r="E43" s="5">
        <f t="shared" si="3"/>
        <v>1813.5211705686061</v>
      </c>
      <c r="F43" s="5">
        <f t="shared" si="4"/>
        <v>1779.610874130929</v>
      </c>
    </row>
    <row r="44" spans="1:6" x14ac:dyDescent="0.3">
      <c r="A44" s="2">
        <v>34516</v>
      </c>
      <c r="B44" s="6">
        <v>43</v>
      </c>
      <c r="C44" s="4">
        <v>1867.508</v>
      </c>
      <c r="D44" s="5">
        <f t="shared" si="2"/>
        <v>1781.3487368716683</v>
      </c>
      <c r="E44" s="5">
        <f t="shared" si="3"/>
        <v>1794.6380852843031</v>
      </c>
      <c r="F44" s="5">
        <f t="shared" si="4"/>
        <v>1778.8396993047434</v>
      </c>
    </row>
    <row r="45" spans="1:6" x14ac:dyDescent="0.3">
      <c r="A45" s="2">
        <v>34547</v>
      </c>
      <c r="B45" s="6">
        <v>44</v>
      </c>
      <c r="C45" s="4">
        <v>1906.6079999999999</v>
      </c>
      <c r="D45" s="5">
        <f t="shared" si="2"/>
        <v>1858.8920736871669</v>
      </c>
      <c r="E45" s="5">
        <f t="shared" si="3"/>
        <v>1831.0730426421514</v>
      </c>
      <c r="F45" s="5">
        <f t="shared" si="4"/>
        <v>1796.5733594437947</v>
      </c>
    </row>
    <row r="46" spans="1:6" x14ac:dyDescent="0.3">
      <c r="A46" s="2">
        <v>34578</v>
      </c>
      <c r="B46" s="6">
        <v>45</v>
      </c>
      <c r="C46" s="4">
        <v>1685.6320000000001</v>
      </c>
      <c r="D46" s="5">
        <f t="shared" si="2"/>
        <v>1901.8364073687167</v>
      </c>
      <c r="E46" s="5">
        <f t="shared" si="3"/>
        <v>1868.8405213210758</v>
      </c>
      <c r="F46" s="5">
        <f t="shared" si="4"/>
        <v>1818.580287555036</v>
      </c>
    </row>
    <row r="47" spans="1:6" x14ac:dyDescent="0.3">
      <c r="A47" s="2">
        <v>34608</v>
      </c>
      <c r="B47" s="6">
        <v>46</v>
      </c>
      <c r="C47" s="4">
        <v>1778.546</v>
      </c>
      <c r="D47" s="5">
        <f t="shared" si="2"/>
        <v>1707.2524407368717</v>
      </c>
      <c r="E47" s="5">
        <f t="shared" si="3"/>
        <v>1777.2362606605379</v>
      </c>
      <c r="F47" s="5">
        <f t="shared" si="4"/>
        <v>1791.9906300440289</v>
      </c>
    </row>
    <row r="48" spans="1:6" x14ac:dyDescent="0.3">
      <c r="A48" s="2">
        <v>34639</v>
      </c>
      <c r="B48" s="6">
        <v>47</v>
      </c>
      <c r="C48" s="4">
        <v>1775.9949999999999</v>
      </c>
      <c r="D48" s="5">
        <f t="shared" si="2"/>
        <v>1771.4166440736874</v>
      </c>
      <c r="E48" s="5">
        <f t="shared" si="3"/>
        <v>1777.8911303302689</v>
      </c>
      <c r="F48" s="5">
        <f t="shared" si="4"/>
        <v>1789.3017040352231</v>
      </c>
    </row>
    <row r="49" spans="1:6" x14ac:dyDescent="0.3">
      <c r="A49" s="2">
        <v>34669</v>
      </c>
      <c r="B49" s="6">
        <v>48</v>
      </c>
      <c r="C49" s="4">
        <v>1783.35</v>
      </c>
      <c r="D49" s="5">
        <f t="shared" si="2"/>
        <v>1775.5371644073687</v>
      </c>
      <c r="E49" s="5">
        <f t="shared" si="3"/>
        <v>1776.9430651651344</v>
      </c>
      <c r="F49" s="5">
        <f t="shared" si="4"/>
        <v>1786.6403632281786</v>
      </c>
    </row>
    <row r="50" spans="1:6" x14ac:dyDescent="0.3">
      <c r="A50" s="2">
        <v>34700</v>
      </c>
      <c r="B50" s="6">
        <v>49</v>
      </c>
      <c r="C50" s="4">
        <v>1548.415</v>
      </c>
      <c r="D50" s="5">
        <f t="shared" si="2"/>
        <v>1782.5687164407368</v>
      </c>
      <c r="E50" s="5">
        <f t="shared" si="3"/>
        <v>1780.146532582567</v>
      </c>
      <c r="F50" s="5">
        <f t="shared" si="4"/>
        <v>1785.9822905825431</v>
      </c>
    </row>
    <row r="51" spans="1:6" x14ac:dyDescent="0.3">
      <c r="A51" s="2">
        <v>34731</v>
      </c>
      <c r="B51" s="6">
        <v>50</v>
      </c>
      <c r="C51" s="4">
        <v>1496.925</v>
      </c>
      <c r="D51" s="5">
        <f t="shared" si="2"/>
        <v>1571.8303716440737</v>
      </c>
      <c r="E51" s="5">
        <f t="shared" si="3"/>
        <v>1664.2807662912835</v>
      </c>
      <c r="F51" s="5">
        <f t="shared" si="4"/>
        <v>1738.4688324660347</v>
      </c>
    </row>
    <row r="52" spans="1:6" x14ac:dyDescent="0.3">
      <c r="A52" s="2">
        <v>34759</v>
      </c>
      <c r="B52" s="6">
        <v>51</v>
      </c>
      <c r="C52" s="4">
        <v>1798.316</v>
      </c>
      <c r="D52" s="5">
        <f t="shared" si="2"/>
        <v>1504.4155371644074</v>
      </c>
      <c r="E52" s="5">
        <f t="shared" si="3"/>
        <v>1580.6028831456417</v>
      </c>
      <c r="F52" s="5">
        <f t="shared" si="4"/>
        <v>1690.1600659728279</v>
      </c>
    </row>
    <row r="53" spans="1:6" x14ac:dyDescent="0.3">
      <c r="A53" s="2">
        <v>34790</v>
      </c>
      <c r="B53" s="6">
        <v>52</v>
      </c>
      <c r="C53" s="4">
        <v>1732.895</v>
      </c>
      <c r="D53" s="5">
        <f t="shared" si="2"/>
        <v>1768.9259537164407</v>
      </c>
      <c r="E53" s="5">
        <f t="shared" si="3"/>
        <v>1689.4594415728209</v>
      </c>
      <c r="F53" s="5">
        <f t="shared" si="4"/>
        <v>1711.7912527782623</v>
      </c>
    </row>
    <row r="54" spans="1:6" x14ac:dyDescent="0.3">
      <c r="A54" s="2">
        <v>34820</v>
      </c>
      <c r="B54" s="6">
        <v>53</v>
      </c>
      <c r="C54" s="4">
        <v>1772.345</v>
      </c>
      <c r="D54" s="5">
        <f t="shared" si="2"/>
        <v>1736.4980953716442</v>
      </c>
      <c r="E54" s="5">
        <f t="shared" si="3"/>
        <v>1711.1772207864105</v>
      </c>
      <c r="F54" s="5">
        <f t="shared" si="4"/>
        <v>1716.0120022226099</v>
      </c>
    </row>
    <row r="55" spans="1:6" x14ac:dyDescent="0.3">
      <c r="A55" s="2">
        <v>34851</v>
      </c>
      <c r="B55" s="6">
        <v>54</v>
      </c>
      <c r="C55" s="4">
        <v>1761.2070000000001</v>
      </c>
      <c r="D55" s="5">
        <f t="shared" si="2"/>
        <v>1768.7603095371644</v>
      </c>
      <c r="E55" s="5">
        <f t="shared" si="3"/>
        <v>1741.7611103932054</v>
      </c>
      <c r="F55" s="5">
        <f t="shared" si="4"/>
        <v>1727.2786017780882</v>
      </c>
    </row>
    <row r="56" spans="1:6" x14ac:dyDescent="0.3">
      <c r="A56" s="2">
        <v>34881</v>
      </c>
      <c r="B56" s="6">
        <v>55</v>
      </c>
      <c r="C56" s="4">
        <v>1791.655</v>
      </c>
      <c r="D56" s="5">
        <f t="shared" si="2"/>
        <v>1761.9623309537167</v>
      </c>
      <c r="E56" s="5">
        <f t="shared" si="3"/>
        <v>1751.4840551966026</v>
      </c>
      <c r="F56" s="5">
        <f t="shared" si="4"/>
        <v>1734.0642814224707</v>
      </c>
    </row>
    <row r="57" spans="1:6" x14ac:dyDescent="0.3">
      <c r="A57" s="2">
        <v>34912</v>
      </c>
      <c r="B57" s="6">
        <v>56</v>
      </c>
      <c r="C57" s="4">
        <v>1874.82</v>
      </c>
      <c r="D57" s="5">
        <f t="shared" si="2"/>
        <v>1788.6857330953717</v>
      </c>
      <c r="E57" s="5">
        <f t="shared" si="3"/>
        <v>1771.5695275983012</v>
      </c>
      <c r="F57" s="5">
        <f t="shared" si="4"/>
        <v>1745.5824251379768</v>
      </c>
    </row>
    <row r="58" spans="1:6" x14ac:dyDescent="0.3">
      <c r="A58" s="2">
        <v>34943</v>
      </c>
      <c r="B58" s="6">
        <v>57</v>
      </c>
      <c r="C58" s="4">
        <v>1571.309</v>
      </c>
      <c r="D58" s="5">
        <f t="shared" si="2"/>
        <v>1866.2065733095371</v>
      </c>
      <c r="E58" s="5">
        <f t="shared" si="3"/>
        <v>1823.1947637991507</v>
      </c>
      <c r="F58" s="5">
        <f t="shared" si="4"/>
        <v>1771.4299401103815</v>
      </c>
    </row>
    <row r="59" spans="1:6" x14ac:dyDescent="0.3">
      <c r="A59" s="2">
        <v>34973</v>
      </c>
      <c r="B59" s="6">
        <v>58</v>
      </c>
      <c r="C59" s="4">
        <v>1646.9480000000001</v>
      </c>
      <c r="D59" s="5">
        <f t="shared" si="2"/>
        <v>1600.7987573309538</v>
      </c>
      <c r="E59" s="5">
        <f t="shared" si="3"/>
        <v>1697.2518818995754</v>
      </c>
      <c r="F59" s="5">
        <f t="shared" si="4"/>
        <v>1731.4057520883052</v>
      </c>
    </row>
    <row r="60" spans="1:6" x14ac:dyDescent="0.3">
      <c r="A60" s="2">
        <v>35004</v>
      </c>
      <c r="B60" s="6">
        <v>59</v>
      </c>
      <c r="C60" s="4">
        <v>1672.6310000000001</v>
      </c>
      <c r="D60" s="5">
        <f t="shared" si="2"/>
        <v>1642.3330757330955</v>
      </c>
      <c r="E60" s="5">
        <f t="shared" si="3"/>
        <v>1672.0999409497877</v>
      </c>
      <c r="F60" s="5">
        <f t="shared" si="4"/>
        <v>1714.5142016706443</v>
      </c>
    </row>
    <row r="61" spans="1:6" x14ac:dyDescent="0.3">
      <c r="A61" s="2">
        <v>35034</v>
      </c>
      <c r="B61" s="6">
        <v>60</v>
      </c>
      <c r="C61" s="4">
        <v>1656.845</v>
      </c>
      <c r="D61" s="5">
        <f t="shared" si="2"/>
        <v>1669.6012075733097</v>
      </c>
      <c r="E61" s="5">
        <f t="shared" si="3"/>
        <v>1672.3654704748938</v>
      </c>
      <c r="F61" s="5">
        <f t="shared" si="4"/>
        <v>1706.1375613365155</v>
      </c>
    </row>
    <row r="62" spans="1:6" x14ac:dyDescent="0.3">
      <c r="A62" s="2">
        <v>35065</v>
      </c>
      <c r="B62" s="6">
        <v>61</v>
      </c>
      <c r="C62" s="4">
        <v>1381.758</v>
      </c>
      <c r="D62" s="5">
        <f t="shared" si="2"/>
        <v>1658.1206207573309</v>
      </c>
      <c r="E62" s="5">
        <f t="shared" si="3"/>
        <v>1664.6052352374468</v>
      </c>
      <c r="F62" s="5">
        <f t="shared" si="4"/>
        <v>1696.2790490692128</v>
      </c>
    </row>
    <row r="63" spans="1:6" x14ac:dyDescent="0.3">
      <c r="A63" s="2">
        <v>35096</v>
      </c>
      <c r="B63" s="6">
        <v>62</v>
      </c>
      <c r="C63" s="4">
        <v>1360.8520000000001</v>
      </c>
      <c r="D63" s="5">
        <f t="shared" si="2"/>
        <v>1409.3942620757332</v>
      </c>
      <c r="E63" s="5">
        <f t="shared" si="3"/>
        <v>1523.1816176187235</v>
      </c>
      <c r="F63" s="5">
        <f t="shared" si="4"/>
        <v>1633.3748392553703</v>
      </c>
    </row>
    <row r="64" spans="1:6" x14ac:dyDescent="0.3">
      <c r="A64" s="2">
        <v>35125</v>
      </c>
      <c r="B64" s="6">
        <v>63</v>
      </c>
      <c r="C64" s="4">
        <v>1558.575</v>
      </c>
      <c r="D64" s="5">
        <f t="shared" si="2"/>
        <v>1365.7062262075733</v>
      </c>
      <c r="E64" s="5">
        <f t="shared" si="3"/>
        <v>1442.0168088093619</v>
      </c>
      <c r="F64" s="5">
        <f t="shared" si="4"/>
        <v>1578.8702714042963</v>
      </c>
    </row>
    <row r="65" spans="1:6" x14ac:dyDescent="0.3">
      <c r="A65" s="2">
        <v>35156</v>
      </c>
      <c r="B65" s="6">
        <v>64</v>
      </c>
      <c r="C65" s="4">
        <v>1608.42</v>
      </c>
      <c r="D65" s="5">
        <f t="shared" si="2"/>
        <v>1539.2881226207573</v>
      </c>
      <c r="E65" s="5">
        <f t="shared" si="3"/>
        <v>1500.2959044046811</v>
      </c>
      <c r="F65" s="5">
        <f t="shared" si="4"/>
        <v>1574.811217123437</v>
      </c>
    </row>
    <row r="66" spans="1:6" x14ac:dyDescent="0.3">
      <c r="A66" s="2">
        <v>35186</v>
      </c>
      <c r="B66" s="6">
        <v>65</v>
      </c>
      <c r="C66" s="4">
        <v>1696.6959999999999</v>
      </c>
      <c r="D66" s="5">
        <f t="shared" si="2"/>
        <v>1601.506812262076</v>
      </c>
      <c r="E66" s="5">
        <f t="shared" si="3"/>
        <v>1554.3579522023406</v>
      </c>
      <c r="F66" s="5">
        <f t="shared" si="4"/>
        <v>1581.5329736987496</v>
      </c>
    </row>
    <row r="67" spans="1:6" x14ac:dyDescent="0.3">
      <c r="A67" s="2">
        <v>35217</v>
      </c>
      <c r="B67" s="6">
        <v>66</v>
      </c>
      <c r="C67" s="4">
        <v>1693.183</v>
      </c>
      <c r="D67" s="5">
        <f t="shared" si="2"/>
        <v>1687.1770812262075</v>
      </c>
      <c r="E67" s="5">
        <f t="shared" si="3"/>
        <v>1625.5269761011702</v>
      </c>
      <c r="F67" s="5">
        <f t="shared" si="4"/>
        <v>1604.5655789589996</v>
      </c>
    </row>
    <row r="68" spans="1:6" x14ac:dyDescent="0.3">
      <c r="A68" s="2">
        <v>35247</v>
      </c>
      <c r="B68" s="6">
        <v>67</v>
      </c>
      <c r="C68" s="4">
        <v>1835.5160000000001</v>
      </c>
      <c r="D68" s="5">
        <f t="shared" si="2"/>
        <v>1692.5824081226208</v>
      </c>
      <c r="E68" s="5">
        <f t="shared" si="3"/>
        <v>1659.3549880505852</v>
      </c>
      <c r="F68" s="5">
        <f t="shared" si="4"/>
        <v>1622.2890631671999</v>
      </c>
    </row>
    <row r="69" spans="1:6" x14ac:dyDescent="0.3">
      <c r="A69" s="2">
        <v>35278</v>
      </c>
      <c r="B69" s="6">
        <v>68</v>
      </c>
      <c r="C69" s="4">
        <v>1942.5730000000001</v>
      </c>
      <c r="D69" s="5">
        <f t="shared" ref="D69:D132" si="5">0.9*C68+0.1*D68</f>
        <v>1821.2226408122622</v>
      </c>
      <c r="E69" s="5">
        <f t="shared" ref="E69:E132" si="6">0.5*C68+0.5*E68</f>
        <v>1747.4354940252927</v>
      </c>
      <c r="F69" s="5">
        <f t="shared" ref="F69:F132" si="7">0.2*C68+0.8*F68</f>
        <v>1664.9344505337599</v>
      </c>
    </row>
    <row r="70" spans="1:6" x14ac:dyDescent="0.3">
      <c r="A70" s="2">
        <v>35309</v>
      </c>
      <c r="B70" s="6">
        <v>69</v>
      </c>
      <c r="C70" s="4">
        <v>1551.4010000000001</v>
      </c>
      <c r="D70" s="5">
        <f t="shared" si="5"/>
        <v>1930.4379640812263</v>
      </c>
      <c r="E70" s="5">
        <f t="shared" si="6"/>
        <v>1845.0042470126464</v>
      </c>
      <c r="F70" s="5">
        <f t="shared" si="7"/>
        <v>1720.462160427008</v>
      </c>
    </row>
    <row r="71" spans="1:6" x14ac:dyDescent="0.3">
      <c r="A71" s="2">
        <v>35339</v>
      </c>
      <c r="B71" s="6">
        <v>70</v>
      </c>
      <c r="C71" s="4">
        <v>1686.508</v>
      </c>
      <c r="D71" s="5">
        <f t="shared" si="5"/>
        <v>1589.3046964081227</v>
      </c>
      <c r="E71" s="5">
        <f t="shared" si="6"/>
        <v>1698.2026235063231</v>
      </c>
      <c r="F71" s="5">
        <f t="shared" si="7"/>
        <v>1686.6499283416065</v>
      </c>
    </row>
    <row r="72" spans="1:6" x14ac:dyDescent="0.3">
      <c r="A72" s="2">
        <v>35370</v>
      </c>
      <c r="B72" s="6">
        <v>71</v>
      </c>
      <c r="C72" s="4">
        <v>1576.204</v>
      </c>
      <c r="D72" s="5">
        <f t="shared" si="5"/>
        <v>1676.7876696408125</v>
      </c>
      <c r="E72" s="5">
        <f t="shared" si="6"/>
        <v>1692.3553117531615</v>
      </c>
      <c r="F72" s="5">
        <f t="shared" si="7"/>
        <v>1686.6215426732854</v>
      </c>
    </row>
    <row r="73" spans="1:6" x14ac:dyDescent="0.3">
      <c r="A73" s="2">
        <v>35400</v>
      </c>
      <c r="B73" s="6">
        <v>72</v>
      </c>
      <c r="C73" s="4">
        <v>1700.433</v>
      </c>
      <c r="D73" s="5">
        <f t="shared" si="5"/>
        <v>1586.2623669640811</v>
      </c>
      <c r="E73" s="5">
        <f t="shared" si="6"/>
        <v>1634.2796558765808</v>
      </c>
      <c r="F73" s="5">
        <f t="shared" si="7"/>
        <v>1664.5380341386285</v>
      </c>
    </row>
    <row r="74" spans="1:6" x14ac:dyDescent="0.3">
      <c r="A74" s="2">
        <v>35431</v>
      </c>
      <c r="B74" s="6">
        <v>73</v>
      </c>
      <c r="C74" s="4">
        <v>1396.588</v>
      </c>
      <c r="D74" s="5">
        <f t="shared" si="5"/>
        <v>1689.0159366964081</v>
      </c>
      <c r="E74" s="5">
        <f t="shared" si="6"/>
        <v>1667.3563279382904</v>
      </c>
      <c r="F74" s="5">
        <f t="shared" si="7"/>
        <v>1671.7170273109029</v>
      </c>
    </row>
    <row r="75" spans="1:6" x14ac:dyDescent="0.3">
      <c r="A75" s="2">
        <v>35462</v>
      </c>
      <c r="B75" s="6">
        <v>74</v>
      </c>
      <c r="C75" s="4">
        <v>1371.69</v>
      </c>
      <c r="D75" s="5">
        <f t="shared" si="5"/>
        <v>1425.8307936696408</v>
      </c>
      <c r="E75" s="5">
        <f t="shared" si="6"/>
        <v>1531.9721639691452</v>
      </c>
      <c r="F75" s="5">
        <f t="shared" si="7"/>
        <v>1616.6912218487225</v>
      </c>
    </row>
    <row r="76" spans="1:6" x14ac:dyDescent="0.3">
      <c r="A76" s="2">
        <v>35490</v>
      </c>
      <c r="B76" s="6">
        <v>75</v>
      </c>
      <c r="C76" s="4">
        <v>1707.5219999999999</v>
      </c>
      <c r="D76" s="5">
        <f t="shared" si="5"/>
        <v>1377.1040793669642</v>
      </c>
      <c r="E76" s="5">
        <f t="shared" si="6"/>
        <v>1451.8310819845726</v>
      </c>
      <c r="F76" s="5">
        <f t="shared" si="7"/>
        <v>1567.6909774789781</v>
      </c>
    </row>
    <row r="77" spans="1:6" x14ac:dyDescent="0.3">
      <c r="A77" s="2">
        <v>35521</v>
      </c>
      <c r="B77" s="6">
        <v>76</v>
      </c>
      <c r="C77" s="4">
        <v>1654.604</v>
      </c>
      <c r="D77" s="5">
        <f t="shared" si="5"/>
        <v>1674.4802079366964</v>
      </c>
      <c r="E77" s="5">
        <f t="shared" si="6"/>
        <v>1579.6765409922864</v>
      </c>
      <c r="F77" s="5">
        <f t="shared" si="7"/>
        <v>1595.6571819831827</v>
      </c>
    </row>
    <row r="78" spans="1:6" x14ac:dyDescent="0.3">
      <c r="A78" s="2">
        <v>35551</v>
      </c>
      <c r="B78" s="6">
        <v>77</v>
      </c>
      <c r="C78" s="4">
        <v>1762.903</v>
      </c>
      <c r="D78" s="5">
        <f t="shared" si="5"/>
        <v>1656.5916207936698</v>
      </c>
      <c r="E78" s="5">
        <f t="shared" si="6"/>
        <v>1617.1402704961433</v>
      </c>
      <c r="F78" s="5">
        <f t="shared" si="7"/>
        <v>1607.4465455865463</v>
      </c>
    </row>
    <row r="79" spans="1:6" x14ac:dyDescent="0.3">
      <c r="A79" s="2">
        <v>35582</v>
      </c>
      <c r="B79" s="6">
        <v>78</v>
      </c>
      <c r="C79" s="4">
        <v>1775.8</v>
      </c>
      <c r="D79" s="5">
        <f t="shared" si="5"/>
        <v>1752.2718620793671</v>
      </c>
      <c r="E79" s="5">
        <f t="shared" si="6"/>
        <v>1690.0216352480716</v>
      </c>
      <c r="F79" s="5">
        <f t="shared" si="7"/>
        <v>1638.5378364692372</v>
      </c>
    </row>
    <row r="80" spans="1:6" x14ac:dyDescent="0.3">
      <c r="A80" s="2">
        <v>35612</v>
      </c>
      <c r="B80" s="6">
        <v>79</v>
      </c>
      <c r="C80" s="4">
        <v>1934.2190000000001</v>
      </c>
      <c r="D80" s="5">
        <f t="shared" si="5"/>
        <v>1773.4471862079367</v>
      </c>
      <c r="E80" s="5">
        <f t="shared" si="6"/>
        <v>1732.9108176240356</v>
      </c>
      <c r="F80" s="5">
        <f t="shared" si="7"/>
        <v>1665.9902691753898</v>
      </c>
    </row>
    <row r="81" spans="1:6" x14ac:dyDescent="0.3">
      <c r="A81" s="2">
        <v>35643</v>
      </c>
      <c r="B81" s="6">
        <v>80</v>
      </c>
      <c r="C81" s="4">
        <v>2008.0550000000001</v>
      </c>
      <c r="D81" s="5">
        <f t="shared" si="5"/>
        <v>1918.1418186207936</v>
      </c>
      <c r="E81" s="5">
        <f t="shared" si="6"/>
        <v>1833.5649088120178</v>
      </c>
      <c r="F81" s="5">
        <f t="shared" si="7"/>
        <v>1719.636015340312</v>
      </c>
    </row>
    <row r="82" spans="1:6" x14ac:dyDescent="0.3">
      <c r="A82" s="2">
        <v>35674</v>
      </c>
      <c r="B82" s="6">
        <v>81</v>
      </c>
      <c r="C82" s="4">
        <v>1615.924</v>
      </c>
      <c r="D82" s="5">
        <f t="shared" si="5"/>
        <v>1999.0636818620794</v>
      </c>
      <c r="E82" s="5">
        <f t="shared" si="6"/>
        <v>1920.809954406009</v>
      </c>
      <c r="F82" s="5">
        <f t="shared" si="7"/>
        <v>1777.3198122722499</v>
      </c>
    </row>
    <row r="83" spans="1:6" x14ac:dyDescent="0.3">
      <c r="A83" s="2">
        <v>35704</v>
      </c>
      <c r="B83" s="6">
        <v>82</v>
      </c>
      <c r="C83" s="4">
        <v>1773.91</v>
      </c>
      <c r="D83" s="5">
        <f t="shared" si="5"/>
        <v>1654.237968186208</v>
      </c>
      <c r="E83" s="5">
        <f t="shared" si="6"/>
        <v>1768.3669772030044</v>
      </c>
      <c r="F83" s="5">
        <f t="shared" si="7"/>
        <v>1745.0406498177999</v>
      </c>
    </row>
    <row r="84" spans="1:6" x14ac:dyDescent="0.3">
      <c r="A84" s="2">
        <v>35735</v>
      </c>
      <c r="B84" s="6">
        <v>83</v>
      </c>
      <c r="C84" s="4">
        <v>1732.3679999999999</v>
      </c>
      <c r="D84" s="5">
        <f t="shared" si="5"/>
        <v>1761.9427968186208</v>
      </c>
      <c r="E84" s="5">
        <f t="shared" si="6"/>
        <v>1771.1384886015021</v>
      </c>
      <c r="F84" s="5">
        <f t="shared" si="7"/>
        <v>1750.8145198542402</v>
      </c>
    </row>
    <row r="85" spans="1:6" x14ac:dyDescent="0.3">
      <c r="A85" s="2">
        <v>35765</v>
      </c>
      <c r="B85" s="6">
        <v>84</v>
      </c>
      <c r="C85" s="4">
        <v>1796.626</v>
      </c>
      <c r="D85" s="5">
        <f t="shared" si="5"/>
        <v>1735.3254796818621</v>
      </c>
      <c r="E85" s="5">
        <f t="shared" si="6"/>
        <v>1751.753244300751</v>
      </c>
      <c r="F85" s="5">
        <f t="shared" si="7"/>
        <v>1747.1252158833922</v>
      </c>
    </row>
    <row r="86" spans="1:6" x14ac:dyDescent="0.3">
      <c r="A86" s="2">
        <v>35796</v>
      </c>
      <c r="B86" s="6">
        <v>85</v>
      </c>
      <c r="C86" s="4">
        <v>1570.33</v>
      </c>
      <c r="D86" s="5">
        <f t="shared" si="5"/>
        <v>1790.4959479681863</v>
      </c>
      <c r="E86" s="5">
        <f t="shared" si="6"/>
        <v>1774.1896221503755</v>
      </c>
      <c r="F86" s="5">
        <f t="shared" si="7"/>
        <v>1757.0253727067138</v>
      </c>
    </row>
    <row r="87" spans="1:6" x14ac:dyDescent="0.3">
      <c r="A87" s="2">
        <v>35827</v>
      </c>
      <c r="B87" s="6">
        <v>86</v>
      </c>
      <c r="C87" s="4">
        <v>1412.691</v>
      </c>
      <c r="D87" s="5">
        <f t="shared" si="5"/>
        <v>1592.3465947968186</v>
      </c>
      <c r="E87" s="5">
        <f t="shared" si="6"/>
        <v>1672.2598110751878</v>
      </c>
      <c r="F87" s="5">
        <f t="shared" si="7"/>
        <v>1719.6862981653712</v>
      </c>
    </row>
    <row r="88" spans="1:6" x14ac:dyDescent="0.3">
      <c r="A88" s="2">
        <v>35855</v>
      </c>
      <c r="B88" s="6">
        <v>87</v>
      </c>
      <c r="C88" s="4">
        <v>1754.6410000000001</v>
      </c>
      <c r="D88" s="5">
        <f t="shared" si="5"/>
        <v>1430.6565594796818</v>
      </c>
      <c r="E88" s="5">
        <f t="shared" si="6"/>
        <v>1542.4754055375938</v>
      </c>
      <c r="F88" s="5">
        <f t="shared" si="7"/>
        <v>1658.2872385322971</v>
      </c>
    </row>
    <row r="89" spans="1:6" x14ac:dyDescent="0.3">
      <c r="A89" s="2">
        <v>35886</v>
      </c>
      <c r="B89" s="6">
        <v>88</v>
      </c>
      <c r="C89" s="4">
        <v>1824.932</v>
      </c>
      <c r="D89" s="5">
        <f t="shared" si="5"/>
        <v>1722.2425559479684</v>
      </c>
      <c r="E89" s="5">
        <f t="shared" si="6"/>
        <v>1648.5582027687969</v>
      </c>
      <c r="F89" s="5">
        <f t="shared" si="7"/>
        <v>1677.5579908258378</v>
      </c>
    </row>
    <row r="90" spans="1:6" x14ac:dyDescent="0.3">
      <c r="A90" s="2">
        <v>35916</v>
      </c>
      <c r="B90" s="6">
        <v>89</v>
      </c>
      <c r="C90" s="4">
        <v>1843.289</v>
      </c>
      <c r="D90" s="5">
        <f t="shared" si="5"/>
        <v>1814.663055594797</v>
      </c>
      <c r="E90" s="5">
        <f t="shared" si="6"/>
        <v>1736.7451013843984</v>
      </c>
      <c r="F90" s="5">
        <f t="shared" si="7"/>
        <v>1707.0327926606703</v>
      </c>
    </row>
    <row r="91" spans="1:6" x14ac:dyDescent="0.3">
      <c r="A91" s="2">
        <v>35947</v>
      </c>
      <c r="B91" s="6">
        <v>90</v>
      </c>
      <c r="C91" s="4">
        <v>1825.9639999999999</v>
      </c>
      <c r="D91" s="5">
        <f t="shared" si="5"/>
        <v>1840.4264055594797</v>
      </c>
      <c r="E91" s="5">
        <f t="shared" si="6"/>
        <v>1790.0170506921991</v>
      </c>
      <c r="F91" s="5">
        <f t="shared" si="7"/>
        <v>1734.2840341285364</v>
      </c>
    </row>
    <row r="92" spans="1:6" x14ac:dyDescent="0.3">
      <c r="A92" s="2">
        <v>35977</v>
      </c>
      <c r="B92" s="6">
        <v>91</v>
      </c>
      <c r="C92" s="4">
        <v>1968.172</v>
      </c>
      <c r="D92" s="5">
        <f t="shared" si="5"/>
        <v>1827.4102405559479</v>
      </c>
      <c r="E92" s="5">
        <f t="shared" si="6"/>
        <v>1807.9905253460995</v>
      </c>
      <c r="F92" s="5">
        <f t="shared" si="7"/>
        <v>1752.6200273028292</v>
      </c>
    </row>
    <row r="93" spans="1:6" x14ac:dyDescent="0.3">
      <c r="A93" s="2">
        <v>36008</v>
      </c>
      <c r="B93" s="6">
        <v>92</v>
      </c>
      <c r="C93" s="4">
        <v>1921.645</v>
      </c>
      <c r="D93" s="5">
        <f t="shared" si="5"/>
        <v>1954.0958240555949</v>
      </c>
      <c r="E93" s="5">
        <f t="shared" si="6"/>
        <v>1888.0812626730499</v>
      </c>
      <c r="F93" s="5">
        <f t="shared" si="7"/>
        <v>1795.7304218422632</v>
      </c>
    </row>
    <row r="94" spans="1:6" x14ac:dyDescent="0.3">
      <c r="A94" s="2">
        <v>36039</v>
      </c>
      <c r="B94" s="6">
        <v>93</v>
      </c>
      <c r="C94" s="4">
        <v>1669.597</v>
      </c>
      <c r="D94" s="5">
        <f t="shared" si="5"/>
        <v>1924.8900824055595</v>
      </c>
      <c r="E94" s="5">
        <f t="shared" si="6"/>
        <v>1904.8631313365249</v>
      </c>
      <c r="F94" s="5">
        <f t="shared" si="7"/>
        <v>1820.9133374738105</v>
      </c>
    </row>
    <row r="95" spans="1:6" x14ac:dyDescent="0.3">
      <c r="A95" s="2">
        <v>36069</v>
      </c>
      <c r="B95" s="6">
        <v>94</v>
      </c>
      <c r="C95" s="4">
        <v>1791.4739999999999</v>
      </c>
      <c r="D95" s="5">
        <f t="shared" si="5"/>
        <v>1695.126308240556</v>
      </c>
      <c r="E95" s="5">
        <f t="shared" si="6"/>
        <v>1787.2300656682623</v>
      </c>
      <c r="F95" s="5">
        <f t="shared" si="7"/>
        <v>1790.6500699790486</v>
      </c>
    </row>
    <row r="96" spans="1:6" x14ac:dyDescent="0.3">
      <c r="A96" s="2">
        <v>36100</v>
      </c>
      <c r="B96" s="6">
        <v>95</v>
      </c>
      <c r="C96" s="4">
        <v>1816.7139999999999</v>
      </c>
      <c r="D96" s="5">
        <f t="shared" si="5"/>
        <v>1781.8392308240554</v>
      </c>
      <c r="E96" s="5">
        <f t="shared" si="6"/>
        <v>1789.352032834131</v>
      </c>
      <c r="F96" s="5">
        <f t="shared" si="7"/>
        <v>1790.8148559832389</v>
      </c>
    </row>
    <row r="97" spans="1:6" x14ac:dyDescent="0.3">
      <c r="A97" s="2">
        <v>36130</v>
      </c>
      <c r="B97" s="6">
        <v>96</v>
      </c>
      <c r="C97" s="4">
        <v>1846.7539999999999</v>
      </c>
      <c r="D97" s="5">
        <f t="shared" si="5"/>
        <v>1813.2265230824055</v>
      </c>
      <c r="E97" s="5">
        <f t="shared" si="6"/>
        <v>1803.0330164170655</v>
      </c>
      <c r="F97" s="5">
        <f t="shared" si="7"/>
        <v>1795.9946847865913</v>
      </c>
    </row>
    <row r="98" spans="1:6" x14ac:dyDescent="0.3">
      <c r="A98" s="2">
        <v>36161</v>
      </c>
      <c r="B98" s="6">
        <v>97</v>
      </c>
      <c r="C98" s="4">
        <v>1599.4269999999999</v>
      </c>
      <c r="D98" s="5">
        <f t="shared" si="5"/>
        <v>1843.4012523082406</v>
      </c>
      <c r="E98" s="5">
        <f t="shared" si="6"/>
        <v>1824.8935082085327</v>
      </c>
      <c r="F98" s="5">
        <f t="shared" si="7"/>
        <v>1806.146547829273</v>
      </c>
    </row>
    <row r="99" spans="1:6" x14ac:dyDescent="0.3">
      <c r="A99" s="2">
        <v>36192</v>
      </c>
      <c r="B99" s="6">
        <v>98</v>
      </c>
      <c r="C99" s="4">
        <v>1548.8040000000001</v>
      </c>
      <c r="D99" s="5">
        <f t="shared" si="5"/>
        <v>1623.8244252308239</v>
      </c>
      <c r="E99" s="5">
        <f t="shared" si="6"/>
        <v>1712.1602541042662</v>
      </c>
      <c r="F99" s="5">
        <f t="shared" si="7"/>
        <v>1764.8026382634184</v>
      </c>
    </row>
    <row r="100" spans="1:6" x14ac:dyDescent="0.3">
      <c r="A100" s="2">
        <v>36220</v>
      </c>
      <c r="B100" s="6">
        <v>99</v>
      </c>
      <c r="C100" s="4">
        <v>1832.3330000000001</v>
      </c>
      <c r="D100" s="5">
        <f t="shared" si="5"/>
        <v>1556.3060425230824</v>
      </c>
      <c r="E100" s="5">
        <f t="shared" si="6"/>
        <v>1630.4821270521331</v>
      </c>
      <c r="F100" s="5">
        <f t="shared" si="7"/>
        <v>1721.6029106107349</v>
      </c>
    </row>
    <row r="101" spans="1:6" x14ac:dyDescent="0.3">
      <c r="A101" s="2">
        <v>36251</v>
      </c>
      <c r="B101" s="6">
        <v>100</v>
      </c>
      <c r="C101" s="4">
        <v>1839.72</v>
      </c>
      <c r="D101" s="5">
        <f t="shared" si="5"/>
        <v>1804.7303042523085</v>
      </c>
      <c r="E101" s="5">
        <f t="shared" si="6"/>
        <v>1731.4075635260665</v>
      </c>
      <c r="F101" s="5">
        <f t="shared" si="7"/>
        <v>1743.748928488588</v>
      </c>
    </row>
    <row r="102" spans="1:6" x14ac:dyDescent="0.3">
      <c r="A102" s="2">
        <v>36281</v>
      </c>
      <c r="B102" s="6">
        <v>101</v>
      </c>
      <c r="C102" s="4">
        <v>1846.498</v>
      </c>
      <c r="D102" s="5">
        <f t="shared" si="5"/>
        <v>1836.221030425231</v>
      </c>
      <c r="E102" s="5">
        <f t="shared" si="6"/>
        <v>1785.5637817630331</v>
      </c>
      <c r="F102" s="5">
        <f t="shared" si="7"/>
        <v>1762.9431427908705</v>
      </c>
    </row>
    <row r="103" spans="1:6" x14ac:dyDescent="0.3">
      <c r="A103" s="2">
        <v>36312</v>
      </c>
      <c r="B103" s="6">
        <v>102</v>
      </c>
      <c r="C103" s="4">
        <v>1864.8520000000001</v>
      </c>
      <c r="D103" s="5">
        <f t="shared" si="5"/>
        <v>1845.4703030425233</v>
      </c>
      <c r="E103" s="5">
        <f t="shared" si="6"/>
        <v>1816.0308908815166</v>
      </c>
      <c r="F103" s="5">
        <f t="shared" si="7"/>
        <v>1779.6541142326967</v>
      </c>
    </row>
    <row r="104" spans="1:6" x14ac:dyDescent="0.3">
      <c r="A104" s="2">
        <v>36342</v>
      </c>
      <c r="B104" s="6">
        <v>103</v>
      </c>
      <c r="C104" s="4">
        <v>1965.7429999999999</v>
      </c>
      <c r="D104" s="5">
        <f t="shared" si="5"/>
        <v>1862.9138303042523</v>
      </c>
      <c r="E104" s="5">
        <f t="shared" si="6"/>
        <v>1840.4414454407583</v>
      </c>
      <c r="F104" s="5">
        <f t="shared" si="7"/>
        <v>1796.6936913861573</v>
      </c>
    </row>
    <row r="105" spans="1:6" x14ac:dyDescent="0.3">
      <c r="A105" s="2">
        <v>36373</v>
      </c>
      <c r="B105" s="6">
        <v>104</v>
      </c>
      <c r="C105" s="4">
        <v>1949.002</v>
      </c>
      <c r="D105" s="5">
        <f t="shared" si="5"/>
        <v>1955.4600830304253</v>
      </c>
      <c r="E105" s="5">
        <f t="shared" si="6"/>
        <v>1903.0922227203791</v>
      </c>
      <c r="F105" s="5">
        <f t="shared" si="7"/>
        <v>1830.5035531089259</v>
      </c>
    </row>
    <row r="106" spans="1:6" x14ac:dyDescent="0.3">
      <c r="A106" s="2">
        <v>36404</v>
      </c>
      <c r="B106" s="6">
        <v>105</v>
      </c>
      <c r="C106" s="4">
        <v>1607.373</v>
      </c>
      <c r="D106" s="5">
        <f t="shared" si="5"/>
        <v>1949.6478083030424</v>
      </c>
      <c r="E106" s="5">
        <f t="shared" si="6"/>
        <v>1926.0471113601895</v>
      </c>
      <c r="F106" s="5">
        <f t="shared" si="7"/>
        <v>1854.2032424871409</v>
      </c>
    </row>
    <row r="107" spans="1:6" x14ac:dyDescent="0.3">
      <c r="A107" s="2">
        <v>36434</v>
      </c>
      <c r="B107" s="6">
        <v>106</v>
      </c>
      <c r="C107" s="4">
        <v>1803.664</v>
      </c>
      <c r="D107" s="5">
        <f t="shared" si="5"/>
        <v>1641.6004808303044</v>
      </c>
      <c r="E107" s="5">
        <f t="shared" si="6"/>
        <v>1766.7100556800947</v>
      </c>
      <c r="F107" s="5">
        <f t="shared" si="7"/>
        <v>1804.8371939897129</v>
      </c>
    </row>
    <row r="108" spans="1:6" x14ac:dyDescent="0.3">
      <c r="A108" s="2">
        <v>36465</v>
      </c>
      <c r="B108" s="6">
        <v>107</v>
      </c>
      <c r="C108" s="4">
        <v>1850.309</v>
      </c>
      <c r="D108" s="5">
        <f t="shared" si="5"/>
        <v>1787.4576480830306</v>
      </c>
      <c r="E108" s="5">
        <f t="shared" si="6"/>
        <v>1785.1870278400474</v>
      </c>
      <c r="F108" s="5">
        <f t="shared" si="7"/>
        <v>1804.6025551917703</v>
      </c>
    </row>
    <row r="109" spans="1:6" x14ac:dyDescent="0.3">
      <c r="A109" s="2">
        <v>36495</v>
      </c>
      <c r="B109" s="6">
        <v>108</v>
      </c>
      <c r="C109" s="4">
        <v>1836.4349999999999</v>
      </c>
      <c r="D109" s="5">
        <f t="shared" si="5"/>
        <v>1844.0238648083032</v>
      </c>
      <c r="E109" s="5">
        <f t="shared" si="6"/>
        <v>1817.7480139200238</v>
      </c>
      <c r="F109" s="5">
        <f t="shared" si="7"/>
        <v>1813.7438441534164</v>
      </c>
    </row>
    <row r="110" spans="1:6" x14ac:dyDescent="0.3">
      <c r="A110" s="2">
        <v>36526</v>
      </c>
      <c r="B110" s="6">
        <v>109</v>
      </c>
      <c r="C110" s="4">
        <v>1541.66</v>
      </c>
      <c r="D110" s="5">
        <f t="shared" si="5"/>
        <v>1837.1938864808303</v>
      </c>
      <c r="E110" s="5">
        <f t="shared" si="6"/>
        <v>1827.0915069600119</v>
      </c>
      <c r="F110" s="5">
        <f t="shared" si="7"/>
        <v>1818.2820753227331</v>
      </c>
    </row>
    <row r="111" spans="1:6" x14ac:dyDescent="0.3">
      <c r="A111" s="2">
        <v>36557</v>
      </c>
      <c r="B111" s="6">
        <v>110</v>
      </c>
      <c r="C111" s="4">
        <v>1616.9280000000001</v>
      </c>
      <c r="D111" s="5">
        <f t="shared" si="5"/>
        <v>1571.2133886480833</v>
      </c>
      <c r="E111" s="5">
        <f t="shared" si="6"/>
        <v>1684.3757534800061</v>
      </c>
      <c r="F111" s="5">
        <f t="shared" si="7"/>
        <v>1762.9576602581867</v>
      </c>
    </row>
    <row r="112" spans="1:6" x14ac:dyDescent="0.3">
      <c r="A112" s="2">
        <v>36586</v>
      </c>
      <c r="B112" s="6">
        <v>111</v>
      </c>
      <c r="C112" s="4">
        <v>1919.538</v>
      </c>
      <c r="D112" s="5">
        <f t="shared" si="5"/>
        <v>1612.3565388648085</v>
      </c>
      <c r="E112" s="5">
        <f t="shared" si="6"/>
        <v>1650.651876740003</v>
      </c>
      <c r="F112" s="5">
        <f t="shared" si="7"/>
        <v>1733.7517282065496</v>
      </c>
    </row>
    <row r="113" spans="1:6" x14ac:dyDescent="0.3">
      <c r="A113" s="2">
        <v>36617</v>
      </c>
      <c r="B113" s="6">
        <v>112</v>
      </c>
      <c r="C113" s="4">
        <v>1971.4929999999999</v>
      </c>
      <c r="D113" s="5">
        <f t="shared" si="5"/>
        <v>1888.8198538864808</v>
      </c>
      <c r="E113" s="5">
        <f t="shared" si="6"/>
        <v>1785.0949383700015</v>
      </c>
      <c r="F113" s="5">
        <f t="shared" si="7"/>
        <v>1770.9089825652397</v>
      </c>
    </row>
    <row r="114" spans="1:6" x14ac:dyDescent="0.3">
      <c r="A114" s="2">
        <v>36647</v>
      </c>
      <c r="B114" s="6">
        <v>113</v>
      </c>
      <c r="C114" s="4">
        <v>1992.3009999999999</v>
      </c>
      <c r="D114" s="5">
        <f t="shared" si="5"/>
        <v>1963.2256853886479</v>
      </c>
      <c r="E114" s="5">
        <f t="shared" si="6"/>
        <v>1878.2939691850006</v>
      </c>
      <c r="F114" s="5">
        <f t="shared" si="7"/>
        <v>1811.025786052192</v>
      </c>
    </row>
    <row r="115" spans="1:6" x14ac:dyDescent="0.3">
      <c r="A115" s="2">
        <v>36678</v>
      </c>
      <c r="B115" s="6">
        <v>114</v>
      </c>
      <c r="C115" s="4">
        <v>2009.7629999999999</v>
      </c>
      <c r="D115" s="5">
        <f t="shared" si="5"/>
        <v>1989.3934685388647</v>
      </c>
      <c r="E115" s="5">
        <f t="shared" si="6"/>
        <v>1935.2974845925003</v>
      </c>
      <c r="F115" s="5">
        <f t="shared" si="7"/>
        <v>1847.2808288417536</v>
      </c>
    </row>
    <row r="116" spans="1:6" x14ac:dyDescent="0.3">
      <c r="A116" s="2">
        <v>36708</v>
      </c>
      <c r="B116" s="6">
        <v>115</v>
      </c>
      <c r="C116" s="4">
        <v>2053.9960000000001</v>
      </c>
      <c r="D116" s="5">
        <f t="shared" si="5"/>
        <v>2007.7260468538864</v>
      </c>
      <c r="E116" s="5">
        <f t="shared" si="6"/>
        <v>1972.53024229625</v>
      </c>
      <c r="F116" s="5">
        <f t="shared" si="7"/>
        <v>1879.777263073403</v>
      </c>
    </row>
    <row r="117" spans="1:6" x14ac:dyDescent="0.3">
      <c r="A117" s="2">
        <v>36739</v>
      </c>
      <c r="B117" s="6">
        <v>116</v>
      </c>
      <c r="C117" s="4">
        <v>2097.471</v>
      </c>
      <c r="D117" s="5">
        <f t="shared" si="5"/>
        <v>2049.369004685389</v>
      </c>
      <c r="E117" s="5">
        <f t="shared" si="6"/>
        <v>2013.263121148125</v>
      </c>
      <c r="F117" s="5">
        <f t="shared" si="7"/>
        <v>1914.6210104587226</v>
      </c>
    </row>
    <row r="118" spans="1:6" x14ac:dyDescent="0.3">
      <c r="A118" s="2">
        <v>36770</v>
      </c>
      <c r="B118" s="6">
        <v>117</v>
      </c>
      <c r="C118" s="4">
        <v>1823.7059999999999</v>
      </c>
      <c r="D118" s="5">
        <f t="shared" si="5"/>
        <v>2092.660800468539</v>
      </c>
      <c r="E118" s="5">
        <f t="shared" si="6"/>
        <v>2055.3670605740626</v>
      </c>
      <c r="F118" s="5">
        <f t="shared" si="7"/>
        <v>1951.1910083669782</v>
      </c>
    </row>
    <row r="119" spans="1:6" x14ac:dyDescent="0.3">
      <c r="A119" s="2">
        <v>36800</v>
      </c>
      <c r="B119" s="6">
        <v>118</v>
      </c>
      <c r="C119" s="4">
        <v>1976.9970000000001</v>
      </c>
      <c r="D119" s="5">
        <f t="shared" si="5"/>
        <v>1850.6014800468538</v>
      </c>
      <c r="E119" s="5">
        <f t="shared" si="6"/>
        <v>1939.5365302870314</v>
      </c>
      <c r="F119" s="5">
        <f t="shared" si="7"/>
        <v>1925.6940066935827</v>
      </c>
    </row>
    <row r="120" spans="1:6" x14ac:dyDescent="0.3">
      <c r="A120" s="2">
        <v>36831</v>
      </c>
      <c r="B120" s="6">
        <v>119</v>
      </c>
      <c r="C120" s="4">
        <v>1981.4079999999999</v>
      </c>
      <c r="D120" s="5">
        <f t="shared" si="5"/>
        <v>1964.3574480046855</v>
      </c>
      <c r="E120" s="5">
        <f t="shared" si="6"/>
        <v>1958.2667651435158</v>
      </c>
      <c r="F120" s="5">
        <f t="shared" si="7"/>
        <v>1935.9546053548663</v>
      </c>
    </row>
    <row r="121" spans="1:6" x14ac:dyDescent="0.3">
      <c r="A121" s="2">
        <v>36861</v>
      </c>
      <c r="B121" s="6">
        <v>120</v>
      </c>
      <c r="C121" s="4">
        <v>2000.153</v>
      </c>
      <c r="D121" s="5">
        <f t="shared" si="5"/>
        <v>1979.7029448004687</v>
      </c>
      <c r="E121" s="5">
        <f t="shared" si="6"/>
        <v>1969.8373825717579</v>
      </c>
      <c r="F121" s="5">
        <f t="shared" si="7"/>
        <v>1945.0452842838931</v>
      </c>
    </row>
    <row r="122" spans="1:6" x14ac:dyDescent="0.3">
      <c r="A122" s="2">
        <v>36892</v>
      </c>
      <c r="B122" s="6">
        <v>121</v>
      </c>
      <c r="C122" s="4">
        <v>1683.1479999999999</v>
      </c>
      <c r="D122" s="5">
        <f t="shared" si="5"/>
        <v>1998.107994480047</v>
      </c>
      <c r="E122" s="5">
        <f t="shared" si="6"/>
        <v>1984.9951912858789</v>
      </c>
      <c r="F122" s="5">
        <f t="shared" si="7"/>
        <v>1956.0668274271147</v>
      </c>
    </row>
    <row r="123" spans="1:6" x14ac:dyDescent="0.3">
      <c r="A123" s="2">
        <v>36923</v>
      </c>
      <c r="B123" s="6">
        <v>122</v>
      </c>
      <c r="C123" s="4">
        <v>1663.404</v>
      </c>
      <c r="D123" s="5">
        <f t="shared" si="5"/>
        <v>1714.6439994480047</v>
      </c>
      <c r="E123" s="5">
        <f t="shared" si="6"/>
        <v>1834.0715956429394</v>
      </c>
      <c r="F123" s="5">
        <f t="shared" si="7"/>
        <v>1901.4830619416919</v>
      </c>
    </row>
    <row r="124" spans="1:6" x14ac:dyDescent="0.3">
      <c r="A124" s="2">
        <v>36951</v>
      </c>
      <c r="B124" s="6">
        <v>123</v>
      </c>
      <c r="C124" s="4">
        <v>2007.9280000000001</v>
      </c>
      <c r="D124" s="5">
        <f t="shared" si="5"/>
        <v>1668.5279999448005</v>
      </c>
      <c r="E124" s="5">
        <f t="shared" si="6"/>
        <v>1748.7377978214697</v>
      </c>
      <c r="F124" s="5">
        <f t="shared" si="7"/>
        <v>1853.8672495533538</v>
      </c>
    </row>
    <row r="125" spans="1:6" x14ac:dyDescent="0.3">
      <c r="A125" s="2">
        <v>36982</v>
      </c>
      <c r="B125" s="6">
        <v>124</v>
      </c>
      <c r="C125" s="4">
        <v>2023.7919999999999</v>
      </c>
      <c r="D125" s="5">
        <f t="shared" si="5"/>
        <v>1973.9879999944801</v>
      </c>
      <c r="E125" s="5">
        <f t="shared" si="6"/>
        <v>1878.3328989107349</v>
      </c>
      <c r="F125" s="5">
        <f t="shared" si="7"/>
        <v>1884.6793996426832</v>
      </c>
    </row>
    <row r="126" spans="1:6" x14ac:dyDescent="0.3">
      <c r="A126" s="2">
        <v>37012</v>
      </c>
      <c r="B126" s="6">
        <v>125</v>
      </c>
      <c r="C126" s="4">
        <v>2047.008</v>
      </c>
      <c r="D126" s="5">
        <f t="shared" si="5"/>
        <v>2018.8115999994482</v>
      </c>
      <c r="E126" s="5">
        <f t="shared" si="6"/>
        <v>1951.0624494553674</v>
      </c>
      <c r="F126" s="5">
        <f t="shared" si="7"/>
        <v>1912.5019197141467</v>
      </c>
    </row>
    <row r="127" spans="1:6" x14ac:dyDescent="0.3">
      <c r="A127" s="2">
        <v>37043</v>
      </c>
      <c r="B127" s="6">
        <v>126</v>
      </c>
      <c r="C127" s="4">
        <v>2072.913</v>
      </c>
      <c r="D127" s="5">
        <f t="shared" si="5"/>
        <v>2044.1883599999451</v>
      </c>
      <c r="E127" s="5">
        <f t="shared" si="6"/>
        <v>1999.0352247276837</v>
      </c>
      <c r="F127" s="5">
        <f t="shared" si="7"/>
        <v>1939.4031357713175</v>
      </c>
    </row>
    <row r="128" spans="1:6" x14ac:dyDescent="0.3">
      <c r="A128" s="2">
        <v>37073</v>
      </c>
      <c r="B128" s="6">
        <v>127</v>
      </c>
      <c r="C128" s="4">
        <v>2126.7170000000001</v>
      </c>
      <c r="D128" s="5">
        <f t="shared" si="5"/>
        <v>2070.0405359999945</v>
      </c>
      <c r="E128" s="5">
        <f t="shared" si="6"/>
        <v>2035.9741123638419</v>
      </c>
      <c r="F128" s="5">
        <f t="shared" si="7"/>
        <v>1966.1051086170539</v>
      </c>
    </row>
    <row r="129" spans="1:6" x14ac:dyDescent="0.3">
      <c r="A129" s="2">
        <v>37104</v>
      </c>
      <c r="B129" s="6">
        <v>128</v>
      </c>
      <c r="C129" s="4">
        <v>2202.6379999999999</v>
      </c>
      <c r="D129" s="5">
        <f t="shared" si="5"/>
        <v>2121.0493535999994</v>
      </c>
      <c r="E129" s="5">
        <f t="shared" si="6"/>
        <v>2081.345556181921</v>
      </c>
      <c r="F129" s="5">
        <f t="shared" si="7"/>
        <v>1998.2274868936431</v>
      </c>
    </row>
    <row r="130" spans="1:6" x14ac:dyDescent="0.3">
      <c r="A130" s="2">
        <v>37135</v>
      </c>
      <c r="B130" s="6">
        <v>129</v>
      </c>
      <c r="C130" s="4">
        <v>1707.693</v>
      </c>
      <c r="D130" s="5">
        <f t="shared" si="5"/>
        <v>2194.4791353599999</v>
      </c>
      <c r="E130" s="5">
        <f t="shared" si="6"/>
        <v>2141.9917780909605</v>
      </c>
      <c r="F130" s="5">
        <f t="shared" si="7"/>
        <v>2039.1095895149147</v>
      </c>
    </row>
    <row r="131" spans="1:6" x14ac:dyDescent="0.3">
      <c r="A131" s="2">
        <v>37165</v>
      </c>
      <c r="B131" s="6">
        <v>130</v>
      </c>
      <c r="C131" s="4">
        <v>1950.7159999999999</v>
      </c>
      <c r="D131" s="5">
        <f t="shared" si="5"/>
        <v>1756.371613536</v>
      </c>
      <c r="E131" s="5">
        <f t="shared" si="6"/>
        <v>1924.8423890454801</v>
      </c>
      <c r="F131" s="5">
        <f t="shared" si="7"/>
        <v>1972.8262716119318</v>
      </c>
    </row>
    <row r="132" spans="1:6" x14ac:dyDescent="0.3">
      <c r="A132" s="2">
        <v>37196</v>
      </c>
      <c r="B132" s="6">
        <v>131</v>
      </c>
      <c r="C132" s="4">
        <v>1973.614</v>
      </c>
      <c r="D132" s="5">
        <f t="shared" si="5"/>
        <v>1931.2815613536</v>
      </c>
      <c r="E132" s="5">
        <f t="shared" si="6"/>
        <v>1937.77919452274</v>
      </c>
      <c r="F132" s="5">
        <f t="shared" si="7"/>
        <v>1968.4042172895456</v>
      </c>
    </row>
    <row r="133" spans="1:6" x14ac:dyDescent="0.3">
      <c r="A133" s="2">
        <v>37226</v>
      </c>
      <c r="B133" s="6">
        <v>132</v>
      </c>
      <c r="C133" s="4">
        <v>1984.729</v>
      </c>
      <c r="D133" s="5">
        <f t="shared" ref="D133:D196" si="8">0.9*C132+0.1*D132</f>
        <v>1969.3807561353601</v>
      </c>
      <c r="E133" s="5">
        <f t="shared" ref="E133:E196" si="9">0.5*C132+0.5*E132</f>
        <v>1955.69659726137</v>
      </c>
      <c r="F133" s="5">
        <f t="shared" ref="F133:F196" si="10">0.2*C132+0.8*F132</f>
        <v>1969.4461738316365</v>
      </c>
    </row>
    <row r="134" spans="1:6" x14ac:dyDescent="0.3">
      <c r="A134" s="2">
        <v>37257</v>
      </c>
      <c r="B134" s="6">
        <v>133</v>
      </c>
      <c r="C134" s="4">
        <v>1759.6289999999999</v>
      </c>
      <c r="D134" s="5">
        <f t="shared" si="8"/>
        <v>1983.1941756135361</v>
      </c>
      <c r="E134" s="5">
        <f t="shared" si="9"/>
        <v>1970.212798630685</v>
      </c>
      <c r="F134" s="5">
        <f t="shared" si="10"/>
        <v>1972.5027390653092</v>
      </c>
    </row>
    <row r="135" spans="1:6" x14ac:dyDescent="0.3">
      <c r="A135" s="2">
        <v>37288</v>
      </c>
      <c r="B135" s="6">
        <v>134</v>
      </c>
      <c r="C135" s="4">
        <v>1770.595</v>
      </c>
      <c r="D135" s="5">
        <f t="shared" si="8"/>
        <v>1781.9855175613536</v>
      </c>
      <c r="E135" s="5">
        <f t="shared" si="9"/>
        <v>1864.9208993153425</v>
      </c>
      <c r="F135" s="5">
        <f t="shared" si="10"/>
        <v>1929.9279912522475</v>
      </c>
    </row>
    <row r="136" spans="1:6" x14ac:dyDescent="0.3">
      <c r="A136" s="2">
        <v>37316</v>
      </c>
      <c r="B136" s="6">
        <v>135</v>
      </c>
      <c r="C136" s="4">
        <v>2019.912</v>
      </c>
      <c r="D136" s="5">
        <f t="shared" si="8"/>
        <v>1771.7340517561354</v>
      </c>
      <c r="E136" s="5">
        <f t="shared" si="9"/>
        <v>1817.7579496576714</v>
      </c>
      <c r="F136" s="5">
        <f t="shared" si="10"/>
        <v>1898.061393001798</v>
      </c>
    </row>
    <row r="137" spans="1:6" x14ac:dyDescent="0.3">
      <c r="A137" s="2">
        <v>37347</v>
      </c>
      <c r="B137" s="6">
        <v>136</v>
      </c>
      <c r="C137" s="4">
        <v>2048.3980000000001</v>
      </c>
      <c r="D137" s="5">
        <f t="shared" si="8"/>
        <v>1995.0942051756138</v>
      </c>
      <c r="E137" s="5">
        <f t="shared" si="9"/>
        <v>1918.8349748288356</v>
      </c>
      <c r="F137" s="5">
        <f t="shared" si="10"/>
        <v>1922.4315144014386</v>
      </c>
    </row>
    <row r="138" spans="1:6" x14ac:dyDescent="0.3">
      <c r="A138" s="2">
        <v>37377</v>
      </c>
      <c r="B138" s="6">
        <v>137</v>
      </c>
      <c r="C138" s="4">
        <v>2068.7629999999999</v>
      </c>
      <c r="D138" s="5">
        <f t="shared" si="8"/>
        <v>2043.0676205175616</v>
      </c>
      <c r="E138" s="5">
        <f t="shared" si="9"/>
        <v>1983.6164874144179</v>
      </c>
      <c r="F138" s="5">
        <f t="shared" si="10"/>
        <v>1947.6248115211511</v>
      </c>
    </row>
    <row r="139" spans="1:6" x14ac:dyDescent="0.3">
      <c r="A139" s="2">
        <v>37408</v>
      </c>
      <c r="B139" s="6">
        <v>138</v>
      </c>
      <c r="C139" s="4">
        <v>1994.2670000000001</v>
      </c>
      <c r="D139" s="5">
        <f t="shared" si="8"/>
        <v>2066.1934620517563</v>
      </c>
      <c r="E139" s="5">
        <f t="shared" si="9"/>
        <v>2026.1897437072089</v>
      </c>
      <c r="F139" s="5">
        <f t="shared" si="10"/>
        <v>1971.8524492169211</v>
      </c>
    </row>
    <row r="140" spans="1:6" x14ac:dyDescent="0.3">
      <c r="A140" s="2">
        <v>37438</v>
      </c>
      <c r="B140" s="6">
        <v>139</v>
      </c>
      <c r="C140" s="4">
        <v>2075.2579999999998</v>
      </c>
      <c r="D140" s="5">
        <f t="shared" si="8"/>
        <v>2001.4596462051757</v>
      </c>
      <c r="E140" s="5">
        <f t="shared" si="9"/>
        <v>2010.2283718536046</v>
      </c>
      <c r="F140" s="5">
        <f t="shared" si="10"/>
        <v>1976.3353593735369</v>
      </c>
    </row>
    <row r="141" spans="1:6" x14ac:dyDescent="0.3">
      <c r="A141" s="2">
        <v>37469</v>
      </c>
      <c r="B141" s="6">
        <v>140</v>
      </c>
      <c r="C141" s="4">
        <v>2026.56</v>
      </c>
      <c r="D141" s="5">
        <f t="shared" si="8"/>
        <v>2067.8781646205175</v>
      </c>
      <c r="E141" s="5">
        <f t="shared" si="9"/>
        <v>2042.7431859268022</v>
      </c>
      <c r="F141" s="5">
        <f t="shared" si="10"/>
        <v>1996.1198874988297</v>
      </c>
    </row>
    <row r="142" spans="1:6" x14ac:dyDescent="0.3">
      <c r="A142" s="2">
        <v>37500</v>
      </c>
      <c r="B142" s="6">
        <v>141</v>
      </c>
      <c r="C142" s="4">
        <v>1734.155</v>
      </c>
      <c r="D142" s="5">
        <f t="shared" si="8"/>
        <v>2030.6918164620517</v>
      </c>
      <c r="E142" s="5">
        <f t="shared" si="9"/>
        <v>2034.6515929634011</v>
      </c>
      <c r="F142" s="5">
        <f t="shared" si="10"/>
        <v>2002.2079099990638</v>
      </c>
    </row>
    <row r="143" spans="1:6" x14ac:dyDescent="0.3">
      <c r="A143" s="2">
        <v>37530</v>
      </c>
      <c r="B143" s="6">
        <v>142</v>
      </c>
      <c r="C143" s="4">
        <v>1916.771</v>
      </c>
      <c r="D143" s="5">
        <f t="shared" si="8"/>
        <v>1763.8086816462051</v>
      </c>
      <c r="E143" s="5">
        <f t="shared" si="9"/>
        <v>1884.4032964817006</v>
      </c>
      <c r="F143" s="5">
        <f t="shared" si="10"/>
        <v>1948.5973279992513</v>
      </c>
    </row>
    <row r="144" spans="1:6" x14ac:dyDescent="0.3">
      <c r="A144" s="2">
        <v>37561</v>
      </c>
      <c r="B144" s="6">
        <v>143</v>
      </c>
      <c r="C144" s="4">
        <v>1858.345</v>
      </c>
      <c r="D144" s="5">
        <f t="shared" si="8"/>
        <v>1901.4747681646206</v>
      </c>
      <c r="E144" s="5">
        <f t="shared" si="9"/>
        <v>1900.5871482408502</v>
      </c>
      <c r="F144" s="5">
        <f t="shared" si="10"/>
        <v>1942.2320623994012</v>
      </c>
    </row>
    <row r="145" spans="1:6" x14ac:dyDescent="0.3">
      <c r="A145" s="2">
        <v>37591</v>
      </c>
      <c r="B145" s="6">
        <v>144</v>
      </c>
      <c r="C145" s="4">
        <v>1996.3520000000001</v>
      </c>
      <c r="D145" s="5">
        <f t="shared" si="8"/>
        <v>1862.6579768164622</v>
      </c>
      <c r="E145" s="5">
        <f t="shared" si="9"/>
        <v>1879.4660741204252</v>
      </c>
      <c r="F145" s="5">
        <f t="shared" si="10"/>
        <v>1925.4546499195212</v>
      </c>
    </row>
    <row r="146" spans="1:6" x14ac:dyDescent="0.3">
      <c r="A146" s="2">
        <v>37622</v>
      </c>
      <c r="B146" s="6">
        <v>145</v>
      </c>
      <c r="C146" s="4">
        <v>1778.0329999999999</v>
      </c>
      <c r="D146" s="5">
        <f t="shared" si="8"/>
        <v>1982.9825976816464</v>
      </c>
      <c r="E146" s="5">
        <f t="shared" si="9"/>
        <v>1937.9090370602125</v>
      </c>
      <c r="F146" s="5">
        <f t="shared" si="10"/>
        <v>1939.6341199356173</v>
      </c>
    </row>
    <row r="147" spans="1:6" x14ac:dyDescent="0.3">
      <c r="A147" s="2">
        <v>37653</v>
      </c>
      <c r="B147" s="6">
        <v>146</v>
      </c>
      <c r="C147" s="4">
        <v>1749.489</v>
      </c>
      <c r="D147" s="5">
        <f t="shared" si="8"/>
        <v>1798.5279597681645</v>
      </c>
      <c r="E147" s="5">
        <f t="shared" si="9"/>
        <v>1857.9710185301062</v>
      </c>
      <c r="F147" s="5">
        <f t="shared" si="10"/>
        <v>1907.3138959484941</v>
      </c>
    </row>
    <row r="148" spans="1:6" x14ac:dyDescent="0.3">
      <c r="A148" s="2">
        <v>37681</v>
      </c>
      <c r="B148" s="6">
        <v>147</v>
      </c>
      <c r="C148" s="4">
        <v>2066.4659999999999</v>
      </c>
      <c r="D148" s="5">
        <f t="shared" si="8"/>
        <v>1754.3928959768166</v>
      </c>
      <c r="E148" s="5">
        <f t="shared" si="9"/>
        <v>1803.730009265053</v>
      </c>
      <c r="F148" s="5">
        <f t="shared" si="10"/>
        <v>1875.7489167587953</v>
      </c>
    </row>
    <row r="149" spans="1:6" x14ac:dyDescent="0.3">
      <c r="A149" s="2">
        <v>37712</v>
      </c>
      <c r="B149" s="6">
        <v>148</v>
      </c>
      <c r="C149" s="4">
        <v>2098.8989999999999</v>
      </c>
      <c r="D149" s="5">
        <f t="shared" si="8"/>
        <v>2035.2586895976815</v>
      </c>
      <c r="E149" s="5">
        <f t="shared" si="9"/>
        <v>1935.0980046325265</v>
      </c>
      <c r="F149" s="5">
        <f t="shared" si="10"/>
        <v>1913.8923334070364</v>
      </c>
    </row>
    <row r="150" spans="1:6" x14ac:dyDescent="0.3">
      <c r="A150" s="2">
        <v>37742</v>
      </c>
      <c r="B150" s="6">
        <v>149</v>
      </c>
      <c r="C150" s="4">
        <v>2104.9110000000001</v>
      </c>
      <c r="D150" s="5">
        <f t="shared" si="8"/>
        <v>2092.5349689597683</v>
      </c>
      <c r="E150" s="5">
        <f t="shared" si="9"/>
        <v>2016.9985023162631</v>
      </c>
      <c r="F150" s="5">
        <f t="shared" si="10"/>
        <v>1950.8936667256291</v>
      </c>
    </row>
    <row r="151" spans="1:6" x14ac:dyDescent="0.3">
      <c r="A151" s="2">
        <v>37773</v>
      </c>
      <c r="B151" s="6">
        <v>150</v>
      </c>
      <c r="C151" s="4">
        <v>2129.6709999999998</v>
      </c>
      <c r="D151" s="5">
        <f t="shared" si="8"/>
        <v>2103.673396895977</v>
      </c>
      <c r="E151" s="5">
        <f t="shared" si="9"/>
        <v>2060.9547511581313</v>
      </c>
      <c r="F151" s="5">
        <f t="shared" si="10"/>
        <v>1981.6971333805036</v>
      </c>
    </row>
    <row r="152" spans="1:6" x14ac:dyDescent="0.3">
      <c r="A152" s="2">
        <v>37803</v>
      </c>
      <c r="B152" s="6">
        <v>151</v>
      </c>
      <c r="C152" s="4">
        <v>2223.3490000000002</v>
      </c>
      <c r="D152" s="5">
        <f t="shared" si="8"/>
        <v>2127.0712396895979</v>
      </c>
      <c r="E152" s="5">
        <f t="shared" si="9"/>
        <v>2095.3128755790658</v>
      </c>
      <c r="F152" s="5">
        <f t="shared" si="10"/>
        <v>2011.2919067044029</v>
      </c>
    </row>
    <row r="153" spans="1:6" x14ac:dyDescent="0.3">
      <c r="A153" s="2">
        <v>37834</v>
      </c>
      <c r="B153" s="6">
        <v>152</v>
      </c>
      <c r="C153" s="4">
        <v>2174.36</v>
      </c>
      <c r="D153" s="5">
        <f t="shared" si="8"/>
        <v>2213.7212239689597</v>
      </c>
      <c r="E153" s="5">
        <f t="shared" si="9"/>
        <v>2159.330937789533</v>
      </c>
      <c r="F153" s="5">
        <f t="shared" si="10"/>
        <v>2053.7033253635223</v>
      </c>
    </row>
    <row r="154" spans="1:6" x14ac:dyDescent="0.3">
      <c r="A154" s="2">
        <v>37865</v>
      </c>
      <c r="B154" s="6">
        <v>153</v>
      </c>
      <c r="C154" s="4">
        <v>1931.4059999999999</v>
      </c>
      <c r="D154" s="5">
        <f t="shared" si="8"/>
        <v>2178.296122396896</v>
      </c>
      <c r="E154" s="5">
        <f t="shared" si="9"/>
        <v>2166.8454688947668</v>
      </c>
      <c r="F154" s="5">
        <f t="shared" si="10"/>
        <v>2077.8346602908177</v>
      </c>
    </row>
    <row r="155" spans="1:6" x14ac:dyDescent="0.3">
      <c r="A155" s="2">
        <v>37895</v>
      </c>
      <c r="B155" s="6">
        <v>154</v>
      </c>
      <c r="C155" s="4">
        <v>2121.4699999999998</v>
      </c>
      <c r="D155" s="5">
        <f t="shared" si="8"/>
        <v>1956.0950122396896</v>
      </c>
      <c r="E155" s="5">
        <f t="shared" si="9"/>
        <v>2049.1257344473834</v>
      </c>
      <c r="F155" s="5">
        <f t="shared" si="10"/>
        <v>2048.5489282326544</v>
      </c>
    </row>
    <row r="156" spans="1:6" x14ac:dyDescent="0.3">
      <c r="A156" s="2">
        <v>37926</v>
      </c>
      <c r="B156" s="6">
        <v>155</v>
      </c>
      <c r="C156" s="4">
        <v>2076.0540000000001</v>
      </c>
      <c r="D156" s="5">
        <f t="shared" si="8"/>
        <v>2104.9325012239688</v>
      </c>
      <c r="E156" s="5">
        <f t="shared" si="9"/>
        <v>2085.2978672236914</v>
      </c>
      <c r="F156" s="5">
        <f t="shared" si="10"/>
        <v>2063.1331425861235</v>
      </c>
    </row>
    <row r="157" spans="1:6" x14ac:dyDescent="0.3">
      <c r="A157" s="2">
        <v>37956</v>
      </c>
      <c r="B157" s="6">
        <v>156</v>
      </c>
      <c r="C157" s="4">
        <v>2140.6770000000001</v>
      </c>
      <c r="D157" s="5">
        <f t="shared" si="8"/>
        <v>2078.9418501223972</v>
      </c>
      <c r="E157" s="5">
        <f t="shared" si="9"/>
        <v>2080.6759336118457</v>
      </c>
      <c r="F157" s="5">
        <f t="shared" si="10"/>
        <v>2065.7173140688992</v>
      </c>
    </row>
    <row r="158" spans="1:6" x14ac:dyDescent="0.3">
      <c r="A158" s="2">
        <v>37987</v>
      </c>
      <c r="B158" s="6">
        <v>157</v>
      </c>
      <c r="C158" s="4">
        <v>1831.508</v>
      </c>
      <c r="D158" s="5">
        <f t="shared" si="8"/>
        <v>2134.5034850122397</v>
      </c>
      <c r="E158" s="5">
        <f t="shared" si="9"/>
        <v>2110.6764668059232</v>
      </c>
      <c r="F158" s="5">
        <f t="shared" si="10"/>
        <v>2080.7092512551194</v>
      </c>
    </row>
    <row r="159" spans="1:6" x14ac:dyDescent="0.3">
      <c r="A159" s="2">
        <v>38018</v>
      </c>
      <c r="B159" s="6">
        <v>158</v>
      </c>
      <c r="C159" s="4">
        <v>1838.0060000000001</v>
      </c>
      <c r="D159" s="5">
        <f t="shared" si="8"/>
        <v>1861.8075485012241</v>
      </c>
      <c r="E159" s="5">
        <f t="shared" si="9"/>
        <v>1971.0922334029615</v>
      </c>
      <c r="F159" s="5">
        <f t="shared" si="10"/>
        <v>2030.8690010040957</v>
      </c>
    </row>
    <row r="160" spans="1:6" x14ac:dyDescent="0.3">
      <c r="A160" s="2">
        <v>38047</v>
      </c>
      <c r="B160" s="6">
        <v>159</v>
      </c>
      <c r="C160" s="4">
        <v>2132.4459999999999</v>
      </c>
      <c r="D160" s="5">
        <f t="shared" si="8"/>
        <v>1840.3861548501225</v>
      </c>
      <c r="E160" s="5">
        <f t="shared" si="9"/>
        <v>1904.5491167014807</v>
      </c>
      <c r="F160" s="5">
        <f t="shared" si="10"/>
        <v>1992.2964008032768</v>
      </c>
    </row>
    <row r="161" spans="1:6" x14ac:dyDescent="0.3">
      <c r="A161" s="2">
        <v>38078</v>
      </c>
      <c r="B161" s="6">
        <v>160</v>
      </c>
      <c r="C161" s="4">
        <v>2109.1439999999998</v>
      </c>
      <c r="D161" s="5">
        <f t="shared" si="8"/>
        <v>2103.240015485012</v>
      </c>
      <c r="E161" s="5">
        <f t="shared" si="9"/>
        <v>2018.4975583507403</v>
      </c>
      <c r="F161" s="5">
        <f t="shared" si="10"/>
        <v>2020.3263206426216</v>
      </c>
    </row>
    <row r="162" spans="1:6" x14ac:dyDescent="0.3">
      <c r="A162" s="2">
        <v>38108</v>
      </c>
      <c r="B162" s="6">
        <v>161</v>
      </c>
      <c r="C162" s="4">
        <v>2196.549</v>
      </c>
      <c r="D162" s="5">
        <f t="shared" si="8"/>
        <v>2108.5536015485013</v>
      </c>
      <c r="E162" s="5">
        <f t="shared" si="9"/>
        <v>2063.8207791753703</v>
      </c>
      <c r="F162" s="5">
        <f t="shared" si="10"/>
        <v>2038.0898565140974</v>
      </c>
    </row>
    <row r="163" spans="1:6" x14ac:dyDescent="0.3">
      <c r="A163" s="2">
        <v>38139</v>
      </c>
      <c r="B163" s="6">
        <v>162</v>
      </c>
      <c r="C163" s="4">
        <v>2185.1619999999998</v>
      </c>
      <c r="D163" s="5">
        <f t="shared" si="8"/>
        <v>2187.7494601548501</v>
      </c>
      <c r="E163" s="5">
        <f t="shared" si="9"/>
        <v>2130.1848895876851</v>
      </c>
      <c r="F163" s="5">
        <f t="shared" si="10"/>
        <v>2069.7816852112783</v>
      </c>
    </row>
    <row r="164" spans="1:6" x14ac:dyDescent="0.3">
      <c r="A164" s="2">
        <v>38169</v>
      </c>
      <c r="B164" s="6">
        <v>163</v>
      </c>
      <c r="C164" s="4">
        <v>2246.3890000000001</v>
      </c>
      <c r="D164" s="5">
        <f t="shared" si="8"/>
        <v>2185.4207460154848</v>
      </c>
      <c r="E164" s="5">
        <f t="shared" si="9"/>
        <v>2157.6734447938425</v>
      </c>
      <c r="F164" s="5">
        <f t="shared" si="10"/>
        <v>2092.8577481690227</v>
      </c>
    </row>
    <row r="165" spans="1:6" x14ac:dyDescent="0.3">
      <c r="A165" s="2">
        <v>38200</v>
      </c>
      <c r="B165" s="6">
        <v>164</v>
      </c>
      <c r="C165" s="4">
        <v>2176.306</v>
      </c>
      <c r="D165" s="5">
        <f t="shared" si="8"/>
        <v>2240.2921746015486</v>
      </c>
      <c r="E165" s="5">
        <f t="shared" si="9"/>
        <v>2202.0312223969213</v>
      </c>
      <c r="F165" s="5">
        <f t="shared" si="10"/>
        <v>2123.5639985352182</v>
      </c>
    </row>
    <row r="166" spans="1:6" x14ac:dyDescent="0.3">
      <c r="A166" s="2">
        <v>38231</v>
      </c>
      <c r="B166" s="6">
        <v>165</v>
      </c>
      <c r="C166" s="4">
        <v>1918.759</v>
      </c>
      <c r="D166" s="5">
        <f t="shared" si="8"/>
        <v>2182.7046174601551</v>
      </c>
      <c r="E166" s="5">
        <f t="shared" si="9"/>
        <v>2189.1686111984609</v>
      </c>
      <c r="F166" s="5">
        <f t="shared" si="10"/>
        <v>2134.1123988281747</v>
      </c>
    </row>
    <row r="167" spans="1:6" x14ac:dyDescent="0.3">
      <c r="A167" s="2">
        <v>38261</v>
      </c>
      <c r="B167" s="6">
        <v>166</v>
      </c>
      <c r="C167" s="4">
        <v>2114.0839999999998</v>
      </c>
      <c r="D167" s="5">
        <f t="shared" si="8"/>
        <v>1945.1535617460156</v>
      </c>
      <c r="E167" s="5">
        <f t="shared" si="9"/>
        <v>2053.9638055992305</v>
      </c>
      <c r="F167" s="5">
        <f t="shared" si="10"/>
        <v>2091.0417190625399</v>
      </c>
    </row>
    <row r="168" spans="1:6" x14ac:dyDescent="0.3">
      <c r="A168" s="2">
        <v>38292</v>
      </c>
      <c r="B168" s="6">
        <v>167</v>
      </c>
      <c r="C168" s="4">
        <v>2157.279</v>
      </c>
      <c r="D168" s="5">
        <f t="shared" si="8"/>
        <v>2097.1909561746015</v>
      </c>
      <c r="E168" s="5">
        <f t="shared" si="9"/>
        <v>2084.0239027996149</v>
      </c>
      <c r="F168" s="5">
        <f t="shared" si="10"/>
        <v>2095.6501752500321</v>
      </c>
    </row>
    <row r="169" spans="1:6" x14ac:dyDescent="0.3">
      <c r="A169" s="2">
        <v>38322</v>
      </c>
      <c r="B169" s="6">
        <v>168</v>
      </c>
      <c r="C169" s="4">
        <v>2228.712</v>
      </c>
      <c r="D169" s="5">
        <f t="shared" si="8"/>
        <v>2151.2701956174601</v>
      </c>
      <c r="E169" s="5">
        <f t="shared" si="9"/>
        <v>2120.6514513998072</v>
      </c>
      <c r="F169" s="5">
        <f t="shared" si="10"/>
        <v>2107.9759402000259</v>
      </c>
    </row>
    <row r="170" spans="1:6" x14ac:dyDescent="0.3">
      <c r="A170" s="2">
        <v>38353</v>
      </c>
      <c r="B170" s="6">
        <v>169</v>
      </c>
      <c r="C170" s="4">
        <v>1839.5930000000001</v>
      </c>
      <c r="D170" s="5">
        <f t="shared" si="8"/>
        <v>2220.9678195617462</v>
      </c>
      <c r="E170" s="5">
        <f t="shared" si="9"/>
        <v>2174.6817256999038</v>
      </c>
      <c r="F170" s="5">
        <f t="shared" si="10"/>
        <v>2132.1231521600207</v>
      </c>
    </row>
    <row r="171" spans="1:6" x14ac:dyDescent="0.3">
      <c r="A171" s="2">
        <v>38384</v>
      </c>
      <c r="B171" s="6">
        <v>170</v>
      </c>
      <c r="C171" s="4">
        <v>1793.393</v>
      </c>
      <c r="D171" s="5">
        <f t="shared" si="8"/>
        <v>1877.7304819561748</v>
      </c>
      <c r="E171" s="5">
        <f t="shared" si="9"/>
        <v>2007.1373628499518</v>
      </c>
      <c r="F171" s="5">
        <f t="shared" si="10"/>
        <v>2073.6171217280166</v>
      </c>
    </row>
    <row r="172" spans="1:6" x14ac:dyDescent="0.3">
      <c r="A172" s="2">
        <v>38412</v>
      </c>
      <c r="B172" s="6">
        <v>171</v>
      </c>
      <c r="C172" s="4">
        <v>2257.739</v>
      </c>
      <c r="D172" s="5">
        <f t="shared" si="8"/>
        <v>1801.8267481956177</v>
      </c>
      <c r="E172" s="5">
        <f t="shared" si="9"/>
        <v>1900.2651814249759</v>
      </c>
      <c r="F172" s="5">
        <f t="shared" si="10"/>
        <v>2017.5722973824134</v>
      </c>
    </row>
    <row r="173" spans="1:6" x14ac:dyDescent="0.3">
      <c r="A173" s="2">
        <v>38443</v>
      </c>
      <c r="B173" s="6">
        <v>172</v>
      </c>
      <c r="C173" s="4">
        <v>2115.2060000000001</v>
      </c>
      <c r="D173" s="5">
        <f t="shared" si="8"/>
        <v>2212.1477748195621</v>
      </c>
      <c r="E173" s="5">
        <f t="shared" si="9"/>
        <v>2079.0020907124881</v>
      </c>
      <c r="F173" s="5">
        <f t="shared" si="10"/>
        <v>2065.605637905931</v>
      </c>
    </row>
    <row r="174" spans="1:6" x14ac:dyDescent="0.3">
      <c r="A174" s="2">
        <v>38473</v>
      </c>
      <c r="B174" s="6">
        <v>173</v>
      </c>
      <c r="C174" s="4">
        <v>2170.3249999999998</v>
      </c>
      <c r="D174" s="5">
        <f t="shared" si="8"/>
        <v>2124.9001774819562</v>
      </c>
      <c r="E174" s="5">
        <f t="shared" si="9"/>
        <v>2097.1040453562441</v>
      </c>
      <c r="F174" s="5">
        <f t="shared" si="10"/>
        <v>2075.525710324745</v>
      </c>
    </row>
    <row r="175" spans="1:6" x14ac:dyDescent="0.3">
      <c r="A175" s="2">
        <v>38504</v>
      </c>
      <c r="B175" s="6">
        <v>174</v>
      </c>
      <c r="C175" s="4">
        <v>2185.873</v>
      </c>
      <c r="D175" s="5">
        <f t="shared" si="8"/>
        <v>2165.7825177481955</v>
      </c>
      <c r="E175" s="5">
        <f t="shared" si="9"/>
        <v>2133.7145226781222</v>
      </c>
      <c r="F175" s="5">
        <f t="shared" si="10"/>
        <v>2094.4855682597959</v>
      </c>
    </row>
    <row r="176" spans="1:6" x14ac:dyDescent="0.3">
      <c r="A176" s="2">
        <v>38534</v>
      </c>
      <c r="B176" s="6">
        <v>175</v>
      </c>
      <c r="C176" s="4">
        <v>2241.1619999999998</v>
      </c>
      <c r="D176" s="5">
        <f t="shared" si="8"/>
        <v>2183.8639517748197</v>
      </c>
      <c r="E176" s="5">
        <f t="shared" si="9"/>
        <v>2159.7937613390613</v>
      </c>
      <c r="F176" s="5">
        <f t="shared" si="10"/>
        <v>2112.7630546078371</v>
      </c>
    </row>
    <row r="177" spans="1:6" x14ac:dyDescent="0.3">
      <c r="A177" s="2">
        <v>38565</v>
      </c>
      <c r="B177" s="6">
        <v>176</v>
      </c>
      <c r="C177" s="4">
        <v>2193.9059999999999</v>
      </c>
      <c r="D177" s="5">
        <f t="shared" si="8"/>
        <v>2235.4321951774818</v>
      </c>
      <c r="E177" s="5">
        <f t="shared" si="9"/>
        <v>2200.4778806695304</v>
      </c>
      <c r="F177" s="5">
        <f t="shared" si="10"/>
        <v>2138.44284368627</v>
      </c>
    </row>
    <row r="178" spans="1:6" x14ac:dyDescent="0.3">
      <c r="A178" s="2">
        <v>38596</v>
      </c>
      <c r="B178" s="6">
        <v>177</v>
      </c>
      <c r="C178" s="4">
        <v>2077.2310000000002</v>
      </c>
      <c r="D178" s="5">
        <f t="shared" si="8"/>
        <v>2198.0586195177484</v>
      </c>
      <c r="E178" s="5">
        <f t="shared" si="9"/>
        <v>2197.1919403347651</v>
      </c>
      <c r="F178" s="5">
        <f t="shared" si="10"/>
        <v>2149.5354749490161</v>
      </c>
    </row>
    <row r="179" spans="1:6" x14ac:dyDescent="0.3">
      <c r="A179" s="2">
        <v>38626</v>
      </c>
      <c r="B179" s="6">
        <v>178</v>
      </c>
      <c r="C179" s="4">
        <v>2120.9810000000002</v>
      </c>
      <c r="D179" s="5">
        <f t="shared" si="8"/>
        <v>2089.3137619517752</v>
      </c>
      <c r="E179" s="5">
        <f t="shared" si="9"/>
        <v>2137.2114701673827</v>
      </c>
      <c r="F179" s="5">
        <f t="shared" si="10"/>
        <v>2135.0745799592132</v>
      </c>
    </row>
    <row r="180" spans="1:6" x14ac:dyDescent="0.3">
      <c r="A180" s="2">
        <v>38657</v>
      </c>
      <c r="B180" s="6">
        <v>179</v>
      </c>
      <c r="C180" s="4">
        <v>2076.6849999999999</v>
      </c>
      <c r="D180" s="5">
        <f t="shared" si="8"/>
        <v>2117.8142761951776</v>
      </c>
      <c r="E180" s="5">
        <f t="shared" si="9"/>
        <v>2129.0962350836917</v>
      </c>
      <c r="F180" s="5">
        <f t="shared" si="10"/>
        <v>2132.2558639673707</v>
      </c>
    </row>
    <row r="181" spans="1:6" x14ac:dyDescent="0.3">
      <c r="A181" s="2">
        <v>38687</v>
      </c>
      <c r="B181" s="6">
        <v>180</v>
      </c>
      <c r="C181" s="4">
        <v>2004.402</v>
      </c>
      <c r="D181" s="5">
        <f t="shared" si="8"/>
        <v>2080.7979276195178</v>
      </c>
      <c r="E181" s="5">
        <f t="shared" si="9"/>
        <v>2102.890617541846</v>
      </c>
      <c r="F181" s="5">
        <f t="shared" si="10"/>
        <v>2121.1416911738966</v>
      </c>
    </row>
    <row r="182" spans="1:6" x14ac:dyDescent="0.3">
      <c r="A182" s="2">
        <v>38718</v>
      </c>
      <c r="B182" s="6">
        <v>181</v>
      </c>
      <c r="C182" s="4">
        <v>1718.8440000000001</v>
      </c>
      <c r="D182" s="5">
        <f t="shared" si="8"/>
        <v>2012.041592761952</v>
      </c>
      <c r="E182" s="5">
        <f t="shared" si="9"/>
        <v>2053.646308770923</v>
      </c>
      <c r="F182" s="5">
        <f t="shared" si="10"/>
        <v>2097.7937529391174</v>
      </c>
    </row>
    <row r="183" spans="1:6" x14ac:dyDescent="0.3">
      <c r="A183" s="2">
        <v>38749</v>
      </c>
      <c r="B183" s="6">
        <v>182</v>
      </c>
      <c r="C183" s="4">
        <v>1689.5930000000001</v>
      </c>
      <c r="D183" s="5">
        <f t="shared" si="8"/>
        <v>1748.1637592761954</v>
      </c>
      <c r="E183" s="5">
        <f t="shared" si="9"/>
        <v>1886.2451543854615</v>
      </c>
      <c r="F183" s="5">
        <f t="shared" si="10"/>
        <v>2022.0038023512941</v>
      </c>
    </row>
    <row r="184" spans="1:6" x14ac:dyDescent="0.3">
      <c r="A184" s="2">
        <v>38777</v>
      </c>
      <c r="B184" s="6">
        <v>183</v>
      </c>
      <c r="C184" s="4">
        <v>2033.85</v>
      </c>
      <c r="D184" s="5">
        <f t="shared" si="8"/>
        <v>1695.4500759276198</v>
      </c>
      <c r="E184" s="5">
        <f t="shared" si="9"/>
        <v>1787.9190771927308</v>
      </c>
      <c r="F184" s="5">
        <f t="shared" si="10"/>
        <v>1955.5216418810353</v>
      </c>
    </row>
    <row r="185" spans="1:6" x14ac:dyDescent="0.3">
      <c r="A185" s="2">
        <v>38808</v>
      </c>
      <c r="B185" s="6">
        <v>184</v>
      </c>
      <c r="C185" s="4">
        <v>2071.6219999999998</v>
      </c>
      <c r="D185" s="5">
        <f t="shared" si="8"/>
        <v>2000.0100075927619</v>
      </c>
      <c r="E185" s="5">
        <f t="shared" si="9"/>
        <v>1910.8845385963655</v>
      </c>
      <c r="F185" s="5">
        <f t="shared" si="10"/>
        <v>1971.1873135048284</v>
      </c>
    </row>
    <row r="186" spans="1:6" x14ac:dyDescent="0.3">
      <c r="A186" s="2">
        <v>38838</v>
      </c>
      <c r="B186" s="6">
        <v>185</v>
      </c>
      <c r="C186" s="4">
        <v>2115.4740000000002</v>
      </c>
      <c r="D186" s="5">
        <f t="shared" si="8"/>
        <v>2064.460800759276</v>
      </c>
      <c r="E186" s="5">
        <f t="shared" si="9"/>
        <v>1991.2532692981827</v>
      </c>
      <c r="F186" s="5">
        <f t="shared" si="10"/>
        <v>1991.2742508038627</v>
      </c>
    </row>
    <row r="187" spans="1:6" x14ac:dyDescent="0.3">
      <c r="A187" s="2">
        <v>38869</v>
      </c>
      <c r="B187" s="6">
        <v>186</v>
      </c>
      <c r="C187" s="4">
        <v>2191.444</v>
      </c>
      <c r="D187" s="5">
        <f t="shared" si="8"/>
        <v>2110.3726800759277</v>
      </c>
      <c r="E187" s="5">
        <f t="shared" si="9"/>
        <v>2053.3636346490912</v>
      </c>
      <c r="F187" s="5">
        <f t="shared" si="10"/>
        <v>2016.1142006430903</v>
      </c>
    </row>
    <row r="188" spans="1:6" x14ac:dyDescent="0.3">
      <c r="A188" s="2">
        <v>38899</v>
      </c>
      <c r="B188" s="6">
        <v>187</v>
      </c>
      <c r="C188" s="4">
        <v>2219.0100000000002</v>
      </c>
      <c r="D188" s="5">
        <f t="shared" si="8"/>
        <v>2183.3368680075928</v>
      </c>
      <c r="E188" s="5">
        <f t="shared" si="9"/>
        <v>2122.4038173245453</v>
      </c>
      <c r="F188" s="5">
        <f t="shared" si="10"/>
        <v>2051.1801605144724</v>
      </c>
    </row>
    <row r="189" spans="1:6" x14ac:dyDescent="0.3">
      <c r="A189" s="2">
        <v>38930</v>
      </c>
      <c r="B189" s="6">
        <v>188</v>
      </c>
      <c r="C189" s="4">
        <v>2211.471</v>
      </c>
      <c r="D189" s="5">
        <f t="shared" si="8"/>
        <v>2215.4426868007595</v>
      </c>
      <c r="E189" s="5">
        <f t="shared" si="9"/>
        <v>2170.7069086622728</v>
      </c>
      <c r="F189" s="5">
        <f t="shared" si="10"/>
        <v>2084.746128411578</v>
      </c>
    </row>
    <row r="190" spans="1:6" x14ac:dyDescent="0.3">
      <c r="A190" s="2">
        <v>38961</v>
      </c>
      <c r="B190" s="6">
        <v>189</v>
      </c>
      <c r="C190" s="4">
        <v>1938.6010000000001</v>
      </c>
      <c r="D190" s="5">
        <f t="shared" si="8"/>
        <v>2211.868168680076</v>
      </c>
      <c r="E190" s="5">
        <f t="shared" si="9"/>
        <v>2191.0889543311364</v>
      </c>
      <c r="F190" s="5">
        <f t="shared" si="10"/>
        <v>2110.0911027292623</v>
      </c>
    </row>
    <row r="191" spans="1:6" x14ac:dyDescent="0.3">
      <c r="A191" s="2">
        <v>38991</v>
      </c>
      <c r="B191" s="6">
        <v>190</v>
      </c>
      <c r="C191" s="4">
        <v>2135.6019999999999</v>
      </c>
      <c r="D191" s="5">
        <f t="shared" si="8"/>
        <v>1965.9277168680078</v>
      </c>
      <c r="E191" s="5">
        <f t="shared" si="9"/>
        <v>2064.8449771655683</v>
      </c>
      <c r="F191" s="5">
        <f t="shared" si="10"/>
        <v>2075.7930821834102</v>
      </c>
    </row>
    <row r="192" spans="1:6" x14ac:dyDescent="0.3">
      <c r="A192" s="2">
        <v>39022</v>
      </c>
      <c r="B192" s="6">
        <v>191</v>
      </c>
      <c r="C192" s="4">
        <v>2154.1990000000001</v>
      </c>
      <c r="D192" s="5">
        <f t="shared" si="8"/>
        <v>2118.6345716868009</v>
      </c>
      <c r="E192" s="5">
        <f t="shared" si="9"/>
        <v>2100.2234885827838</v>
      </c>
      <c r="F192" s="5">
        <f t="shared" si="10"/>
        <v>2087.7548657467282</v>
      </c>
    </row>
    <row r="193" spans="1:6" x14ac:dyDescent="0.3">
      <c r="A193" s="2">
        <v>39052</v>
      </c>
      <c r="B193" s="6">
        <v>192</v>
      </c>
      <c r="C193" s="4">
        <v>2068.5650000000001</v>
      </c>
      <c r="D193" s="5">
        <f t="shared" si="8"/>
        <v>2150.6425571686805</v>
      </c>
      <c r="E193" s="5">
        <f t="shared" si="9"/>
        <v>2127.2112442913922</v>
      </c>
      <c r="F193" s="5">
        <f t="shared" si="10"/>
        <v>2101.0436925973827</v>
      </c>
    </row>
    <row r="194" spans="1:6" x14ac:dyDescent="0.3">
      <c r="A194" s="2">
        <v>39083</v>
      </c>
      <c r="B194" s="6">
        <v>193</v>
      </c>
      <c r="C194" s="4">
        <v>1797.3820000000001</v>
      </c>
      <c r="D194" s="5">
        <f t="shared" si="8"/>
        <v>2076.7727557168682</v>
      </c>
      <c r="E194" s="5">
        <f t="shared" si="9"/>
        <v>2097.8881221456959</v>
      </c>
      <c r="F194" s="5">
        <f t="shared" si="10"/>
        <v>2094.5479540779065</v>
      </c>
    </row>
    <row r="195" spans="1:6" x14ac:dyDescent="0.3">
      <c r="A195" s="2">
        <v>39114</v>
      </c>
      <c r="B195" s="6">
        <v>194</v>
      </c>
      <c r="C195" s="4">
        <v>1778.662</v>
      </c>
      <c r="D195" s="5">
        <f t="shared" si="8"/>
        <v>1825.3210755716868</v>
      </c>
      <c r="E195" s="5">
        <f t="shared" si="9"/>
        <v>1947.635061072848</v>
      </c>
      <c r="F195" s="5">
        <f t="shared" si="10"/>
        <v>2035.1147632623254</v>
      </c>
    </row>
    <row r="196" spans="1:6" x14ac:dyDescent="0.3">
      <c r="A196" s="2">
        <v>39142</v>
      </c>
      <c r="B196" s="6">
        <v>195</v>
      </c>
      <c r="C196" s="4">
        <v>2174.3150000000001</v>
      </c>
      <c r="D196" s="5">
        <f t="shared" si="8"/>
        <v>1783.3279075571688</v>
      </c>
      <c r="E196" s="5">
        <f t="shared" si="9"/>
        <v>1863.148530536424</v>
      </c>
      <c r="F196" s="5">
        <f t="shared" si="10"/>
        <v>1983.8242106098605</v>
      </c>
    </row>
    <row r="197" spans="1:6" x14ac:dyDescent="0.3">
      <c r="A197" s="2">
        <v>39173</v>
      </c>
      <c r="B197" s="6">
        <v>196</v>
      </c>
      <c r="C197" s="4">
        <v>2207.1390000000001</v>
      </c>
      <c r="D197" s="5">
        <f t="shared" ref="D197:D260" si="11">0.9*C196+0.1*D196</f>
        <v>2135.2162907557172</v>
      </c>
      <c r="E197" s="5">
        <f t="shared" ref="E197:E260" si="12">0.5*C196+0.5*E196</f>
        <v>2018.731765268212</v>
      </c>
      <c r="F197" s="5">
        <f t="shared" ref="F197:F260" si="13">0.2*C196+0.8*F196</f>
        <v>2021.9223684878887</v>
      </c>
    </row>
    <row r="198" spans="1:6" x14ac:dyDescent="0.3">
      <c r="A198" s="2">
        <v>39203</v>
      </c>
      <c r="B198" s="6">
        <v>197</v>
      </c>
      <c r="C198" s="4">
        <v>2295.6039999999998</v>
      </c>
      <c r="D198" s="5">
        <f t="shared" si="11"/>
        <v>2199.946729075572</v>
      </c>
      <c r="E198" s="5">
        <f t="shared" si="12"/>
        <v>2112.9353826341062</v>
      </c>
      <c r="F198" s="5">
        <f t="shared" si="13"/>
        <v>2058.9656947903109</v>
      </c>
    </row>
    <row r="199" spans="1:6" x14ac:dyDescent="0.3">
      <c r="A199" s="2">
        <v>39234</v>
      </c>
      <c r="B199" s="6">
        <v>198</v>
      </c>
      <c r="C199" s="4">
        <v>2291.4490000000001</v>
      </c>
      <c r="D199" s="5">
        <f t="shared" si="11"/>
        <v>2286.0382729075573</v>
      </c>
      <c r="E199" s="5">
        <f t="shared" si="12"/>
        <v>2204.269691317053</v>
      </c>
      <c r="F199" s="5">
        <f t="shared" si="13"/>
        <v>2106.2933558322488</v>
      </c>
    </row>
    <row r="200" spans="1:6" x14ac:dyDescent="0.3">
      <c r="A200" s="2">
        <v>39264</v>
      </c>
      <c r="B200" s="6">
        <v>199</v>
      </c>
      <c r="C200" s="4">
        <v>2414.0509999999999</v>
      </c>
      <c r="D200" s="5">
        <f t="shared" si="11"/>
        <v>2290.9079272907561</v>
      </c>
      <c r="E200" s="5">
        <f t="shared" si="12"/>
        <v>2247.8593456585268</v>
      </c>
      <c r="F200" s="5">
        <f t="shared" si="13"/>
        <v>2143.324484665799</v>
      </c>
    </row>
    <row r="201" spans="1:6" x14ac:dyDescent="0.3">
      <c r="A201" s="2">
        <v>39295</v>
      </c>
      <c r="B201" s="6">
        <v>200</v>
      </c>
      <c r="C201" s="4">
        <v>2429.4699999999998</v>
      </c>
      <c r="D201" s="5">
        <f t="shared" si="11"/>
        <v>2401.7366927290755</v>
      </c>
      <c r="E201" s="5">
        <f t="shared" si="12"/>
        <v>2330.9551728292636</v>
      </c>
      <c r="F201" s="5">
        <f t="shared" si="13"/>
        <v>2197.4697877326394</v>
      </c>
    </row>
    <row r="202" spans="1:6" x14ac:dyDescent="0.3">
      <c r="A202" s="2">
        <v>39326</v>
      </c>
      <c r="B202" s="6">
        <v>201</v>
      </c>
      <c r="C202" s="4">
        <v>2101.002</v>
      </c>
      <c r="D202" s="5">
        <f t="shared" si="11"/>
        <v>2426.6966692729075</v>
      </c>
      <c r="E202" s="5">
        <f t="shared" si="12"/>
        <v>2380.2125864146319</v>
      </c>
      <c r="F202" s="5">
        <f t="shared" si="13"/>
        <v>2243.8698301861114</v>
      </c>
    </row>
    <row r="203" spans="1:6" x14ac:dyDescent="0.3">
      <c r="A203" s="2">
        <v>39356</v>
      </c>
      <c r="B203" s="6">
        <v>202</v>
      </c>
      <c r="C203" s="4">
        <v>2336.37</v>
      </c>
      <c r="D203" s="5">
        <f t="shared" si="11"/>
        <v>2133.5714669272907</v>
      </c>
      <c r="E203" s="5">
        <f t="shared" si="12"/>
        <v>2240.6072932073157</v>
      </c>
      <c r="F203" s="5">
        <f t="shared" si="13"/>
        <v>2215.2962641488893</v>
      </c>
    </row>
    <row r="204" spans="1:6" x14ac:dyDescent="0.3">
      <c r="A204" s="2">
        <v>39387</v>
      </c>
      <c r="B204" s="6">
        <v>203</v>
      </c>
      <c r="C204" s="4">
        <v>2413.8510000000001</v>
      </c>
      <c r="D204" s="5">
        <f t="shared" si="11"/>
        <v>2316.0901466927294</v>
      </c>
      <c r="E204" s="5">
        <f t="shared" si="12"/>
        <v>2288.4886466036578</v>
      </c>
      <c r="F204" s="5">
        <f t="shared" si="13"/>
        <v>2239.5110113191117</v>
      </c>
    </row>
    <row r="205" spans="1:6" x14ac:dyDescent="0.3">
      <c r="A205" s="2">
        <v>39417</v>
      </c>
      <c r="B205" s="6">
        <v>204</v>
      </c>
      <c r="C205" s="4">
        <v>2311.6149999999998</v>
      </c>
      <c r="D205" s="5">
        <f t="shared" si="11"/>
        <v>2404.0749146692733</v>
      </c>
      <c r="E205" s="5">
        <f t="shared" si="12"/>
        <v>2351.1698233018287</v>
      </c>
      <c r="F205" s="5">
        <f t="shared" si="13"/>
        <v>2274.3790090552893</v>
      </c>
    </row>
    <row r="206" spans="1:6" x14ac:dyDescent="0.3">
      <c r="A206" s="2">
        <v>39448</v>
      </c>
      <c r="B206" s="6">
        <v>205</v>
      </c>
      <c r="C206" s="4">
        <v>2005.038</v>
      </c>
      <c r="D206" s="5">
        <f t="shared" si="11"/>
        <v>2320.8609914669273</v>
      </c>
      <c r="E206" s="5">
        <f t="shared" si="12"/>
        <v>2331.3924116509143</v>
      </c>
      <c r="F206" s="5">
        <f t="shared" si="13"/>
        <v>2281.8262072442317</v>
      </c>
    </row>
    <row r="207" spans="1:6" x14ac:dyDescent="0.3">
      <c r="A207" s="2">
        <v>39479</v>
      </c>
      <c r="B207" s="6">
        <v>206</v>
      </c>
      <c r="C207" s="4">
        <v>2029.4480000000001</v>
      </c>
      <c r="D207" s="5">
        <f t="shared" si="11"/>
        <v>2036.6202991466928</v>
      </c>
      <c r="E207" s="5">
        <f t="shared" si="12"/>
        <v>2168.2152058254569</v>
      </c>
      <c r="F207" s="5">
        <f t="shared" si="13"/>
        <v>2226.4685657953855</v>
      </c>
    </row>
    <row r="208" spans="1:6" x14ac:dyDescent="0.3">
      <c r="A208" s="2">
        <v>39508</v>
      </c>
      <c r="B208" s="6">
        <v>207</v>
      </c>
      <c r="C208" s="4">
        <v>2423.5320000000002</v>
      </c>
      <c r="D208" s="5">
        <f t="shared" si="11"/>
        <v>2030.1652299146695</v>
      </c>
      <c r="E208" s="5">
        <f t="shared" si="12"/>
        <v>2098.8316029127286</v>
      </c>
      <c r="F208" s="5">
        <f t="shared" si="13"/>
        <v>2187.0644526363085</v>
      </c>
    </row>
    <row r="209" spans="1:6" x14ac:dyDescent="0.3">
      <c r="A209" s="2">
        <v>39539</v>
      </c>
      <c r="B209" s="6">
        <v>208</v>
      </c>
      <c r="C209" s="4">
        <v>2320.13</v>
      </c>
      <c r="D209" s="5">
        <f t="shared" si="11"/>
        <v>2384.195322991467</v>
      </c>
      <c r="E209" s="5">
        <f t="shared" si="12"/>
        <v>2261.1818014563642</v>
      </c>
      <c r="F209" s="5">
        <f t="shared" si="13"/>
        <v>2234.3579621090466</v>
      </c>
    </row>
    <row r="210" spans="1:6" x14ac:dyDescent="0.3">
      <c r="A210" s="2">
        <v>39569</v>
      </c>
      <c r="B210" s="6">
        <v>209</v>
      </c>
      <c r="C210" s="4">
        <v>2577.1889999999999</v>
      </c>
      <c r="D210" s="5">
        <f t="shared" si="11"/>
        <v>2326.536532299147</v>
      </c>
      <c r="E210" s="5">
        <f t="shared" si="12"/>
        <v>2290.6559007281821</v>
      </c>
      <c r="F210" s="5">
        <f t="shared" si="13"/>
        <v>2251.5123696872374</v>
      </c>
    </row>
    <row r="211" spans="1:6" x14ac:dyDescent="0.3">
      <c r="A211" s="2">
        <v>39600</v>
      </c>
      <c r="B211" s="6">
        <v>210</v>
      </c>
      <c r="C211" s="4">
        <v>2560.067</v>
      </c>
      <c r="D211" s="5">
        <f t="shared" si="11"/>
        <v>2552.1237532299147</v>
      </c>
      <c r="E211" s="5">
        <f t="shared" si="12"/>
        <v>2433.9224503640908</v>
      </c>
      <c r="F211" s="5">
        <f t="shared" si="13"/>
        <v>2316.6476957497903</v>
      </c>
    </row>
    <row r="212" spans="1:6" x14ac:dyDescent="0.3">
      <c r="A212" s="2">
        <v>39630</v>
      </c>
      <c r="B212" s="6">
        <v>211</v>
      </c>
      <c r="C212" s="4">
        <v>2750.2779999999998</v>
      </c>
      <c r="D212" s="5">
        <f t="shared" si="11"/>
        <v>2559.2726753229917</v>
      </c>
      <c r="E212" s="5">
        <f t="shared" si="12"/>
        <v>2496.9947251820454</v>
      </c>
      <c r="F212" s="5">
        <f t="shared" si="13"/>
        <v>2365.3315565998323</v>
      </c>
    </row>
    <row r="213" spans="1:6" x14ac:dyDescent="0.3">
      <c r="A213" s="2">
        <v>39661</v>
      </c>
      <c r="B213" s="6">
        <v>212</v>
      </c>
      <c r="C213" s="4">
        <v>2683.5639999999999</v>
      </c>
      <c r="D213" s="5">
        <f t="shared" si="11"/>
        <v>2731.177467532299</v>
      </c>
      <c r="E213" s="5">
        <f t="shared" si="12"/>
        <v>2623.6363625910226</v>
      </c>
      <c r="F213" s="5">
        <f t="shared" si="13"/>
        <v>2442.3208452798658</v>
      </c>
    </row>
    <row r="214" spans="1:6" x14ac:dyDescent="0.3">
      <c r="A214" s="2">
        <v>39692</v>
      </c>
      <c r="B214" s="6">
        <v>213</v>
      </c>
      <c r="C214" s="4">
        <v>2305.3209999999999</v>
      </c>
      <c r="D214" s="5">
        <f t="shared" si="11"/>
        <v>2688.3253467532295</v>
      </c>
      <c r="E214" s="5">
        <f t="shared" si="12"/>
        <v>2653.600181295511</v>
      </c>
      <c r="F214" s="5">
        <f t="shared" si="13"/>
        <v>2490.5694762238927</v>
      </c>
    </row>
    <row r="215" spans="1:6" x14ac:dyDescent="0.3">
      <c r="A215" s="2">
        <v>39722</v>
      </c>
      <c r="B215" s="6">
        <v>214</v>
      </c>
      <c r="C215" s="4">
        <v>2439.5259999999998</v>
      </c>
      <c r="D215" s="5">
        <f t="shared" si="11"/>
        <v>2343.6214346753231</v>
      </c>
      <c r="E215" s="5">
        <f t="shared" si="12"/>
        <v>2479.4605906477555</v>
      </c>
      <c r="F215" s="5">
        <f t="shared" si="13"/>
        <v>2453.5197809791143</v>
      </c>
    </row>
    <row r="216" spans="1:6" x14ac:dyDescent="0.3">
      <c r="A216" s="2">
        <v>39753</v>
      </c>
      <c r="B216" s="6">
        <v>215</v>
      </c>
      <c r="C216" s="4">
        <v>2325.788</v>
      </c>
      <c r="D216" s="5">
        <f t="shared" si="11"/>
        <v>2429.9355434675322</v>
      </c>
      <c r="E216" s="5">
        <f t="shared" si="12"/>
        <v>2459.4932953238776</v>
      </c>
      <c r="F216" s="5">
        <f t="shared" si="13"/>
        <v>2450.7210247832918</v>
      </c>
    </row>
    <row r="217" spans="1:6" x14ac:dyDescent="0.3">
      <c r="A217" s="2">
        <v>39783</v>
      </c>
      <c r="B217" s="6">
        <v>216</v>
      </c>
      <c r="C217" s="4">
        <v>2284.62</v>
      </c>
      <c r="D217" s="5">
        <f t="shared" si="11"/>
        <v>2336.2027543467534</v>
      </c>
      <c r="E217" s="5">
        <f t="shared" si="12"/>
        <v>2392.6406476619386</v>
      </c>
      <c r="F217" s="5">
        <f t="shared" si="13"/>
        <v>2425.7344198266337</v>
      </c>
    </row>
    <row r="218" spans="1:6" x14ac:dyDescent="0.3">
      <c r="A218" s="2">
        <v>39814</v>
      </c>
      <c r="B218" s="6">
        <v>217</v>
      </c>
      <c r="C218" s="4">
        <v>1978.5029999999999</v>
      </c>
      <c r="D218" s="5">
        <f t="shared" si="11"/>
        <v>2289.7782754346754</v>
      </c>
      <c r="E218" s="5">
        <f t="shared" si="12"/>
        <v>2338.6303238309692</v>
      </c>
      <c r="F218" s="5">
        <f t="shared" si="13"/>
        <v>2397.511535861307</v>
      </c>
    </row>
    <row r="219" spans="1:6" x14ac:dyDescent="0.3">
      <c r="A219" s="2">
        <v>39845</v>
      </c>
      <c r="B219" s="6">
        <v>218</v>
      </c>
      <c r="C219" s="4">
        <v>1849.3309999999999</v>
      </c>
      <c r="D219" s="5">
        <f t="shared" si="11"/>
        <v>2009.6305275434675</v>
      </c>
      <c r="E219" s="5">
        <f t="shared" si="12"/>
        <v>2158.5666619154845</v>
      </c>
      <c r="F219" s="5">
        <f t="shared" si="13"/>
        <v>2313.7098286890459</v>
      </c>
    </row>
    <row r="220" spans="1:6" x14ac:dyDescent="0.3">
      <c r="A220" s="2">
        <v>39873</v>
      </c>
      <c r="B220" s="6">
        <v>219</v>
      </c>
      <c r="C220" s="4">
        <v>2180.1819999999998</v>
      </c>
      <c r="D220" s="5">
        <f t="shared" si="11"/>
        <v>1865.3609527543467</v>
      </c>
      <c r="E220" s="5">
        <f t="shared" si="12"/>
        <v>2003.9488309577423</v>
      </c>
      <c r="F220" s="5">
        <f t="shared" si="13"/>
        <v>2220.8340629512368</v>
      </c>
    </row>
    <row r="221" spans="1:6" x14ac:dyDescent="0.3">
      <c r="A221" s="2">
        <v>39904</v>
      </c>
      <c r="B221" s="6">
        <v>220</v>
      </c>
      <c r="C221" s="4">
        <v>2266.6550000000002</v>
      </c>
      <c r="D221" s="5">
        <f t="shared" si="11"/>
        <v>2148.6998952754343</v>
      </c>
      <c r="E221" s="5">
        <f t="shared" si="12"/>
        <v>2092.0654154788708</v>
      </c>
      <c r="F221" s="5">
        <f t="shared" si="13"/>
        <v>2212.7036503609897</v>
      </c>
    </row>
    <row r="222" spans="1:6" x14ac:dyDescent="0.3">
      <c r="A222" s="2">
        <v>39934</v>
      </c>
      <c r="B222" s="6">
        <v>221</v>
      </c>
      <c r="C222" s="4">
        <v>2325.6579999999999</v>
      </c>
      <c r="D222" s="5">
        <f t="shared" si="11"/>
        <v>2254.8594895275437</v>
      </c>
      <c r="E222" s="5">
        <f t="shared" si="12"/>
        <v>2179.3602077394353</v>
      </c>
      <c r="F222" s="5">
        <f t="shared" si="13"/>
        <v>2223.4939202887917</v>
      </c>
    </row>
    <row r="223" spans="1:6" x14ac:dyDescent="0.3">
      <c r="A223" s="2">
        <v>39965</v>
      </c>
      <c r="B223" s="6">
        <v>222</v>
      </c>
      <c r="C223" s="4">
        <v>2347.8290000000002</v>
      </c>
      <c r="D223" s="5">
        <f t="shared" si="11"/>
        <v>2318.5781489527544</v>
      </c>
      <c r="E223" s="5">
        <f t="shared" si="12"/>
        <v>2252.5091038697174</v>
      </c>
      <c r="F223" s="5">
        <f t="shared" si="13"/>
        <v>2243.9267362310334</v>
      </c>
    </row>
    <row r="224" spans="1:6" x14ac:dyDescent="0.3">
      <c r="A224" s="2">
        <v>39995</v>
      </c>
      <c r="B224" s="6">
        <v>223</v>
      </c>
      <c r="C224" s="4">
        <v>2519.8690000000001</v>
      </c>
      <c r="D224" s="5">
        <f t="shared" si="11"/>
        <v>2344.9039148952756</v>
      </c>
      <c r="E224" s="5">
        <f t="shared" si="12"/>
        <v>2300.1690519348585</v>
      </c>
      <c r="F224" s="5">
        <f t="shared" si="13"/>
        <v>2264.7071889848266</v>
      </c>
    </row>
    <row r="225" spans="1:6" x14ac:dyDescent="0.3">
      <c r="A225" s="2">
        <v>40026</v>
      </c>
      <c r="B225" s="6">
        <v>224</v>
      </c>
      <c r="C225" s="4">
        <v>2485.223</v>
      </c>
      <c r="D225" s="5">
        <f t="shared" si="11"/>
        <v>2502.3724914895279</v>
      </c>
      <c r="E225" s="5">
        <f t="shared" si="12"/>
        <v>2410.0190259674291</v>
      </c>
      <c r="F225" s="5">
        <f t="shared" si="13"/>
        <v>2315.7395511878617</v>
      </c>
    </row>
    <row r="226" spans="1:6" x14ac:dyDescent="0.3">
      <c r="A226" s="2">
        <v>40057</v>
      </c>
      <c r="B226" s="6">
        <v>225</v>
      </c>
      <c r="C226" s="4">
        <v>2163.752</v>
      </c>
      <c r="D226" s="5">
        <f t="shared" si="11"/>
        <v>2486.9379491489526</v>
      </c>
      <c r="E226" s="5">
        <f t="shared" si="12"/>
        <v>2447.6210129837145</v>
      </c>
      <c r="F226" s="5">
        <f t="shared" si="13"/>
        <v>2349.6362409502894</v>
      </c>
    </row>
    <row r="227" spans="1:6" x14ac:dyDescent="0.3">
      <c r="A227" s="2">
        <v>40087</v>
      </c>
      <c r="B227" s="6">
        <v>226</v>
      </c>
      <c r="C227" s="4">
        <v>2377.71</v>
      </c>
      <c r="D227" s="5">
        <f t="shared" si="11"/>
        <v>2196.0705949148951</v>
      </c>
      <c r="E227" s="5">
        <f t="shared" si="12"/>
        <v>2305.6865064918575</v>
      </c>
      <c r="F227" s="5">
        <f t="shared" si="13"/>
        <v>2312.4593927602318</v>
      </c>
    </row>
    <row r="228" spans="1:6" x14ac:dyDescent="0.3">
      <c r="A228" s="2">
        <v>40118</v>
      </c>
      <c r="B228" s="6">
        <v>227</v>
      </c>
      <c r="C228" s="4">
        <v>2389.8409999999999</v>
      </c>
      <c r="D228" s="5">
        <f t="shared" si="11"/>
        <v>2359.5460594914898</v>
      </c>
      <c r="E228" s="5">
        <f t="shared" si="12"/>
        <v>2341.6982532459288</v>
      </c>
      <c r="F228" s="5">
        <f t="shared" si="13"/>
        <v>2325.5095142081855</v>
      </c>
    </row>
    <row r="229" spans="1:6" x14ac:dyDescent="0.3">
      <c r="A229" s="2">
        <v>40148</v>
      </c>
      <c r="B229" s="6">
        <v>228</v>
      </c>
      <c r="C229" s="4">
        <v>2394.6709999999998</v>
      </c>
      <c r="D229" s="5">
        <f t="shared" si="11"/>
        <v>2386.8115059491488</v>
      </c>
      <c r="E229" s="5">
        <f t="shared" si="12"/>
        <v>2365.7696266229641</v>
      </c>
      <c r="F229" s="5">
        <f t="shared" si="13"/>
        <v>2338.3758113665485</v>
      </c>
    </row>
    <row r="230" spans="1:6" x14ac:dyDescent="0.3">
      <c r="A230" s="2">
        <v>40179</v>
      </c>
      <c r="B230" s="6">
        <v>229</v>
      </c>
      <c r="C230" s="4">
        <v>2032.586</v>
      </c>
      <c r="D230" s="5">
        <f t="shared" si="11"/>
        <v>2393.8850505949149</v>
      </c>
      <c r="E230" s="5">
        <f t="shared" si="12"/>
        <v>2380.2203133114817</v>
      </c>
      <c r="F230" s="5">
        <f t="shared" si="13"/>
        <v>2349.6348490932392</v>
      </c>
    </row>
    <row r="231" spans="1:6" x14ac:dyDescent="0.3">
      <c r="A231" s="2">
        <v>40210</v>
      </c>
      <c r="B231" s="6">
        <v>230</v>
      </c>
      <c r="C231" s="4">
        <v>1951.41</v>
      </c>
      <c r="D231" s="5">
        <f t="shared" si="11"/>
        <v>2068.7159050594914</v>
      </c>
      <c r="E231" s="5">
        <f t="shared" si="12"/>
        <v>2206.403156655741</v>
      </c>
      <c r="F231" s="5">
        <f t="shared" si="13"/>
        <v>2286.2250792745917</v>
      </c>
    </row>
    <row r="232" spans="1:6" x14ac:dyDescent="0.3">
      <c r="A232" s="2">
        <v>40238</v>
      </c>
      <c r="B232" s="6">
        <v>231</v>
      </c>
      <c r="C232" s="4">
        <v>2473.5509999999999</v>
      </c>
      <c r="D232" s="5">
        <f t="shared" si="11"/>
        <v>1963.1405905059491</v>
      </c>
      <c r="E232" s="5">
        <f t="shared" si="12"/>
        <v>2078.9065783278706</v>
      </c>
      <c r="F232" s="5">
        <f t="shared" si="13"/>
        <v>2219.2620634196737</v>
      </c>
    </row>
    <row r="233" spans="1:6" x14ac:dyDescent="0.3">
      <c r="A233" s="2">
        <v>40269</v>
      </c>
      <c r="B233" s="6">
        <v>232</v>
      </c>
      <c r="C233" s="4">
        <v>2445.7649999999999</v>
      </c>
      <c r="D233" s="5">
        <f t="shared" si="11"/>
        <v>2422.5099590505952</v>
      </c>
      <c r="E233" s="5">
        <f t="shared" si="12"/>
        <v>2276.2287891639353</v>
      </c>
      <c r="F233" s="5">
        <f t="shared" si="13"/>
        <v>2270.119850735739</v>
      </c>
    </row>
    <row r="234" spans="1:6" x14ac:dyDescent="0.3">
      <c r="A234" s="2">
        <v>40299</v>
      </c>
      <c r="B234" s="6">
        <v>233</v>
      </c>
      <c r="C234" s="4">
        <v>2490.6109999999999</v>
      </c>
      <c r="D234" s="5">
        <f t="shared" si="11"/>
        <v>2443.4394959050592</v>
      </c>
      <c r="E234" s="5">
        <f t="shared" si="12"/>
        <v>2360.9968945819674</v>
      </c>
      <c r="F234" s="5">
        <f t="shared" si="13"/>
        <v>2305.2488805885914</v>
      </c>
    </row>
    <row r="235" spans="1:6" x14ac:dyDescent="0.3">
      <c r="A235" s="2">
        <v>40330</v>
      </c>
      <c r="B235" s="6">
        <v>234</v>
      </c>
      <c r="C235" s="4">
        <v>2566.473</v>
      </c>
      <c r="D235" s="5">
        <f t="shared" si="11"/>
        <v>2485.8938495905059</v>
      </c>
      <c r="E235" s="5">
        <f t="shared" si="12"/>
        <v>2425.8039472909836</v>
      </c>
      <c r="F235" s="5">
        <f t="shared" si="13"/>
        <v>2342.3213044708732</v>
      </c>
    </row>
    <row r="236" spans="1:6" x14ac:dyDescent="0.3">
      <c r="A236" s="2">
        <v>40360</v>
      </c>
      <c r="B236" s="6">
        <v>235</v>
      </c>
      <c r="C236" s="4">
        <v>2766.8119999999999</v>
      </c>
      <c r="D236" s="5">
        <f t="shared" si="11"/>
        <v>2558.4150849590505</v>
      </c>
      <c r="E236" s="5">
        <f t="shared" si="12"/>
        <v>2496.138473645492</v>
      </c>
      <c r="F236" s="5">
        <f t="shared" si="13"/>
        <v>2387.1516435766989</v>
      </c>
    </row>
    <row r="237" spans="1:6" x14ac:dyDescent="0.3">
      <c r="A237" s="2">
        <v>40391</v>
      </c>
      <c r="B237" s="6">
        <v>236</v>
      </c>
      <c r="C237" s="4">
        <v>2541.1590000000001</v>
      </c>
      <c r="D237" s="5">
        <f t="shared" si="11"/>
        <v>2745.9723084959051</v>
      </c>
      <c r="E237" s="5">
        <f t="shared" si="12"/>
        <v>2631.475236822746</v>
      </c>
      <c r="F237" s="5">
        <f t="shared" si="13"/>
        <v>2463.0837148613591</v>
      </c>
    </row>
    <row r="238" spans="1:6" x14ac:dyDescent="0.3">
      <c r="A238" s="2">
        <v>40422</v>
      </c>
      <c r="B238" s="6">
        <v>237</v>
      </c>
      <c r="C238" s="4">
        <v>2286.2150000000001</v>
      </c>
      <c r="D238" s="5">
        <f t="shared" si="11"/>
        <v>2561.640330849591</v>
      </c>
      <c r="E238" s="5">
        <f t="shared" si="12"/>
        <v>2586.317118411373</v>
      </c>
      <c r="F238" s="5">
        <f t="shared" si="13"/>
        <v>2478.6987718890873</v>
      </c>
    </row>
    <row r="239" spans="1:6" x14ac:dyDescent="0.3">
      <c r="A239" s="2">
        <v>40452</v>
      </c>
      <c r="B239" s="6">
        <v>238</v>
      </c>
      <c r="C239" s="4">
        <v>2541.17</v>
      </c>
      <c r="D239" s="5">
        <f t="shared" si="11"/>
        <v>2313.7575330849595</v>
      </c>
      <c r="E239" s="5">
        <f t="shared" si="12"/>
        <v>2436.2660592056864</v>
      </c>
      <c r="F239" s="5">
        <f t="shared" si="13"/>
        <v>2440.2020175112698</v>
      </c>
    </row>
    <row r="240" spans="1:6" x14ac:dyDescent="0.3">
      <c r="A240" s="2">
        <v>40483</v>
      </c>
      <c r="B240" s="6">
        <v>239</v>
      </c>
      <c r="C240" s="4">
        <v>2541.087</v>
      </c>
      <c r="D240" s="5">
        <f t="shared" si="11"/>
        <v>2518.4287533084962</v>
      </c>
      <c r="E240" s="5">
        <f t="shared" si="12"/>
        <v>2488.7180296028432</v>
      </c>
      <c r="F240" s="5">
        <f t="shared" si="13"/>
        <v>2460.3956140090158</v>
      </c>
    </row>
    <row r="241" spans="1:6" x14ac:dyDescent="0.3">
      <c r="A241" s="2">
        <v>40513</v>
      </c>
      <c r="B241" s="6">
        <v>240</v>
      </c>
      <c r="C241" s="4">
        <v>2504.2489999999998</v>
      </c>
      <c r="D241" s="5">
        <f t="shared" si="11"/>
        <v>2538.8211753308497</v>
      </c>
      <c r="E241" s="5">
        <f t="shared" si="12"/>
        <v>2514.9025148014216</v>
      </c>
      <c r="F241" s="5">
        <f t="shared" si="13"/>
        <v>2476.5338912072129</v>
      </c>
    </row>
    <row r="242" spans="1:6" x14ac:dyDescent="0.3">
      <c r="A242" s="2">
        <v>40544</v>
      </c>
      <c r="B242" s="6">
        <v>241</v>
      </c>
      <c r="C242" s="4">
        <v>2126.4290000000001</v>
      </c>
      <c r="D242" s="5">
        <f t="shared" si="11"/>
        <v>2507.7062175330848</v>
      </c>
      <c r="E242" s="5">
        <f t="shared" si="12"/>
        <v>2509.5757574007107</v>
      </c>
      <c r="F242" s="5">
        <f t="shared" si="13"/>
        <v>2482.0769129657701</v>
      </c>
    </row>
    <row r="243" spans="1:6" x14ac:dyDescent="0.3">
      <c r="A243" s="2">
        <v>40575</v>
      </c>
      <c r="B243" s="6">
        <v>242</v>
      </c>
      <c r="C243" s="4">
        <v>2099.0100000000002</v>
      </c>
      <c r="D243" s="5">
        <f t="shared" si="11"/>
        <v>2164.5567217533085</v>
      </c>
      <c r="E243" s="5">
        <f t="shared" si="12"/>
        <v>2318.0023787003556</v>
      </c>
      <c r="F243" s="5">
        <f t="shared" si="13"/>
        <v>2410.9473303726163</v>
      </c>
    </row>
    <row r="244" spans="1:6" x14ac:dyDescent="0.3">
      <c r="A244" s="2">
        <v>40603</v>
      </c>
      <c r="B244" s="6">
        <v>243</v>
      </c>
      <c r="C244" s="4">
        <v>2610.567</v>
      </c>
      <c r="D244" s="5">
        <f t="shared" si="11"/>
        <v>2105.564672175331</v>
      </c>
      <c r="E244" s="5">
        <f t="shared" si="12"/>
        <v>2208.5061893501779</v>
      </c>
      <c r="F244" s="5">
        <f t="shared" si="13"/>
        <v>2348.5598642980931</v>
      </c>
    </row>
    <row r="245" spans="1:6" x14ac:dyDescent="0.3">
      <c r="A245" s="2">
        <v>40634</v>
      </c>
      <c r="B245" s="6">
        <v>244</v>
      </c>
      <c r="C245" s="4">
        <v>2688.9549999999999</v>
      </c>
      <c r="D245" s="5">
        <f t="shared" si="11"/>
        <v>2560.0667672175332</v>
      </c>
      <c r="E245" s="5">
        <f t="shared" si="12"/>
        <v>2409.536594675089</v>
      </c>
      <c r="F245" s="5">
        <f t="shared" si="13"/>
        <v>2400.9612914384747</v>
      </c>
    </row>
    <row r="246" spans="1:6" x14ac:dyDescent="0.3">
      <c r="A246" s="2">
        <v>40664</v>
      </c>
      <c r="B246" s="6">
        <v>245</v>
      </c>
      <c r="C246" s="4">
        <v>2691.3710000000001</v>
      </c>
      <c r="D246" s="5">
        <f t="shared" si="11"/>
        <v>2676.066176721753</v>
      </c>
      <c r="E246" s="5">
        <f t="shared" si="12"/>
        <v>2549.2457973375444</v>
      </c>
      <c r="F246" s="5">
        <f t="shared" si="13"/>
        <v>2458.5600331507799</v>
      </c>
    </row>
    <row r="247" spans="1:6" x14ac:dyDescent="0.3">
      <c r="A247" s="2">
        <v>40695</v>
      </c>
      <c r="B247" s="6">
        <v>246</v>
      </c>
      <c r="C247" s="4">
        <v>2812.2020000000002</v>
      </c>
      <c r="D247" s="5">
        <f t="shared" si="11"/>
        <v>2689.8405176721753</v>
      </c>
      <c r="E247" s="5">
        <f t="shared" si="12"/>
        <v>2620.3083986687725</v>
      </c>
      <c r="F247" s="5">
        <f t="shared" si="13"/>
        <v>2505.1222265206243</v>
      </c>
    </row>
    <row r="248" spans="1:6" x14ac:dyDescent="0.3">
      <c r="A248" s="2">
        <v>40725</v>
      </c>
      <c r="B248" s="6">
        <v>247</v>
      </c>
      <c r="C248" s="4">
        <v>2890.7629999999999</v>
      </c>
      <c r="D248" s="5">
        <f t="shared" si="11"/>
        <v>2799.9658517672178</v>
      </c>
      <c r="E248" s="5">
        <f t="shared" si="12"/>
        <v>2716.2551993343864</v>
      </c>
      <c r="F248" s="5">
        <f t="shared" si="13"/>
        <v>2566.5381812164997</v>
      </c>
    </row>
    <row r="249" spans="1:6" x14ac:dyDescent="0.3">
      <c r="A249" s="2">
        <v>40756</v>
      </c>
      <c r="B249" s="6">
        <v>248</v>
      </c>
      <c r="C249" s="4">
        <v>2719.462</v>
      </c>
      <c r="D249" s="5">
        <f t="shared" si="11"/>
        <v>2881.6832851767222</v>
      </c>
      <c r="E249" s="5">
        <f t="shared" si="12"/>
        <v>2803.5090996671934</v>
      </c>
      <c r="F249" s="5">
        <f t="shared" si="13"/>
        <v>2631.3831449731997</v>
      </c>
    </row>
    <row r="250" spans="1:6" x14ac:dyDescent="0.3">
      <c r="A250" s="2">
        <v>40787</v>
      </c>
      <c r="B250" s="6">
        <v>249</v>
      </c>
      <c r="C250" s="4">
        <v>2521.11</v>
      </c>
      <c r="D250" s="5">
        <f t="shared" si="11"/>
        <v>2735.6841285176724</v>
      </c>
      <c r="E250" s="5">
        <f t="shared" si="12"/>
        <v>2761.4855498335965</v>
      </c>
      <c r="F250" s="5">
        <f t="shared" si="13"/>
        <v>2648.99891597856</v>
      </c>
    </row>
    <row r="251" spans="1:6" x14ac:dyDescent="0.3">
      <c r="A251" s="2">
        <v>40817</v>
      </c>
      <c r="B251" s="6">
        <v>250</v>
      </c>
      <c r="C251" s="4">
        <v>2389.1790000000001</v>
      </c>
      <c r="D251" s="5">
        <f t="shared" si="11"/>
        <v>2542.5674128517676</v>
      </c>
      <c r="E251" s="5">
        <f t="shared" si="12"/>
        <v>2641.2977749167985</v>
      </c>
      <c r="F251" s="5">
        <f t="shared" si="13"/>
        <v>2623.4211327828484</v>
      </c>
    </row>
    <row r="252" spans="1:6" x14ac:dyDescent="0.3">
      <c r="A252" s="2">
        <v>40848</v>
      </c>
      <c r="B252" s="6">
        <v>251</v>
      </c>
      <c r="C252" s="4">
        <v>2631.29</v>
      </c>
      <c r="D252" s="5">
        <f t="shared" si="11"/>
        <v>2404.5178412851769</v>
      </c>
      <c r="E252" s="5">
        <f t="shared" si="12"/>
        <v>2515.2383874583993</v>
      </c>
      <c r="F252" s="5">
        <f t="shared" si="13"/>
        <v>2576.5727062262786</v>
      </c>
    </row>
    <row r="253" spans="1:6" x14ac:dyDescent="0.3">
      <c r="A253" s="2">
        <v>40878</v>
      </c>
      <c r="B253" s="6">
        <v>252</v>
      </c>
      <c r="C253" s="4">
        <v>2515.4670000000001</v>
      </c>
      <c r="D253" s="5">
        <f t="shared" si="11"/>
        <v>2608.6127841285179</v>
      </c>
      <c r="E253" s="5">
        <f t="shared" si="12"/>
        <v>2573.2641937291996</v>
      </c>
      <c r="F253" s="5">
        <f t="shared" si="13"/>
        <v>2587.5161649810234</v>
      </c>
    </row>
    <row r="254" spans="1:6" x14ac:dyDescent="0.3">
      <c r="A254" s="2">
        <v>40909</v>
      </c>
      <c r="B254" s="6">
        <v>253</v>
      </c>
      <c r="C254" s="4">
        <v>2224.002</v>
      </c>
      <c r="D254" s="5">
        <f t="shared" si="11"/>
        <v>2524.781578412852</v>
      </c>
      <c r="E254" s="5">
        <f t="shared" si="12"/>
        <v>2544.3655968645999</v>
      </c>
      <c r="F254" s="5">
        <f t="shared" si="13"/>
        <v>2573.106331984819</v>
      </c>
    </row>
    <row r="255" spans="1:6" x14ac:dyDescent="0.3">
      <c r="A255" s="2">
        <v>40940</v>
      </c>
      <c r="B255" s="6">
        <v>254</v>
      </c>
      <c r="C255" s="4">
        <v>2231.6410000000001</v>
      </c>
      <c r="D255" s="5">
        <f t="shared" si="11"/>
        <v>2254.0799578412852</v>
      </c>
      <c r="E255" s="5">
        <f t="shared" si="12"/>
        <v>2384.1837984323001</v>
      </c>
      <c r="F255" s="5">
        <f t="shared" si="13"/>
        <v>2503.2854655878555</v>
      </c>
    </row>
    <row r="256" spans="1:6" x14ac:dyDescent="0.3">
      <c r="A256" s="2">
        <v>40969</v>
      </c>
      <c r="B256" s="6">
        <v>255</v>
      </c>
      <c r="C256" s="4">
        <v>2763.3609999999999</v>
      </c>
      <c r="D256" s="5">
        <f t="shared" si="11"/>
        <v>2233.8848957841287</v>
      </c>
      <c r="E256" s="5">
        <f t="shared" si="12"/>
        <v>2307.9123992161503</v>
      </c>
      <c r="F256" s="5">
        <f t="shared" si="13"/>
        <v>2448.9565724702843</v>
      </c>
    </row>
    <row r="257" spans="1:6" x14ac:dyDescent="0.3">
      <c r="A257" s="2">
        <v>41000</v>
      </c>
      <c r="B257" s="6">
        <v>256</v>
      </c>
      <c r="C257" s="4">
        <v>2763.8939999999998</v>
      </c>
      <c r="D257" s="5">
        <f t="shared" si="11"/>
        <v>2710.4133895784125</v>
      </c>
      <c r="E257" s="5">
        <f t="shared" si="12"/>
        <v>2535.6366996080751</v>
      </c>
      <c r="F257" s="5">
        <f t="shared" si="13"/>
        <v>2511.8374579762276</v>
      </c>
    </row>
    <row r="258" spans="1:6" x14ac:dyDescent="0.3">
      <c r="A258" s="2">
        <v>41030</v>
      </c>
      <c r="B258" s="6">
        <v>257</v>
      </c>
      <c r="C258" s="4">
        <v>2735.4549999999999</v>
      </c>
      <c r="D258" s="5">
        <f t="shared" si="11"/>
        <v>2758.5459389578409</v>
      </c>
      <c r="E258" s="5">
        <f t="shared" si="12"/>
        <v>2649.7653498040372</v>
      </c>
      <c r="F258" s="5">
        <f t="shared" si="13"/>
        <v>2562.248766380982</v>
      </c>
    </row>
    <row r="259" spans="1:6" x14ac:dyDescent="0.3">
      <c r="A259" s="2">
        <v>41061</v>
      </c>
      <c r="B259" s="6">
        <v>258</v>
      </c>
      <c r="C259" s="4">
        <v>2757.9160000000002</v>
      </c>
      <c r="D259" s="5">
        <f t="shared" si="11"/>
        <v>2737.7640938957843</v>
      </c>
      <c r="E259" s="5">
        <f t="shared" si="12"/>
        <v>2692.6101749020186</v>
      </c>
      <c r="F259" s="5">
        <f t="shared" si="13"/>
        <v>2596.8900131047858</v>
      </c>
    </row>
    <row r="260" spans="1:6" x14ac:dyDescent="0.3">
      <c r="A260" s="2">
        <v>41091</v>
      </c>
      <c r="B260" s="6">
        <v>259</v>
      </c>
      <c r="C260" s="4">
        <v>2777.1170000000002</v>
      </c>
      <c r="D260" s="5">
        <f t="shared" si="11"/>
        <v>2755.9008093895786</v>
      </c>
      <c r="E260" s="5">
        <f t="shared" si="12"/>
        <v>2725.2630874510096</v>
      </c>
      <c r="F260" s="5">
        <f t="shared" si="13"/>
        <v>2629.0952104838289</v>
      </c>
    </row>
    <row r="261" spans="1:6" x14ac:dyDescent="0.3">
      <c r="A261" s="2">
        <v>41122</v>
      </c>
      <c r="B261" s="6">
        <v>260</v>
      </c>
      <c r="C261" s="4">
        <v>2769.2289999999998</v>
      </c>
      <c r="D261" s="5">
        <f t="shared" ref="D261:D324" si="14">0.9*C260+0.1*D260</f>
        <v>2774.9953809389581</v>
      </c>
      <c r="E261" s="5">
        <f t="shared" ref="E261:E324" si="15">0.5*C260+0.5*E260</f>
        <v>2751.1900437255049</v>
      </c>
      <c r="F261" s="5">
        <f t="shared" ref="F261:F324" si="16">0.2*C260+0.8*F260</f>
        <v>2658.6995683870632</v>
      </c>
    </row>
    <row r="262" spans="1:6" x14ac:dyDescent="0.3">
      <c r="A262" s="2">
        <v>41153</v>
      </c>
      <c r="B262" s="6">
        <v>261</v>
      </c>
      <c r="C262" s="4">
        <v>2487.4409999999998</v>
      </c>
      <c r="D262" s="5">
        <f t="shared" si="14"/>
        <v>2769.8056380938956</v>
      </c>
      <c r="E262" s="5">
        <f t="shared" si="15"/>
        <v>2760.2095218627524</v>
      </c>
      <c r="F262" s="5">
        <f t="shared" si="16"/>
        <v>2680.8054547096508</v>
      </c>
    </row>
    <row r="263" spans="1:6" x14ac:dyDescent="0.3">
      <c r="A263" s="2">
        <v>41183</v>
      </c>
      <c r="B263" s="6">
        <v>262</v>
      </c>
      <c r="C263" s="4">
        <v>2596.2719999999999</v>
      </c>
      <c r="D263" s="5">
        <f t="shared" si="14"/>
        <v>2515.6774638093893</v>
      </c>
      <c r="E263" s="5">
        <f t="shared" si="15"/>
        <v>2623.8252609313759</v>
      </c>
      <c r="F263" s="5">
        <f t="shared" si="16"/>
        <v>2642.132563767721</v>
      </c>
    </row>
    <row r="264" spans="1:6" x14ac:dyDescent="0.3">
      <c r="A264" s="2">
        <v>41214</v>
      </c>
      <c r="B264" s="6">
        <v>263</v>
      </c>
      <c r="C264" s="4">
        <v>2559.6149999999998</v>
      </c>
      <c r="D264" s="5">
        <f t="shared" si="14"/>
        <v>2588.2125463809389</v>
      </c>
      <c r="E264" s="5">
        <f t="shared" si="15"/>
        <v>2610.0486304656879</v>
      </c>
      <c r="F264" s="5">
        <f t="shared" si="16"/>
        <v>2632.9604510141771</v>
      </c>
    </row>
    <row r="265" spans="1:6" x14ac:dyDescent="0.3">
      <c r="A265" s="2">
        <v>41244</v>
      </c>
      <c r="B265" s="6">
        <v>264</v>
      </c>
      <c r="C265" s="4">
        <v>2604.5659999999998</v>
      </c>
      <c r="D265" s="5">
        <f t="shared" si="14"/>
        <v>2562.4747546380936</v>
      </c>
      <c r="E265" s="5">
        <f t="shared" si="15"/>
        <v>2584.8318152328438</v>
      </c>
      <c r="F265" s="5">
        <f t="shared" si="16"/>
        <v>2618.2913608113422</v>
      </c>
    </row>
    <row r="266" spans="1:6" x14ac:dyDescent="0.3">
      <c r="A266" s="2">
        <v>41275</v>
      </c>
      <c r="B266" s="6">
        <v>265</v>
      </c>
      <c r="C266" s="4">
        <v>2298.047</v>
      </c>
      <c r="D266" s="5">
        <f t="shared" si="14"/>
        <v>2600.356875463809</v>
      </c>
      <c r="E266" s="5">
        <f t="shared" si="15"/>
        <v>2594.6989076164218</v>
      </c>
      <c r="F266" s="5">
        <f t="shared" si="16"/>
        <v>2615.5462886490736</v>
      </c>
    </row>
    <row r="267" spans="1:6" x14ac:dyDescent="0.3">
      <c r="A267" s="2">
        <v>41306</v>
      </c>
      <c r="B267" s="6">
        <v>266</v>
      </c>
      <c r="C267" s="4">
        <v>2217.348</v>
      </c>
      <c r="D267" s="5">
        <f t="shared" si="14"/>
        <v>2328.2779875463807</v>
      </c>
      <c r="E267" s="5">
        <f t="shared" si="15"/>
        <v>2446.3729538082107</v>
      </c>
      <c r="F267" s="5">
        <f t="shared" si="16"/>
        <v>2552.0464309192594</v>
      </c>
    </row>
    <row r="268" spans="1:6" x14ac:dyDescent="0.3">
      <c r="A268" s="2">
        <v>41334</v>
      </c>
      <c r="B268" s="6">
        <v>267</v>
      </c>
      <c r="C268" s="4">
        <v>2816.1390000000001</v>
      </c>
      <c r="D268" s="5">
        <f t="shared" si="14"/>
        <v>2228.4409987546383</v>
      </c>
      <c r="E268" s="5">
        <f t="shared" si="15"/>
        <v>2331.8604769041053</v>
      </c>
      <c r="F268" s="5">
        <f t="shared" si="16"/>
        <v>2485.1067447354076</v>
      </c>
    </row>
    <row r="269" spans="1:6" x14ac:dyDescent="0.3">
      <c r="A269" s="2">
        <v>41365</v>
      </c>
      <c r="B269" s="6">
        <v>268</v>
      </c>
      <c r="C269" s="4">
        <v>2659.2429999999999</v>
      </c>
      <c r="D269" s="5">
        <f t="shared" si="14"/>
        <v>2757.3691998754639</v>
      </c>
      <c r="E269" s="5">
        <f t="shared" si="15"/>
        <v>2573.999738452053</v>
      </c>
      <c r="F269" s="5">
        <f t="shared" si="16"/>
        <v>2551.3131957883261</v>
      </c>
    </row>
    <row r="270" spans="1:6" x14ac:dyDescent="0.3">
      <c r="A270" s="2">
        <v>41395</v>
      </c>
      <c r="B270" s="6">
        <v>269</v>
      </c>
      <c r="C270" s="4">
        <v>2803.527</v>
      </c>
      <c r="D270" s="5">
        <f t="shared" si="14"/>
        <v>2669.0556199875464</v>
      </c>
      <c r="E270" s="5">
        <f t="shared" si="15"/>
        <v>2616.6213692260262</v>
      </c>
      <c r="F270" s="5">
        <f t="shared" si="16"/>
        <v>2572.8991566306613</v>
      </c>
    </row>
    <row r="271" spans="1:6" x14ac:dyDescent="0.3">
      <c r="A271" s="2">
        <v>41426</v>
      </c>
      <c r="B271" s="6">
        <v>270</v>
      </c>
      <c r="C271" s="4">
        <v>2804.7170000000001</v>
      </c>
      <c r="D271" s="5">
        <f t="shared" si="14"/>
        <v>2790.079861998755</v>
      </c>
      <c r="E271" s="5">
        <f t="shared" si="15"/>
        <v>2710.0741846130131</v>
      </c>
      <c r="F271" s="5">
        <f t="shared" si="16"/>
        <v>2619.0247253045291</v>
      </c>
    </row>
    <row r="272" spans="1:6" x14ac:dyDescent="0.3">
      <c r="A272" s="2">
        <v>41456</v>
      </c>
      <c r="B272" s="6">
        <v>271</v>
      </c>
      <c r="C272" s="4">
        <v>2908.19</v>
      </c>
      <c r="D272" s="5">
        <f t="shared" si="14"/>
        <v>2803.2532861998757</v>
      </c>
      <c r="E272" s="5">
        <f t="shared" si="15"/>
        <v>2757.3955923065068</v>
      </c>
      <c r="F272" s="5">
        <f t="shared" si="16"/>
        <v>2656.1631802436236</v>
      </c>
    </row>
    <row r="273" spans="1:6" x14ac:dyDescent="0.3">
      <c r="A273" s="2">
        <v>41487</v>
      </c>
      <c r="B273" s="6">
        <v>272</v>
      </c>
      <c r="C273" s="4">
        <v>2851.9789999999998</v>
      </c>
      <c r="D273" s="5">
        <f t="shared" si="14"/>
        <v>2897.6963286199875</v>
      </c>
      <c r="E273" s="5">
        <f t="shared" si="15"/>
        <v>2832.7927961532532</v>
      </c>
      <c r="F273" s="5">
        <f t="shared" si="16"/>
        <v>2706.568544194899</v>
      </c>
    </row>
    <row r="274" spans="1:6" x14ac:dyDescent="0.3">
      <c r="A274" s="2">
        <v>41518</v>
      </c>
      <c r="B274" s="6">
        <v>273</v>
      </c>
      <c r="C274" s="4">
        <v>2440.1529999999998</v>
      </c>
      <c r="D274" s="5">
        <f t="shared" si="14"/>
        <v>2856.5507328619983</v>
      </c>
      <c r="E274" s="5">
        <f t="shared" si="15"/>
        <v>2842.3858980766263</v>
      </c>
      <c r="F274" s="5">
        <f t="shared" si="16"/>
        <v>2735.6506353559189</v>
      </c>
    </row>
    <row r="275" spans="1:6" x14ac:dyDescent="0.3">
      <c r="A275" s="2">
        <v>41548</v>
      </c>
      <c r="B275" s="6">
        <v>274</v>
      </c>
      <c r="C275" s="4">
        <v>2625.82</v>
      </c>
      <c r="D275" s="5">
        <f t="shared" si="14"/>
        <v>2481.7927732861995</v>
      </c>
      <c r="E275" s="5">
        <f t="shared" si="15"/>
        <v>2641.2694490383128</v>
      </c>
      <c r="F275" s="5">
        <f t="shared" si="16"/>
        <v>2676.5511082847352</v>
      </c>
    </row>
    <row r="276" spans="1:6" x14ac:dyDescent="0.3">
      <c r="A276" s="2">
        <v>41579</v>
      </c>
      <c r="B276" s="6">
        <v>275</v>
      </c>
      <c r="C276" s="4">
        <v>2550.7040000000002</v>
      </c>
      <c r="D276" s="5">
        <f t="shared" si="14"/>
        <v>2611.41727732862</v>
      </c>
      <c r="E276" s="5">
        <f t="shared" si="15"/>
        <v>2633.5447245191563</v>
      </c>
      <c r="F276" s="5">
        <f t="shared" si="16"/>
        <v>2666.4048866277885</v>
      </c>
    </row>
    <row r="277" spans="1:6" x14ac:dyDescent="0.3">
      <c r="A277" s="2">
        <v>41609</v>
      </c>
      <c r="B277" s="6">
        <v>276</v>
      </c>
      <c r="C277" s="4">
        <v>2711.8510000000001</v>
      </c>
      <c r="D277" s="5">
        <f t="shared" si="14"/>
        <v>2556.775327732862</v>
      </c>
      <c r="E277" s="5">
        <f t="shared" si="15"/>
        <v>2592.1243622595784</v>
      </c>
      <c r="F277" s="5">
        <f t="shared" si="16"/>
        <v>2643.264709302231</v>
      </c>
    </row>
    <row r="278" spans="1:6" x14ac:dyDescent="0.3">
      <c r="A278" s="2">
        <v>41640</v>
      </c>
      <c r="B278" s="6">
        <v>277</v>
      </c>
      <c r="C278" s="4">
        <v>2206.788</v>
      </c>
      <c r="D278" s="5">
        <f t="shared" si="14"/>
        <v>2696.3434327732862</v>
      </c>
      <c r="E278" s="5">
        <f t="shared" si="15"/>
        <v>2651.9876811297891</v>
      </c>
      <c r="F278" s="5">
        <f t="shared" si="16"/>
        <v>2656.9819674417849</v>
      </c>
    </row>
    <row r="279" spans="1:6" x14ac:dyDescent="0.3">
      <c r="A279" s="2">
        <v>41671</v>
      </c>
      <c r="B279" s="6">
        <v>278</v>
      </c>
      <c r="C279" s="4">
        <v>2092.819</v>
      </c>
      <c r="D279" s="5">
        <f t="shared" si="14"/>
        <v>2255.7435432773286</v>
      </c>
      <c r="E279" s="5">
        <f t="shared" si="15"/>
        <v>2429.3878405648948</v>
      </c>
      <c r="F279" s="5">
        <f t="shared" si="16"/>
        <v>2566.9431739534284</v>
      </c>
    </row>
    <row r="280" spans="1:6" x14ac:dyDescent="0.3">
      <c r="A280" s="2">
        <v>41699</v>
      </c>
      <c r="B280" s="6">
        <v>279</v>
      </c>
      <c r="C280" s="4">
        <v>2575.951</v>
      </c>
      <c r="D280" s="5">
        <f t="shared" si="14"/>
        <v>2109.1114543277326</v>
      </c>
      <c r="E280" s="5">
        <f t="shared" si="15"/>
        <v>2261.1034202824476</v>
      </c>
      <c r="F280" s="5">
        <f t="shared" si="16"/>
        <v>2472.1183391627428</v>
      </c>
    </row>
    <row r="281" spans="1:6" x14ac:dyDescent="0.3">
      <c r="A281" s="2">
        <v>41730</v>
      </c>
      <c r="B281" s="6">
        <v>280</v>
      </c>
      <c r="C281" s="4">
        <v>2592.9940000000001</v>
      </c>
      <c r="D281" s="5">
        <f t="shared" si="14"/>
        <v>2529.2670454327731</v>
      </c>
      <c r="E281" s="5">
        <f t="shared" si="15"/>
        <v>2418.5272101412238</v>
      </c>
      <c r="F281" s="5">
        <f t="shared" si="16"/>
        <v>2492.8848713301941</v>
      </c>
    </row>
    <row r="282" spans="1:6" x14ac:dyDescent="0.3">
      <c r="A282" s="2">
        <v>41760</v>
      </c>
      <c r="B282" s="6">
        <v>281</v>
      </c>
      <c r="C282" s="4">
        <v>2700.1790000000001</v>
      </c>
      <c r="D282" s="5">
        <f t="shared" si="14"/>
        <v>2586.6213045432778</v>
      </c>
      <c r="E282" s="5">
        <f t="shared" si="15"/>
        <v>2505.7606050706117</v>
      </c>
      <c r="F282" s="5">
        <f t="shared" si="16"/>
        <v>2512.9066970641557</v>
      </c>
    </row>
    <row r="283" spans="1:6" x14ac:dyDescent="0.3">
      <c r="A283" s="2">
        <v>41791</v>
      </c>
      <c r="B283" s="6">
        <v>282</v>
      </c>
      <c r="C283" s="4">
        <v>2695.9540000000002</v>
      </c>
      <c r="D283" s="5">
        <f t="shared" si="14"/>
        <v>2688.823230454328</v>
      </c>
      <c r="E283" s="5">
        <f t="shared" si="15"/>
        <v>2602.9698025353059</v>
      </c>
      <c r="F283" s="5">
        <f t="shared" si="16"/>
        <v>2550.3611576513244</v>
      </c>
    </row>
    <row r="284" spans="1:6" x14ac:dyDescent="0.3">
      <c r="A284" s="2">
        <v>41821</v>
      </c>
      <c r="B284" s="6">
        <v>283</v>
      </c>
      <c r="C284" s="4">
        <v>2844.9490000000001</v>
      </c>
      <c r="D284" s="5">
        <f t="shared" si="14"/>
        <v>2695.2409230454327</v>
      </c>
      <c r="E284" s="5">
        <f t="shared" si="15"/>
        <v>2649.461901267653</v>
      </c>
      <c r="F284" s="5">
        <f t="shared" si="16"/>
        <v>2579.4797261210597</v>
      </c>
    </row>
    <row r="285" spans="1:6" x14ac:dyDescent="0.3">
      <c r="A285" s="2">
        <v>41852</v>
      </c>
      <c r="B285" s="6">
        <v>284</v>
      </c>
      <c r="C285" s="4">
        <v>2802.873</v>
      </c>
      <c r="D285" s="5">
        <f t="shared" si="14"/>
        <v>2829.978192304543</v>
      </c>
      <c r="E285" s="5">
        <f t="shared" si="15"/>
        <v>2747.2054506338263</v>
      </c>
      <c r="F285" s="5">
        <f t="shared" si="16"/>
        <v>2632.5735808968475</v>
      </c>
    </row>
    <row r="286" spans="1:6" x14ac:dyDescent="0.3">
      <c r="A286" s="2">
        <v>41883</v>
      </c>
      <c r="B286" s="6">
        <v>285</v>
      </c>
      <c r="C286" s="4">
        <v>2519.5830000000001</v>
      </c>
      <c r="D286" s="5">
        <f t="shared" si="14"/>
        <v>2805.5835192304544</v>
      </c>
      <c r="E286" s="5">
        <f t="shared" si="15"/>
        <v>2775.039225316913</v>
      </c>
      <c r="F286" s="5">
        <f t="shared" si="16"/>
        <v>2666.6334647174781</v>
      </c>
    </row>
    <row r="287" spans="1:6" x14ac:dyDescent="0.3">
      <c r="A287" s="2">
        <v>41913</v>
      </c>
      <c r="B287" s="6">
        <v>286</v>
      </c>
      <c r="C287" s="4">
        <v>2702.607</v>
      </c>
      <c r="D287" s="5">
        <f t="shared" si="14"/>
        <v>2548.1830519230457</v>
      </c>
      <c r="E287" s="5">
        <f t="shared" si="15"/>
        <v>2647.3111126584563</v>
      </c>
      <c r="F287" s="5">
        <f t="shared" si="16"/>
        <v>2637.2233717739828</v>
      </c>
    </row>
    <row r="288" spans="1:6" x14ac:dyDescent="0.3">
      <c r="A288" s="2">
        <v>41944</v>
      </c>
      <c r="B288" s="6">
        <v>287</v>
      </c>
      <c r="C288" s="4">
        <v>2667.5749999999998</v>
      </c>
      <c r="D288" s="5">
        <f t="shared" si="14"/>
        <v>2687.1646051923049</v>
      </c>
      <c r="E288" s="5">
        <f t="shared" si="15"/>
        <v>2674.9590563292281</v>
      </c>
      <c r="F288" s="5">
        <f t="shared" si="16"/>
        <v>2650.3000974191864</v>
      </c>
    </row>
    <row r="289" spans="1:6" x14ac:dyDescent="0.3">
      <c r="A289" s="2">
        <v>41974</v>
      </c>
      <c r="B289" s="6">
        <v>288</v>
      </c>
      <c r="C289" s="4">
        <v>2656.1849999999999</v>
      </c>
      <c r="D289" s="5">
        <f t="shared" si="14"/>
        <v>2669.5339605192307</v>
      </c>
      <c r="E289" s="5">
        <f t="shared" si="15"/>
        <v>2671.2670281646142</v>
      </c>
      <c r="F289" s="5">
        <f t="shared" si="16"/>
        <v>2653.7550779353492</v>
      </c>
    </row>
    <row r="290" spans="1:6" x14ac:dyDescent="0.3">
      <c r="A290" s="2">
        <v>42005</v>
      </c>
      <c r="B290" s="6">
        <v>289</v>
      </c>
      <c r="C290" s="4">
        <v>2193.8449999999998</v>
      </c>
      <c r="D290" s="5">
        <f t="shared" si="14"/>
        <v>2657.5198960519228</v>
      </c>
      <c r="E290" s="5">
        <f t="shared" si="15"/>
        <v>2663.7260140823073</v>
      </c>
      <c r="F290" s="5">
        <f t="shared" si="16"/>
        <v>2654.2410623482797</v>
      </c>
    </row>
    <row r="291" spans="1:6" x14ac:dyDescent="0.3">
      <c r="A291" s="2">
        <v>42036</v>
      </c>
      <c r="B291" s="6">
        <v>290</v>
      </c>
      <c r="C291" s="4">
        <v>2166.654</v>
      </c>
      <c r="D291" s="5">
        <f t="shared" si="14"/>
        <v>2240.2124896051923</v>
      </c>
      <c r="E291" s="5">
        <f t="shared" si="15"/>
        <v>2428.7855070411533</v>
      </c>
      <c r="F291" s="5">
        <f t="shared" si="16"/>
        <v>2562.1618498786238</v>
      </c>
    </row>
    <row r="292" spans="1:6" x14ac:dyDescent="0.3">
      <c r="A292" s="2">
        <v>42064</v>
      </c>
      <c r="B292" s="6">
        <v>291</v>
      </c>
      <c r="C292" s="4">
        <v>2676.17</v>
      </c>
      <c r="D292" s="5">
        <f t="shared" si="14"/>
        <v>2174.0098489605193</v>
      </c>
      <c r="E292" s="5">
        <f t="shared" si="15"/>
        <v>2297.7197535205769</v>
      </c>
      <c r="F292" s="5">
        <f t="shared" si="16"/>
        <v>2483.0602799028993</v>
      </c>
    </row>
    <row r="293" spans="1:6" x14ac:dyDescent="0.3">
      <c r="A293" s="2">
        <v>42095</v>
      </c>
      <c r="B293" s="6">
        <v>292</v>
      </c>
      <c r="C293" s="4">
        <v>2621.0889999999999</v>
      </c>
      <c r="D293" s="5">
        <f t="shared" si="14"/>
        <v>2625.9539848960521</v>
      </c>
      <c r="E293" s="5">
        <f t="shared" si="15"/>
        <v>2486.9448767602885</v>
      </c>
      <c r="F293" s="5">
        <f t="shared" si="16"/>
        <v>2521.6822239223197</v>
      </c>
    </row>
    <row r="294" spans="1:6" x14ac:dyDescent="0.3">
      <c r="A294" s="2">
        <v>42125</v>
      </c>
      <c r="B294" s="6">
        <v>293</v>
      </c>
      <c r="C294" s="4">
        <v>2487.5459999999998</v>
      </c>
      <c r="D294" s="5">
        <f t="shared" si="14"/>
        <v>2621.5754984896053</v>
      </c>
      <c r="E294" s="5">
        <f t="shared" si="15"/>
        <v>2554.016938380144</v>
      </c>
      <c r="F294" s="5">
        <f t="shared" si="16"/>
        <v>2541.5635791378559</v>
      </c>
    </row>
    <row r="295" spans="1:6" x14ac:dyDescent="0.3">
      <c r="A295" s="2">
        <v>42156</v>
      </c>
      <c r="B295" s="6">
        <v>294</v>
      </c>
      <c r="C295" s="4">
        <v>2683.7620000000002</v>
      </c>
      <c r="D295" s="5">
        <f t="shared" si="14"/>
        <v>2500.9489498489606</v>
      </c>
      <c r="E295" s="5">
        <f t="shared" si="15"/>
        <v>2520.7814691900721</v>
      </c>
      <c r="F295" s="5">
        <f t="shared" si="16"/>
        <v>2530.7600633102847</v>
      </c>
    </row>
    <row r="296" spans="1:6" x14ac:dyDescent="0.3">
      <c r="A296" s="2">
        <v>42186</v>
      </c>
      <c r="B296" s="6">
        <v>295</v>
      </c>
      <c r="C296" s="4">
        <v>2861.7469999999998</v>
      </c>
      <c r="D296" s="5">
        <f t="shared" si="14"/>
        <v>2665.4806949848962</v>
      </c>
      <c r="E296" s="5">
        <f t="shared" si="15"/>
        <v>2602.2717345950359</v>
      </c>
      <c r="F296" s="5">
        <f t="shared" si="16"/>
        <v>2561.3604506482279</v>
      </c>
    </row>
    <row r="297" spans="1:6" x14ac:dyDescent="0.3">
      <c r="A297" s="2">
        <v>42217</v>
      </c>
      <c r="B297" s="6">
        <v>296</v>
      </c>
      <c r="C297" s="4">
        <v>2692.7829999999999</v>
      </c>
      <c r="D297" s="5">
        <f t="shared" si="14"/>
        <v>2842.1203694984893</v>
      </c>
      <c r="E297" s="5">
        <f t="shared" si="15"/>
        <v>2732.0093672975181</v>
      </c>
      <c r="F297" s="5">
        <f t="shared" si="16"/>
        <v>2621.4377605185823</v>
      </c>
    </row>
    <row r="298" spans="1:6" x14ac:dyDescent="0.3">
      <c r="A298" s="2">
        <v>42248</v>
      </c>
      <c r="B298" s="6">
        <v>297</v>
      </c>
      <c r="C298" s="4">
        <v>2472.0070000000001</v>
      </c>
      <c r="D298" s="5">
        <f t="shared" si="14"/>
        <v>2707.7167369498488</v>
      </c>
      <c r="E298" s="5">
        <f t="shared" si="15"/>
        <v>2712.3961836487588</v>
      </c>
      <c r="F298" s="5">
        <f t="shared" si="16"/>
        <v>2635.7068084148659</v>
      </c>
    </row>
    <row r="299" spans="1:6" x14ac:dyDescent="0.3">
      <c r="A299" s="2">
        <v>42278</v>
      </c>
      <c r="B299" s="6">
        <v>298</v>
      </c>
      <c r="C299" s="4">
        <v>2636.6860000000001</v>
      </c>
      <c r="D299" s="5">
        <f t="shared" si="14"/>
        <v>2495.5779736949853</v>
      </c>
      <c r="E299" s="5">
        <f t="shared" si="15"/>
        <v>2592.2015918243796</v>
      </c>
      <c r="F299" s="5">
        <f t="shared" si="16"/>
        <v>2602.9668467318929</v>
      </c>
    </row>
    <row r="300" spans="1:6" x14ac:dyDescent="0.3">
      <c r="A300" s="2">
        <v>42309</v>
      </c>
      <c r="B300" s="6">
        <v>299</v>
      </c>
      <c r="C300" s="4">
        <v>2648.7429999999999</v>
      </c>
      <c r="D300" s="5">
        <f t="shared" si="14"/>
        <v>2622.5751973694987</v>
      </c>
      <c r="E300" s="5">
        <f t="shared" si="15"/>
        <v>2614.4437959121897</v>
      </c>
      <c r="F300" s="5">
        <f t="shared" si="16"/>
        <v>2609.7106773855144</v>
      </c>
    </row>
    <row r="301" spans="1:6" x14ac:dyDescent="0.3">
      <c r="A301" s="2">
        <v>42339</v>
      </c>
      <c r="B301" s="6">
        <v>300</v>
      </c>
      <c r="C301" s="4">
        <v>2582.7660000000001</v>
      </c>
      <c r="D301" s="5">
        <f t="shared" si="14"/>
        <v>2646.1262197369497</v>
      </c>
      <c r="E301" s="5">
        <f t="shared" si="15"/>
        <v>2631.593397956095</v>
      </c>
      <c r="F301" s="5">
        <f t="shared" si="16"/>
        <v>2617.5171419084113</v>
      </c>
    </row>
    <row r="302" spans="1:6" x14ac:dyDescent="0.3">
      <c r="A302" s="2">
        <v>42370</v>
      </c>
      <c r="B302" s="6">
        <v>301</v>
      </c>
      <c r="C302" s="4">
        <v>2181.7040000000002</v>
      </c>
      <c r="D302" s="5">
        <f t="shared" si="14"/>
        <v>2589.1020219736947</v>
      </c>
      <c r="E302" s="5">
        <f t="shared" si="15"/>
        <v>2607.1796989780478</v>
      </c>
      <c r="F302" s="5">
        <f t="shared" si="16"/>
        <v>2610.566913526729</v>
      </c>
    </row>
    <row r="303" spans="1:6" x14ac:dyDescent="0.3">
      <c r="A303" s="2">
        <v>42401</v>
      </c>
      <c r="B303" s="6">
        <v>302</v>
      </c>
      <c r="C303" s="4">
        <v>2215.8850000000002</v>
      </c>
      <c r="D303" s="5">
        <f t="shared" si="14"/>
        <v>2222.4438021973697</v>
      </c>
      <c r="E303" s="5">
        <f t="shared" si="15"/>
        <v>2394.4418494890242</v>
      </c>
      <c r="F303" s="5">
        <f t="shared" si="16"/>
        <v>2524.794330821383</v>
      </c>
    </row>
    <row r="304" spans="1:6" x14ac:dyDescent="0.3">
      <c r="A304" s="2">
        <v>42430</v>
      </c>
      <c r="B304" s="6">
        <v>303</v>
      </c>
      <c r="C304" s="4">
        <v>2725.86</v>
      </c>
      <c r="D304" s="5">
        <f t="shared" si="14"/>
        <v>2216.5408802197371</v>
      </c>
      <c r="E304" s="5">
        <f t="shared" si="15"/>
        <v>2305.1634247445122</v>
      </c>
      <c r="F304" s="5">
        <f t="shared" si="16"/>
        <v>2463.0124646571066</v>
      </c>
    </row>
    <row r="305" spans="1:6" x14ac:dyDescent="0.3">
      <c r="A305" s="2">
        <v>42461</v>
      </c>
      <c r="B305" s="6">
        <v>304</v>
      </c>
      <c r="C305" s="4">
        <v>2539.7139999999999</v>
      </c>
      <c r="D305" s="5">
        <f t="shared" si="14"/>
        <v>2674.928088021974</v>
      </c>
      <c r="E305" s="5">
        <f t="shared" si="15"/>
        <v>2515.5117123722562</v>
      </c>
      <c r="F305" s="5">
        <f t="shared" si="16"/>
        <v>2515.5819717256854</v>
      </c>
    </row>
    <row r="306" spans="1:6" x14ac:dyDescent="0.3">
      <c r="A306" s="2">
        <v>42491</v>
      </c>
      <c r="B306" s="6">
        <v>305</v>
      </c>
      <c r="C306" s="4">
        <v>2728.3310000000001</v>
      </c>
      <c r="D306" s="5">
        <f t="shared" si="14"/>
        <v>2553.2354088021975</v>
      </c>
      <c r="E306" s="5">
        <f t="shared" si="15"/>
        <v>2527.6128561861278</v>
      </c>
      <c r="F306" s="5">
        <f t="shared" si="16"/>
        <v>2520.4083773805487</v>
      </c>
    </row>
    <row r="307" spans="1:6" x14ac:dyDescent="0.3">
      <c r="A307" s="2">
        <v>42522</v>
      </c>
      <c r="B307" s="6">
        <v>306</v>
      </c>
      <c r="C307" s="4">
        <v>2757.1129999999998</v>
      </c>
      <c r="D307" s="5">
        <f t="shared" si="14"/>
        <v>2710.8214408802201</v>
      </c>
      <c r="E307" s="5">
        <f t="shared" si="15"/>
        <v>2627.971928093064</v>
      </c>
      <c r="F307" s="5">
        <f t="shared" si="16"/>
        <v>2561.9929019044389</v>
      </c>
    </row>
    <row r="308" spans="1:6" x14ac:dyDescent="0.3">
      <c r="A308" s="2">
        <v>42552</v>
      </c>
      <c r="B308" s="6">
        <v>307</v>
      </c>
      <c r="C308" s="4">
        <v>2923.18</v>
      </c>
      <c r="D308" s="5">
        <f t="shared" si="14"/>
        <v>2752.4838440880221</v>
      </c>
      <c r="E308" s="5">
        <f t="shared" si="15"/>
        <v>2692.5424640465317</v>
      </c>
      <c r="F308" s="5">
        <f t="shared" si="16"/>
        <v>2601.016921523551</v>
      </c>
    </row>
    <row r="309" spans="1:6" x14ac:dyDescent="0.3">
      <c r="A309" s="2">
        <v>42583</v>
      </c>
      <c r="B309" s="6">
        <v>308</v>
      </c>
      <c r="C309" s="4">
        <v>2755.0790000000002</v>
      </c>
      <c r="D309" s="5">
        <f t="shared" si="14"/>
        <v>2906.1103844088025</v>
      </c>
      <c r="E309" s="5">
        <f t="shared" si="15"/>
        <v>2807.861232023266</v>
      </c>
      <c r="F309" s="5">
        <f t="shared" si="16"/>
        <v>2665.4495372188408</v>
      </c>
    </row>
    <row r="310" spans="1:6" x14ac:dyDescent="0.3">
      <c r="A310" s="2">
        <v>42614</v>
      </c>
      <c r="B310" s="6">
        <v>309</v>
      </c>
      <c r="C310" s="4">
        <v>2579.6579999999999</v>
      </c>
      <c r="D310" s="5">
        <f t="shared" si="14"/>
        <v>2770.1821384408804</v>
      </c>
      <c r="E310" s="5">
        <f t="shared" si="15"/>
        <v>2781.4701160116329</v>
      </c>
      <c r="F310" s="5">
        <f t="shared" si="16"/>
        <v>2683.3754297750729</v>
      </c>
    </row>
    <row r="311" spans="1:6" x14ac:dyDescent="0.3">
      <c r="A311" s="2">
        <v>42644</v>
      </c>
      <c r="B311" s="6">
        <v>310</v>
      </c>
      <c r="C311" s="4">
        <v>2616.1999999999998</v>
      </c>
      <c r="D311" s="5">
        <f t="shared" si="14"/>
        <v>2598.7104138440882</v>
      </c>
      <c r="E311" s="5">
        <f t="shared" si="15"/>
        <v>2680.5640580058162</v>
      </c>
      <c r="F311" s="5">
        <f t="shared" si="16"/>
        <v>2662.6319438200585</v>
      </c>
    </row>
    <row r="312" spans="1:6" x14ac:dyDescent="0.3">
      <c r="A312" s="2">
        <v>42675</v>
      </c>
      <c r="B312" s="6">
        <v>311</v>
      </c>
      <c r="C312" s="4">
        <v>2713.3449999999998</v>
      </c>
      <c r="D312" s="5">
        <f t="shared" si="14"/>
        <v>2614.4510413844087</v>
      </c>
      <c r="E312" s="5">
        <f t="shared" si="15"/>
        <v>2648.382029002908</v>
      </c>
      <c r="F312" s="5">
        <f t="shared" si="16"/>
        <v>2653.3455550560466</v>
      </c>
    </row>
    <row r="313" spans="1:6" x14ac:dyDescent="0.3">
      <c r="A313" s="2">
        <v>42705</v>
      </c>
      <c r="B313" s="6">
        <v>312</v>
      </c>
      <c r="C313" s="4">
        <v>2672.5729999999999</v>
      </c>
      <c r="D313" s="5">
        <f t="shared" si="14"/>
        <v>2703.4556041384408</v>
      </c>
      <c r="E313" s="5">
        <f t="shared" si="15"/>
        <v>2680.8635145014541</v>
      </c>
      <c r="F313" s="5">
        <f t="shared" si="16"/>
        <v>2665.3454440448372</v>
      </c>
    </row>
    <row r="314" spans="1:6" x14ac:dyDescent="0.3">
      <c r="A314" s="2">
        <v>42736</v>
      </c>
      <c r="B314" s="6">
        <v>313</v>
      </c>
      <c r="C314" s="4">
        <v>2329.527</v>
      </c>
      <c r="D314" s="5">
        <f t="shared" si="14"/>
        <v>2675.661260413844</v>
      </c>
      <c r="E314" s="5">
        <f t="shared" si="15"/>
        <v>2676.7182572507272</v>
      </c>
      <c r="F314" s="5">
        <f t="shared" si="16"/>
        <v>2666.7909552358697</v>
      </c>
    </row>
    <row r="315" spans="1:6" x14ac:dyDescent="0.3">
      <c r="A315" s="2">
        <v>42767</v>
      </c>
      <c r="B315" s="6">
        <v>314</v>
      </c>
      <c r="C315" s="4">
        <v>2151.453</v>
      </c>
      <c r="D315" s="5">
        <f t="shared" si="14"/>
        <v>2364.1404260413847</v>
      </c>
      <c r="E315" s="5">
        <f t="shared" si="15"/>
        <v>2503.1226286253636</v>
      </c>
      <c r="F315" s="5">
        <f t="shared" si="16"/>
        <v>2599.3381641886958</v>
      </c>
    </row>
    <row r="316" spans="1:6" x14ac:dyDescent="0.3">
      <c r="A316" s="2">
        <v>42795</v>
      </c>
      <c r="B316" s="6">
        <v>315</v>
      </c>
      <c r="C316" s="4">
        <v>2656.4389999999999</v>
      </c>
      <c r="D316" s="5">
        <f t="shared" si="14"/>
        <v>2172.7217426041384</v>
      </c>
      <c r="E316" s="5">
        <f t="shared" si="15"/>
        <v>2327.2878143126818</v>
      </c>
      <c r="F316" s="5">
        <f t="shared" si="16"/>
        <v>2509.7611313509569</v>
      </c>
    </row>
    <row r="317" spans="1:6" x14ac:dyDescent="0.3">
      <c r="A317" s="2">
        <v>42826</v>
      </c>
      <c r="B317" s="6">
        <v>316</v>
      </c>
      <c r="C317" s="4">
        <v>2762.3649999999998</v>
      </c>
      <c r="D317" s="5">
        <f t="shared" si="14"/>
        <v>2608.0672742604138</v>
      </c>
      <c r="E317" s="5">
        <f t="shared" si="15"/>
        <v>2491.8634071563411</v>
      </c>
      <c r="F317" s="5">
        <f t="shared" si="16"/>
        <v>2539.0967050807658</v>
      </c>
    </row>
    <row r="318" spans="1:6" x14ac:dyDescent="0.3">
      <c r="A318" s="2">
        <v>42856</v>
      </c>
      <c r="B318" s="6">
        <v>317</v>
      </c>
      <c r="C318" s="4">
        <v>2775.471</v>
      </c>
      <c r="D318" s="5">
        <f t="shared" si="14"/>
        <v>2746.9352274260414</v>
      </c>
      <c r="E318" s="5">
        <f t="shared" si="15"/>
        <v>2627.1142035781704</v>
      </c>
      <c r="F318" s="5">
        <f t="shared" si="16"/>
        <v>2583.7503640646128</v>
      </c>
    </row>
    <row r="319" spans="1:6" x14ac:dyDescent="0.3">
      <c r="A319" s="2">
        <v>42887</v>
      </c>
      <c r="B319" s="6">
        <v>318</v>
      </c>
      <c r="C319" s="4">
        <v>2823.569</v>
      </c>
      <c r="D319" s="5">
        <f t="shared" si="14"/>
        <v>2772.6174227426045</v>
      </c>
      <c r="E319" s="5">
        <f t="shared" si="15"/>
        <v>2701.292601789085</v>
      </c>
      <c r="F319" s="5">
        <f t="shared" si="16"/>
        <v>2622.0944912516902</v>
      </c>
    </row>
    <row r="320" spans="1:6" x14ac:dyDescent="0.3">
      <c r="A320" s="2">
        <v>42917</v>
      </c>
      <c r="B320" s="6">
        <v>319</v>
      </c>
      <c r="C320" s="4">
        <v>2876.0659999999998</v>
      </c>
      <c r="D320" s="5">
        <f t="shared" si="14"/>
        <v>2818.4738422742607</v>
      </c>
      <c r="E320" s="5">
        <f t="shared" si="15"/>
        <v>2762.4308008945427</v>
      </c>
      <c r="F320" s="5">
        <f t="shared" si="16"/>
        <v>2662.3893930013523</v>
      </c>
    </row>
    <row r="321" spans="1:6" x14ac:dyDescent="0.3">
      <c r="A321" s="2">
        <v>42948</v>
      </c>
      <c r="B321" s="6">
        <v>320</v>
      </c>
      <c r="C321" s="4">
        <v>2819.8380000000002</v>
      </c>
      <c r="D321" s="5">
        <f t="shared" si="14"/>
        <v>2870.3067842274259</v>
      </c>
      <c r="E321" s="5">
        <f t="shared" si="15"/>
        <v>2819.2484004472713</v>
      </c>
      <c r="F321" s="5">
        <f t="shared" si="16"/>
        <v>2705.1247144010822</v>
      </c>
    </row>
    <row r="322" spans="1:6" x14ac:dyDescent="0.3">
      <c r="A322" s="2">
        <v>42979</v>
      </c>
      <c r="B322" s="6">
        <v>321</v>
      </c>
      <c r="C322" s="4">
        <v>2541.6219999999998</v>
      </c>
      <c r="D322" s="5">
        <f t="shared" si="14"/>
        <v>2824.884878422743</v>
      </c>
      <c r="E322" s="5">
        <f t="shared" si="15"/>
        <v>2819.5432002236357</v>
      </c>
      <c r="F322" s="5">
        <f t="shared" si="16"/>
        <v>2728.0673715208659</v>
      </c>
    </row>
    <row r="323" spans="1:6" x14ac:dyDescent="0.3">
      <c r="A323" s="2">
        <v>43009</v>
      </c>
      <c r="B323" s="6">
        <v>322</v>
      </c>
      <c r="C323" s="4">
        <v>2785.1489999999999</v>
      </c>
      <c r="D323" s="5">
        <f t="shared" si="14"/>
        <v>2569.9482878422746</v>
      </c>
      <c r="E323" s="5">
        <f t="shared" si="15"/>
        <v>2680.5826001118176</v>
      </c>
      <c r="F323" s="5">
        <f t="shared" si="16"/>
        <v>2690.7782972166929</v>
      </c>
    </row>
    <row r="324" spans="1:6" x14ac:dyDescent="0.3">
      <c r="A324" s="2">
        <v>43040</v>
      </c>
      <c r="B324" s="6">
        <v>323</v>
      </c>
      <c r="C324" s="4">
        <v>2804.107</v>
      </c>
      <c r="D324" s="5">
        <f t="shared" si="14"/>
        <v>2763.6289287842274</v>
      </c>
      <c r="E324" s="5">
        <f t="shared" si="15"/>
        <v>2732.8658000559089</v>
      </c>
      <c r="F324" s="5">
        <f t="shared" si="16"/>
        <v>2709.652437773354</v>
      </c>
    </row>
    <row r="325" spans="1:6" x14ac:dyDescent="0.3">
      <c r="A325" s="2">
        <v>43070</v>
      </c>
      <c r="B325" s="6">
        <v>324</v>
      </c>
      <c r="C325" s="4">
        <v>2680.5410000000002</v>
      </c>
      <c r="D325" s="5">
        <f t="shared" ref="D325:D337" si="17">0.9*C324+0.1*D324</f>
        <v>2800.0591928784229</v>
      </c>
      <c r="E325" s="5">
        <f t="shared" ref="E325:E337" si="18">0.5*C324+0.5*E324</f>
        <v>2768.4864000279545</v>
      </c>
      <c r="F325" s="5">
        <f t="shared" ref="F325:F337" si="19">0.2*C324+0.8*F324</f>
        <v>2728.5433502186834</v>
      </c>
    </row>
    <row r="326" spans="1:6" x14ac:dyDescent="0.3">
      <c r="A326" s="2">
        <v>43101</v>
      </c>
      <c r="B326" s="6">
        <v>325</v>
      </c>
      <c r="C326" s="4">
        <v>2307.547</v>
      </c>
      <c r="D326" s="5">
        <f t="shared" si="17"/>
        <v>2692.4928192878424</v>
      </c>
      <c r="E326" s="5">
        <f t="shared" si="18"/>
        <v>2724.5137000139775</v>
      </c>
      <c r="F326" s="5">
        <f t="shared" si="19"/>
        <v>2718.9428801749468</v>
      </c>
    </row>
    <row r="327" spans="1:6" x14ac:dyDescent="0.3">
      <c r="A327" s="2">
        <v>43132</v>
      </c>
      <c r="B327" s="6">
        <v>326</v>
      </c>
      <c r="C327" s="4">
        <v>2157.913</v>
      </c>
      <c r="D327" s="5">
        <f t="shared" si="17"/>
        <v>2346.0415819287841</v>
      </c>
      <c r="E327" s="5">
        <f t="shared" si="18"/>
        <v>2516.0303500069886</v>
      </c>
      <c r="F327" s="5">
        <f t="shared" si="19"/>
        <v>2636.6637041399576</v>
      </c>
    </row>
    <row r="328" spans="1:6" x14ac:dyDescent="0.3">
      <c r="A328" s="2">
        <v>43160</v>
      </c>
      <c r="B328" s="6">
        <v>327</v>
      </c>
      <c r="C328" s="4">
        <v>2561.6930000000002</v>
      </c>
      <c r="D328" s="5">
        <f t="shared" si="17"/>
        <v>2176.7258581928786</v>
      </c>
      <c r="E328" s="5">
        <f t="shared" si="18"/>
        <v>2336.9716750034941</v>
      </c>
      <c r="F328" s="5">
        <f t="shared" si="19"/>
        <v>2540.9135633119663</v>
      </c>
    </row>
    <row r="329" spans="1:6" x14ac:dyDescent="0.3">
      <c r="A329" s="2">
        <v>43191</v>
      </c>
      <c r="B329" s="6">
        <v>328</v>
      </c>
      <c r="C329" s="4">
        <v>2595.0610000000001</v>
      </c>
      <c r="D329" s="5">
        <f t="shared" si="17"/>
        <v>2523.1962858192883</v>
      </c>
      <c r="E329" s="5">
        <f t="shared" si="18"/>
        <v>2449.3323375017471</v>
      </c>
      <c r="F329" s="5">
        <f t="shared" si="19"/>
        <v>2545.0694506495729</v>
      </c>
    </row>
    <row r="330" spans="1:6" x14ac:dyDescent="0.3">
      <c r="A330" s="2">
        <v>43221</v>
      </c>
      <c r="B330" s="6">
        <v>329</v>
      </c>
      <c r="C330" s="4">
        <v>2744.6260000000002</v>
      </c>
      <c r="D330" s="5">
        <f t="shared" si="17"/>
        <v>2587.8745285819291</v>
      </c>
      <c r="E330" s="5">
        <f t="shared" si="18"/>
        <v>2522.1966687508739</v>
      </c>
      <c r="F330" s="5">
        <f t="shared" si="19"/>
        <v>2555.0677605196583</v>
      </c>
    </row>
    <row r="331" spans="1:6" x14ac:dyDescent="0.3">
      <c r="A331" s="2">
        <v>43252</v>
      </c>
      <c r="B331" s="6">
        <v>330</v>
      </c>
      <c r="C331" s="4">
        <v>2787.3629999999998</v>
      </c>
      <c r="D331" s="5">
        <f t="shared" si="17"/>
        <v>2728.9508528581932</v>
      </c>
      <c r="E331" s="5">
        <f t="shared" si="18"/>
        <v>2633.411334375437</v>
      </c>
      <c r="F331" s="5">
        <f t="shared" si="19"/>
        <v>2592.979408415727</v>
      </c>
    </row>
    <row r="332" spans="1:6" x14ac:dyDescent="0.3">
      <c r="A332" s="2">
        <v>43282</v>
      </c>
      <c r="B332" s="6">
        <v>331</v>
      </c>
      <c r="C332" s="4">
        <v>2920.4119999999998</v>
      </c>
      <c r="D332" s="5">
        <f t="shared" si="17"/>
        <v>2781.5217852858191</v>
      </c>
      <c r="E332" s="5">
        <f t="shared" si="18"/>
        <v>2710.3871671877187</v>
      </c>
      <c r="F332" s="5">
        <f t="shared" si="19"/>
        <v>2631.8561267325817</v>
      </c>
    </row>
    <row r="333" spans="1:6" x14ac:dyDescent="0.3">
      <c r="A333" s="2">
        <v>43313</v>
      </c>
      <c r="B333" s="6">
        <v>332</v>
      </c>
      <c r="C333" s="4">
        <v>2848.9349999999999</v>
      </c>
      <c r="D333" s="5">
        <f t="shared" si="17"/>
        <v>2906.5229785285815</v>
      </c>
      <c r="E333" s="5">
        <f t="shared" si="18"/>
        <v>2815.3995835938595</v>
      </c>
      <c r="F333" s="5">
        <f t="shared" si="19"/>
        <v>2689.5673013860651</v>
      </c>
    </row>
    <row r="334" spans="1:6" x14ac:dyDescent="0.3">
      <c r="A334" s="2">
        <v>43344</v>
      </c>
      <c r="B334" s="6">
        <v>333</v>
      </c>
      <c r="C334" s="4">
        <v>2522.3670000000002</v>
      </c>
      <c r="D334" s="5">
        <f t="shared" si="17"/>
        <v>2854.6937978528581</v>
      </c>
      <c r="E334" s="5">
        <f t="shared" si="18"/>
        <v>2832.1672917969299</v>
      </c>
      <c r="F334" s="5">
        <f t="shared" si="19"/>
        <v>2721.4408411088525</v>
      </c>
    </row>
    <row r="335" spans="1:6" x14ac:dyDescent="0.3">
      <c r="A335" s="2">
        <v>43374</v>
      </c>
      <c r="B335" s="6">
        <v>334</v>
      </c>
      <c r="C335" s="4">
        <v>2807.2</v>
      </c>
      <c r="D335" s="5">
        <f t="shared" si="17"/>
        <v>2555.5996797852858</v>
      </c>
      <c r="E335" s="5">
        <f t="shared" si="18"/>
        <v>2677.2671458984651</v>
      </c>
      <c r="F335" s="5">
        <f t="shared" si="19"/>
        <v>2681.626072887082</v>
      </c>
    </row>
    <row r="336" spans="1:6" x14ac:dyDescent="0.3">
      <c r="A336" s="2">
        <v>43405</v>
      </c>
      <c r="B336" s="6">
        <v>335</v>
      </c>
      <c r="C336" s="4">
        <v>2873.9679999999998</v>
      </c>
      <c r="D336" s="5">
        <f t="shared" si="17"/>
        <v>2782.0399679785287</v>
      </c>
      <c r="E336" s="5">
        <f t="shared" si="18"/>
        <v>2742.2335729492324</v>
      </c>
      <c r="F336" s="5">
        <f t="shared" si="19"/>
        <v>2706.7408583096658</v>
      </c>
    </row>
    <row r="337" spans="1:6" x14ac:dyDescent="0.3">
      <c r="A337" s="2">
        <v>43435</v>
      </c>
      <c r="B337" s="6">
        <v>336</v>
      </c>
      <c r="C337" s="4">
        <v>2668.049</v>
      </c>
      <c r="D337" s="5">
        <f t="shared" si="17"/>
        <v>2864.7751967978529</v>
      </c>
      <c r="E337" s="5">
        <f t="shared" si="18"/>
        <v>2808.1007864746161</v>
      </c>
      <c r="F337" s="5">
        <f t="shared" si="19"/>
        <v>2740.1862866477327</v>
      </c>
    </row>
    <row r="338" spans="1:6" x14ac:dyDescent="0.3">
      <c r="A338" s="2">
        <v>43466</v>
      </c>
      <c r="B338" s="6">
        <v>337</v>
      </c>
      <c r="C338" s="4"/>
      <c r="D338" s="5">
        <f>0.9*$C$337+0.1*$D$337</f>
        <v>2687.7216196797854</v>
      </c>
      <c r="E338" s="5">
        <f>0.5*$C$337+0.5*$E$337</f>
        <v>2738.0748932373081</v>
      </c>
      <c r="F338" s="5">
        <f>0.2*$C$337+0.8*$F$337</f>
        <v>2725.7588293181866</v>
      </c>
    </row>
    <row r="339" spans="1:6" x14ac:dyDescent="0.3">
      <c r="A339" s="2">
        <v>43497</v>
      </c>
      <c r="B339" s="6">
        <v>338</v>
      </c>
      <c r="C339" s="4"/>
      <c r="D339" s="5">
        <f t="shared" ref="D339:D349" si="20">0.9*$C$337+0.1*$D$337</f>
        <v>2687.7216196797854</v>
      </c>
      <c r="E339" s="5">
        <f t="shared" ref="E339:E349" si="21">0.5*$C$337+0.5*$E$337</f>
        <v>2738.0748932373081</v>
      </c>
      <c r="F339" s="5">
        <f t="shared" ref="F339:F349" si="22">0.2*$C$337+0.8*$F$337</f>
        <v>2725.7588293181866</v>
      </c>
    </row>
    <row r="340" spans="1:6" x14ac:dyDescent="0.3">
      <c r="A340" s="2">
        <v>43525</v>
      </c>
      <c r="B340" s="6">
        <v>339</v>
      </c>
      <c r="C340" s="4"/>
      <c r="D340" s="5">
        <f t="shared" si="20"/>
        <v>2687.7216196797854</v>
      </c>
      <c r="E340" s="5">
        <f t="shared" si="21"/>
        <v>2738.0748932373081</v>
      </c>
      <c r="F340" s="5">
        <f t="shared" si="22"/>
        <v>2725.7588293181866</v>
      </c>
    </row>
    <row r="341" spans="1:6" x14ac:dyDescent="0.3">
      <c r="A341" s="2">
        <v>43556</v>
      </c>
      <c r="B341" s="6">
        <v>340</v>
      </c>
      <c r="C341" s="4"/>
      <c r="D341" s="5">
        <f t="shared" si="20"/>
        <v>2687.7216196797854</v>
      </c>
      <c r="E341" s="5">
        <f t="shared" si="21"/>
        <v>2738.0748932373081</v>
      </c>
      <c r="F341" s="5">
        <f t="shared" si="22"/>
        <v>2725.7588293181866</v>
      </c>
    </row>
    <row r="342" spans="1:6" x14ac:dyDescent="0.3">
      <c r="A342" s="2">
        <v>43586</v>
      </c>
      <c r="B342" s="6">
        <v>341</v>
      </c>
      <c r="C342" s="4"/>
      <c r="D342" s="5">
        <f t="shared" si="20"/>
        <v>2687.7216196797854</v>
      </c>
      <c r="E342" s="5">
        <f t="shared" si="21"/>
        <v>2738.0748932373081</v>
      </c>
      <c r="F342" s="5">
        <f t="shared" si="22"/>
        <v>2725.7588293181866</v>
      </c>
    </row>
    <row r="343" spans="1:6" x14ac:dyDescent="0.3">
      <c r="A343" s="2">
        <v>43617</v>
      </c>
      <c r="B343" s="6">
        <v>342</v>
      </c>
      <c r="C343" s="4"/>
      <c r="D343" s="5">
        <f t="shared" si="20"/>
        <v>2687.7216196797854</v>
      </c>
      <c r="E343" s="5">
        <f t="shared" si="21"/>
        <v>2738.0748932373081</v>
      </c>
      <c r="F343" s="5">
        <f t="shared" si="22"/>
        <v>2725.7588293181866</v>
      </c>
    </row>
    <row r="344" spans="1:6" x14ac:dyDescent="0.3">
      <c r="A344" s="2">
        <v>43647</v>
      </c>
      <c r="B344" s="6">
        <v>343</v>
      </c>
      <c r="C344" s="4"/>
      <c r="D344" s="5">
        <f t="shared" si="20"/>
        <v>2687.7216196797854</v>
      </c>
      <c r="E344" s="5">
        <f t="shared" si="21"/>
        <v>2738.0748932373081</v>
      </c>
      <c r="F344" s="5">
        <f t="shared" si="22"/>
        <v>2725.7588293181866</v>
      </c>
    </row>
    <row r="345" spans="1:6" x14ac:dyDescent="0.3">
      <c r="A345" s="2">
        <v>43678</v>
      </c>
      <c r="B345" s="6">
        <v>344</v>
      </c>
      <c r="C345" s="4"/>
      <c r="D345" s="5">
        <f t="shared" si="20"/>
        <v>2687.7216196797854</v>
      </c>
      <c r="E345" s="5">
        <f t="shared" si="21"/>
        <v>2738.0748932373081</v>
      </c>
      <c r="F345" s="5">
        <f t="shared" si="22"/>
        <v>2725.7588293181866</v>
      </c>
    </row>
    <row r="346" spans="1:6" x14ac:dyDescent="0.3">
      <c r="A346" s="2">
        <v>43709</v>
      </c>
      <c r="B346" s="6">
        <v>345</v>
      </c>
      <c r="C346" s="4"/>
      <c r="D346" s="5">
        <f t="shared" si="20"/>
        <v>2687.7216196797854</v>
      </c>
      <c r="E346" s="5">
        <f t="shared" si="21"/>
        <v>2738.0748932373081</v>
      </c>
      <c r="F346" s="5">
        <f t="shared" si="22"/>
        <v>2725.7588293181866</v>
      </c>
    </row>
    <row r="347" spans="1:6" x14ac:dyDescent="0.3">
      <c r="A347" s="2">
        <v>43739</v>
      </c>
      <c r="B347" s="6">
        <v>346</v>
      </c>
      <c r="C347" s="4"/>
      <c r="D347" s="5">
        <f t="shared" si="20"/>
        <v>2687.7216196797854</v>
      </c>
      <c r="E347" s="5">
        <f t="shared" si="21"/>
        <v>2738.0748932373081</v>
      </c>
      <c r="F347" s="5">
        <f t="shared" si="22"/>
        <v>2725.7588293181866</v>
      </c>
    </row>
    <row r="348" spans="1:6" x14ac:dyDescent="0.3">
      <c r="A348" s="2">
        <v>43770</v>
      </c>
      <c r="B348" s="6">
        <v>347</v>
      </c>
      <c r="C348" s="4"/>
      <c r="D348" s="5">
        <f t="shared" si="20"/>
        <v>2687.7216196797854</v>
      </c>
      <c r="E348" s="5">
        <f t="shared" si="21"/>
        <v>2738.0748932373081</v>
      </c>
      <c r="F348" s="5">
        <f t="shared" si="22"/>
        <v>2725.7588293181866</v>
      </c>
    </row>
    <row r="349" spans="1:6" x14ac:dyDescent="0.3">
      <c r="A349" s="2">
        <v>43800</v>
      </c>
      <c r="B349" s="6">
        <v>348</v>
      </c>
      <c r="C349" s="4"/>
      <c r="D349" s="5">
        <f t="shared" si="20"/>
        <v>2687.7216196797854</v>
      </c>
      <c r="E349" s="5">
        <f t="shared" si="21"/>
        <v>2738.0748932373081</v>
      </c>
      <c r="F349" s="5">
        <f t="shared" si="22"/>
        <v>2725.7588293181866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7.109375" customWidth="1"/>
    <col min="3" max="3" width="9.5546875" bestFit="1" customWidth="1"/>
    <col min="4" max="4" width="10.44140625" customWidth="1"/>
    <col min="5" max="5" width="10.6640625" customWidth="1"/>
    <col min="6" max="6" width="10.5546875" customWidth="1"/>
    <col min="7" max="7" width="1.6640625" customWidth="1"/>
    <col min="10" max="10" width="9.5546875" customWidth="1"/>
    <col min="17" max="17" width="7.6640625" customWidth="1"/>
  </cols>
  <sheetData>
    <row r="1" spans="1:17" ht="16.2" thickBot="1" x14ac:dyDescent="0.4">
      <c r="A1" s="1" t="s">
        <v>0</v>
      </c>
      <c r="B1" s="1" t="s">
        <v>4</v>
      </c>
      <c r="C1" s="1" t="s">
        <v>1</v>
      </c>
      <c r="D1" s="1" t="s">
        <v>10</v>
      </c>
      <c r="E1" s="1" t="s">
        <v>11</v>
      </c>
      <c r="F1" s="1" t="s">
        <v>9</v>
      </c>
      <c r="H1" s="10" t="s">
        <v>12</v>
      </c>
      <c r="I1" s="11" t="s">
        <v>13</v>
      </c>
    </row>
    <row r="2" spans="1:17" ht="15" thickBot="1" x14ac:dyDescent="0.35">
      <c r="A2" s="2">
        <v>33239</v>
      </c>
      <c r="B2" s="6">
        <v>1</v>
      </c>
      <c r="C2" s="4">
        <v>1708.9169999999999</v>
      </c>
      <c r="D2" s="44">
        <f>C2</f>
        <v>1708.9169999999999</v>
      </c>
      <c r="E2" s="44">
        <v>0</v>
      </c>
      <c r="F2" s="3" t="e">
        <v>#N/A</v>
      </c>
      <c r="H2" s="8">
        <v>0.1</v>
      </c>
      <c r="I2" s="9">
        <v>0.1</v>
      </c>
      <c r="L2" s="27" t="s">
        <v>28</v>
      </c>
      <c r="M2" s="28"/>
      <c r="N2" s="28"/>
      <c r="O2" s="29"/>
      <c r="P2" s="17"/>
      <c r="Q2" s="18"/>
    </row>
    <row r="3" spans="1:17" ht="16.2" thickBot="1" x14ac:dyDescent="0.4">
      <c r="A3" s="2">
        <v>33270</v>
      </c>
      <c r="B3" s="6">
        <v>2</v>
      </c>
      <c r="C3" s="4">
        <v>1620.586</v>
      </c>
      <c r="D3" s="49">
        <f>$H$2*C3+(1-$H$2)*(D2+E2)</f>
        <v>1700.0839000000001</v>
      </c>
      <c r="E3" s="50">
        <f>$I$2*(D3-D2)+(1-$I$2)*E2</f>
        <v>-0.88330999999998316</v>
      </c>
      <c r="F3" s="3">
        <f>D2+E2</f>
        <v>1708.9169999999999</v>
      </c>
      <c r="L3" s="34" t="s">
        <v>17</v>
      </c>
      <c r="M3" s="35"/>
      <c r="N3" s="35"/>
      <c r="O3" s="36"/>
      <c r="Q3" s="20"/>
    </row>
    <row r="4" spans="1:17" ht="16.2" thickBot="1" x14ac:dyDescent="0.4">
      <c r="A4" s="2">
        <v>33298</v>
      </c>
      <c r="B4" s="6">
        <v>3</v>
      </c>
      <c r="C4" s="4">
        <v>1972.7149999999999</v>
      </c>
      <c r="D4" s="5">
        <f>$H$2*C4+(1-$H$2)*(D3+E3)</f>
        <v>1726.5520310000002</v>
      </c>
      <c r="E4" s="5">
        <f>$I$2*(D4-D3)+(1-$I$2)*E3</f>
        <v>1.8518341000000236</v>
      </c>
      <c r="F4" s="51">
        <f>D3+E3</f>
        <v>1699.2005900000001</v>
      </c>
      <c r="H4" s="30" t="s">
        <v>5</v>
      </c>
      <c r="I4" s="17"/>
      <c r="J4" s="18"/>
      <c r="K4" s="45"/>
      <c r="L4" s="37" t="s">
        <v>18</v>
      </c>
      <c r="M4" s="38"/>
      <c r="N4" s="38"/>
      <c r="O4" s="39"/>
      <c r="P4" s="22"/>
      <c r="Q4" s="23"/>
    </row>
    <row r="5" spans="1:17" ht="15.6" x14ac:dyDescent="0.35">
      <c r="A5" s="2">
        <v>33329</v>
      </c>
      <c r="B5" s="6">
        <v>4</v>
      </c>
      <c r="C5" s="4">
        <v>1811.665</v>
      </c>
      <c r="D5" s="5">
        <f t="shared" ref="D5:D68" si="0">$H$2*C5+(1-$H$2)*(D4+E4)</f>
        <v>1736.7299785900004</v>
      </c>
      <c r="E5" s="5">
        <f t="shared" ref="E5:E68" si="1">$I$2*(D5-D4)+(1-$I$2)*E4</f>
        <v>2.6844454490000471</v>
      </c>
      <c r="F5" s="3">
        <f t="shared" ref="F5:F8" si="2">D4+E4</f>
        <v>1728.4038651000003</v>
      </c>
      <c r="H5" s="31" t="s">
        <v>6</v>
      </c>
      <c r="J5" s="20"/>
      <c r="L5" s="52" t="s">
        <v>24</v>
      </c>
      <c r="M5" s="52"/>
      <c r="N5" s="52"/>
      <c r="O5" s="52"/>
      <c r="P5" s="52"/>
      <c r="Q5" s="52"/>
    </row>
    <row r="6" spans="1:17" ht="15.6" x14ac:dyDescent="0.35">
      <c r="A6" s="2">
        <v>33359</v>
      </c>
      <c r="B6" s="6">
        <v>5</v>
      </c>
      <c r="C6" s="4">
        <v>1974.9639999999999</v>
      </c>
      <c r="D6" s="5">
        <f t="shared" si="0"/>
        <v>1762.9693816351005</v>
      </c>
      <c r="E6" s="5">
        <f t="shared" si="1"/>
        <v>5.039941208610049</v>
      </c>
      <c r="F6" s="3">
        <f t="shared" si="2"/>
        <v>1739.4144240390006</v>
      </c>
      <c r="H6" s="32" t="s">
        <v>7</v>
      </c>
      <c r="J6" s="20"/>
      <c r="L6" s="53" t="s">
        <v>25</v>
      </c>
      <c r="M6" s="54"/>
      <c r="N6" s="54"/>
      <c r="O6" s="54"/>
      <c r="P6" s="54"/>
      <c r="Q6" s="54"/>
    </row>
    <row r="7" spans="1:17" ht="16.2" thickBot="1" x14ac:dyDescent="0.4">
      <c r="A7" s="2">
        <v>33390</v>
      </c>
      <c r="B7" s="6">
        <v>6</v>
      </c>
      <c r="C7" s="4">
        <v>1862.356</v>
      </c>
      <c r="D7" s="5">
        <f t="shared" si="0"/>
        <v>1777.4439905593395</v>
      </c>
      <c r="E7" s="5">
        <f t="shared" si="1"/>
        <v>5.9834079801729416</v>
      </c>
      <c r="F7" s="3">
        <f t="shared" si="2"/>
        <v>1768.0093228437106</v>
      </c>
      <c r="H7" s="33" t="s">
        <v>16</v>
      </c>
      <c r="I7" s="22"/>
      <c r="J7" s="23"/>
      <c r="L7" s="55" t="s">
        <v>26</v>
      </c>
      <c r="M7" s="56"/>
      <c r="N7" s="57"/>
      <c r="O7" s="57"/>
      <c r="P7" s="58"/>
      <c r="Q7" s="58"/>
    </row>
    <row r="8" spans="1:17" x14ac:dyDescent="0.3">
      <c r="A8" s="2">
        <v>33420</v>
      </c>
      <c r="B8" s="6">
        <v>7</v>
      </c>
      <c r="C8" s="4">
        <v>1939.86</v>
      </c>
      <c r="D8" s="5">
        <f t="shared" si="0"/>
        <v>1799.0706586855613</v>
      </c>
      <c r="E8" s="5">
        <f t="shared" si="1"/>
        <v>7.5477339947778308</v>
      </c>
      <c r="F8" s="3">
        <f t="shared" si="2"/>
        <v>1783.4273985395123</v>
      </c>
    </row>
    <row r="9" spans="1:17" x14ac:dyDescent="0.3">
      <c r="A9" s="2">
        <v>33451</v>
      </c>
      <c r="B9" s="6">
        <v>8</v>
      </c>
      <c r="C9" s="4">
        <v>2013.2639999999999</v>
      </c>
      <c r="D9" s="5">
        <f t="shared" si="0"/>
        <v>1827.2829534123052</v>
      </c>
      <c r="E9" s="5">
        <f t="shared" si="1"/>
        <v>9.6141900679744428</v>
      </c>
      <c r="F9" s="3">
        <f t="shared" ref="F9:F68" si="3">D8+E8</f>
        <v>1806.6183926803392</v>
      </c>
    </row>
    <row r="10" spans="1:17" x14ac:dyDescent="0.3">
      <c r="A10" s="2">
        <v>33482</v>
      </c>
      <c r="B10" s="6">
        <v>9</v>
      </c>
      <c r="C10" s="4">
        <v>1595.6569999999999</v>
      </c>
      <c r="D10" s="5">
        <f t="shared" si="0"/>
        <v>1812.7731291322516</v>
      </c>
      <c r="E10" s="5">
        <f t="shared" si="1"/>
        <v>7.2017886331716356</v>
      </c>
      <c r="F10" s="3">
        <f t="shared" si="3"/>
        <v>1836.8971434802797</v>
      </c>
    </row>
    <row r="11" spans="1:17" x14ac:dyDescent="0.3">
      <c r="A11" s="2">
        <v>33512</v>
      </c>
      <c r="B11" s="6">
        <v>10</v>
      </c>
      <c r="C11" s="4">
        <v>1724.924</v>
      </c>
      <c r="D11" s="5">
        <f t="shared" si="0"/>
        <v>1810.469825988881</v>
      </c>
      <c r="E11" s="5">
        <f t="shared" si="1"/>
        <v>6.2512794555174107</v>
      </c>
      <c r="F11" s="3">
        <f t="shared" si="3"/>
        <v>1819.9749177654232</v>
      </c>
    </row>
    <row r="12" spans="1:17" x14ac:dyDescent="0.3">
      <c r="A12" s="2">
        <v>33543</v>
      </c>
      <c r="B12" s="6">
        <v>11</v>
      </c>
      <c r="C12" s="4">
        <v>1675.6669999999999</v>
      </c>
      <c r="D12" s="5">
        <f t="shared" si="0"/>
        <v>1802.6156948999585</v>
      </c>
      <c r="E12" s="5">
        <f t="shared" si="1"/>
        <v>4.8407384010734216</v>
      </c>
      <c r="F12" s="3">
        <f t="shared" si="3"/>
        <v>1816.7211054443983</v>
      </c>
    </row>
    <row r="13" spans="1:17" x14ac:dyDescent="0.3">
      <c r="A13" s="2">
        <v>33573</v>
      </c>
      <c r="B13" s="6">
        <v>12</v>
      </c>
      <c r="C13" s="4">
        <v>1813.8630000000001</v>
      </c>
      <c r="D13" s="5">
        <f t="shared" si="0"/>
        <v>1808.0970899709287</v>
      </c>
      <c r="E13" s="5">
        <f t="shared" si="1"/>
        <v>4.904804068063096</v>
      </c>
      <c r="F13" s="3">
        <f t="shared" si="3"/>
        <v>1807.4564333010319</v>
      </c>
    </row>
    <row r="14" spans="1:17" x14ac:dyDescent="0.3">
      <c r="A14" s="2">
        <v>33604</v>
      </c>
      <c r="B14" s="6">
        <v>13</v>
      </c>
      <c r="C14" s="4">
        <v>1614.827</v>
      </c>
      <c r="D14" s="5">
        <f t="shared" si="0"/>
        <v>1793.1844046350927</v>
      </c>
      <c r="E14" s="5">
        <f t="shared" si="1"/>
        <v>2.9230551276731935</v>
      </c>
      <c r="F14" s="3">
        <f t="shared" si="3"/>
        <v>1813.0018940389918</v>
      </c>
    </row>
    <row r="15" spans="1:17" x14ac:dyDescent="0.3">
      <c r="A15" s="2">
        <v>33635</v>
      </c>
      <c r="B15" s="6">
        <v>14</v>
      </c>
      <c r="C15" s="4">
        <v>1557.088</v>
      </c>
      <c r="D15" s="5">
        <f t="shared" si="0"/>
        <v>1772.2055137864895</v>
      </c>
      <c r="E15" s="5">
        <f t="shared" si="1"/>
        <v>0.53286053004555312</v>
      </c>
      <c r="F15" s="3">
        <f t="shared" si="3"/>
        <v>1796.107459762766</v>
      </c>
    </row>
    <row r="16" spans="1:17" x14ac:dyDescent="0.3">
      <c r="A16" s="2">
        <v>33664</v>
      </c>
      <c r="B16" s="6">
        <v>15</v>
      </c>
      <c r="C16" s="4">
        <v>1891.223</v>
      </c>
      <c r="D16" s="5">
        <f t="shared" si="0"/>
        <v>1784.5868368848817</v>
      </c>
      <c r="E16" s="5">
        <f t="shared" si="1"/>
        <v>1.7177067868802136</v>
      </c>
      <c r="F16" s="3">
        <f t="shared" si="3"/>
        <v>1772.7383743165351</v>
      </c>
    </row>
    <row r="17" spans="1:6" x14ac:dyDescent="0.3">
      <c r="A17" s="2">
        <v>33695</v>
      </c>
      <c r="B17" s="6">
        <v>16</v>
      </c>
      <c r="C17" s="4">
        <v>1955.981</v>
      </c>
      <c r="D17" s="5">
        <f t="shared" si="0"/>
        <v>1803.2721893045857</v>
      </c>
      <c r="E17" s="5">
        <f t="shared" si="1"/>
        <v>3.4144713501625956</v>
      </c>
      <c r="F17" s="3">
        <f t="shared" si="3"/>
        <v>1786.3045436717618</v>
      </c>
    </row>
    <row r="18" spans="1:6" x14ac:dyDescent="0.3">
      <c r="A18" s="2">
        <v>33725</v>
      </c>
      <c r="B18" s="6">
        <v>17</v>
      </c>
      <c r="C18" s="4">
        <v>1884.7139999999999</v>
      </c>
      <c r="D18" s="5">
        <f t="shared" si="0"/>
        <v>1814.4893945892736</v>
      </c>
      <c r="E18" s="5">
        <f t="shared" si="1"/>
        <v>4.1947447436151268</v>
      </c>
      <c r="F18" s="3">
        <f t="shared" si="3"/>
        <v>1806.6866606547483</v>
      </c>
    </row>
    <row r="19" spans="1:6" x14ac:dyDescent="0.3">
      <c r="A19" s="2">
        <v>33756</v>
      </c>
      <c r="B19" s="6">
        <v>18</v>
      </c>
      <c r="C19" s="4">
        <v>1623.0419999999999</v>
      </c>
      <c r="D19" s="5">
        <f t="shared" si="0"/>
        <v>1799.1199253995999</v>
      </c>
      <c r="E19" s="5">
        <f t="shared" si="1"/>
        <v>2.2383233502862407</v>
      </c>
      <c r="F19" s="3">
        <f t="shared" si="3"/>
        <v>1818.6841393328887</v>
      </c>
    </row>
    <row r="20" spans="1:6" x14ac:dyDescent="0.3">
      <c r="A20" s="2">
        <v>33786</v>
      </c>
      <c r="B20" s="6">
        <v>19</v>
      </c>
      <c r="C20" s="4">
        <v>1903.309</v>
      </c>
      <c r="D20" s="5">
        <f t="shared" si="0"/>
        <v>1811.5533238748974</v>
      </c>
      <c r="E20" s="5">
        <f t="shared" si="1"/>
        <v>3.2578308627873676</v>
      </c>
      <c r="F20" s="3">
        <f t="shared" si="3"/>
        <v>1801.3582487498861</v>
      </c>
    </row>
    <row r="21" spans="1:6" x14ac:dyDescent="0.3">
      <c r="A21" s="2">
        <v>33817</v>
      </c>
      <c r="B21" s="6">
        <v>20</v>
      </c>
      <c r="C21" s="4">
        <v>1996.712</v>
      </c>
      <c r="D21" s="5">
        <f t="shared" si="0"/>
        <v>1833.0012392639164</v>
      </c>
      <c r="E21" s="5">
        <f t="shared" si="1"/>
        <v>5.0768393154105356</v>
      </c>
      <c r="F21" s="3">
        <f t="shared" si="3"/>
        <v>1814.8111547376848</v>
      </c>
    </row>
    <row r="22" spans="1:6" x14ac:dyDescent="0.3">
      <c r="A22" s="2">
        <v>33848</v>
      </c>
      <c r="B22" s="6">
        <v>21</v>
      </c>
      <c r="C22" s="4">
        <v>1703.8969999999999</v>
      </c>
      <c r="D22" s="5">
        <f t="shared" si="0"/>
        <v>1824.6599707213943</v>
      </c>
      <c r="E22" s="5">
        <f t="shared" si="1"/>
        <v>3.7350285296172694</v>
      </c>
      <c r="F22" s="3">
        <f t="shared" si="3"/>
        <v>1838.078078579327</v>
      </c>
    </row>
    <row r="23" spans="1:6" x14ac:dyDescent="0.3">
      <c r="A23" s="2">
        <v>33878</v>
      </c>
      <c r="B23" s="6">
        <v>22</v>
      </c>
      <c r="C23" s="4">
        <v>1810</v>
      </c>
      <c r="D23" s="5">
        <f t="shared" si="0"/>
        <v>1826.5554993259104</v>
      </c>
      <c r="E23" s="5">
        <f t="shared" si="1"/>
        <v>3.5510785371071556</v>
      </c>
      <c r="F23" s="3">
        <f t="shared" si="3"/>
        <v>1828.3949992510115</v>
      </c>
    </row>
    <row r="24" spans="1:6" x14ac:dyDescent="0.3">
      <c r="A24" s="2">
        <v>33909</v>
      </c>
      <c r="B24" s="6">
        <v>23</v>
      </c>
      <c r="C24" s="4">
        <v>1861.6010000000001</v>
      </c>
      <c r="D24" s="5">
        <f t="shared" si="0"/>
        <v>1833.2560200767159</v>
      </c>
      <c r="E24" s="5">
        <f t="shared" si="1"/>
        <v>3.8660227584769884</v>
      </c>
      <c r="F24" s="3">
        <f t="shared" si="3"/>
        <v>1830.1065778630175</v>
      </c>
    </row>
    <row r="25" spans="1:6" x14ac:dyDescent="0.3">
      <c r="A25" s="2">
        <v>33939</v>
      </c>
      <c r="B25" s="6">
        <v>24</v>
      </c>
      <c r="C25" s="4">
        <v>1875.1220000000001</v>
      </c>
      <c r="D25" s="5">
        <f t="shared" si="0"/>
        <v>1840.9220385516737</v>
      </c>
      <c r="E25" s="5">
        <f t="shared" si="1"/>
        <v>4.2460223301250704</v>
      </c>
      <c r="F25" s="3">
        <f t="shared" si="3"/>
        <v>1837.1220428351928</v>
      </c>
    </row>
    <row r="26" spans="1:6" x14ac:dyDescent="0.3">
      <c r="A26" s="2">
        <v>33970</v>
      </c>
      <c r="B26" s="6">
        <v>25</v>
      </c>
      <c r="C26" s="4">
        <v>1705.259</v>
      </c>
      <c r="D26" s="5">
        <f t="shared" si="0"/>
        <v>1831.1771547936189</v>
      </c>
      <c r="E26" s="5">
        <f t="shared" si="1"/>
        <v>2.8469317213070822</v>
      </c>
      <c r="F26" s="3">
        <f t="shared" si="3"/>
        <v>1845.1680608817987</v>
      </c>
    </row>
    <row r="27" spans="1:6" x14ac:dyDescent="0.3">
      <c r="A27" s="2">
        <v>34001</v>
      </c>
      <c r="B27" s="6">
        <v>26</v>
      </c>
      <c r="C27" s="4">
        <v>1618.5350000000001</v>
      </c>
      <c r="D27" s="5">
        <f t="shared" si="0"/>
        <v>1812.4751778634334</v>
      </c>
      <c r="E27" s="5">
        <f t="shared" si="1"/>
        <v>0.69204085615782018</v>
      </c>
      <c r="F27" s="3">
        <f t="shared" si="3"/>
        <v>1834.024086514926</v>
      </c>
    </row>
    <row r="28" spans="1:6" x14ac:dyDescent="0.3">
      <c r="A28" s="2">
        <v>34029</v>
      </c>
      <c r="B28" s="6">
        <v>27</v>
      </c>
      <c r="C28" s="4">
        <v>1836.7090000000001</v>
      </c>
      <c r="D28" s="5">
        <f t="shared" si="0"/>
        <v>1815.5213968476321</v>
      </c>
      <c r="E28" s="5">
        <f t="shared" si="1"/>
        <v>0.92745866896191131</v>
      </c>
      <c r="F28" s="3">
        <f t="shared" si="3"/>
        <v>1813.1672187195911</v>
      </c>
    </row>
    <row r="29" spans="1:6" x14ac:dyDescent="0.3">
      <c r="A29" s="2">
        <v>34060</v>
      </c>
      <c r="B29" s="6">
        <v>28</v>
      </c>
      <c r="C29" s="4">
        <v>1957.0429999999999</v>
      </c>
      <c r="D29" s="5">
        <f t="shared" si="0"/>
        <v>1830.5082699649347</v>
      </c>
      <c r="E29" s="5">
        <f t="shared" si="1"/>
        <v>2.3334001137959799</v>
      </c>
      <c r="F29" s="3">
        <f t="shared" si="3"/>
        <v>1816.448855516594</v>
      </c>
    </row>
    <row r="30" spans="1:6" x14ac:dyDescent="0.3">
      <c r="A30" s="2">
        <v>34090</v>
      </c>
      <c r="B30" s="6">
        <v>29</v>
      </c>
      <c r="C30" s="4">
        <v>1917.1849999999999</v>
      </c>
      <c r="D30" s="5">
        <f t="shared" si="0"/>
        <v>1841.2760030708575</v>
      </c>
      <c r="E30" s="5">
        <f t="shared" si="1"/>
        <v>3.1768334130086666</v>
      </c>
      <c r="F30" s="3">
        <f t="shared" si="3"/>
        <v>1832.8416700787307</v>
      </c>
    </row>
    <row r="31" spans="1:6" x14ac:dyDescent="0.3">
      <c r="A31" s="2">
        <v>34121</v>
      </c>
      <c r="B31" s="6">
        <v>30</v>
      </c>
      <c r="C31" s="4">
        <v>1882.3979999999999</v>
      </c>
      <c r="D31" s="5">
        <f t="shared" si="0"/>
        <v>1848.2473528354797</v>
      </c>
      <c r="E31" s="5">
        <f t="shared" si="1"/>
        <v>3.5562850481700119</v>
      </c>
      <c r="F31" s="3">
        <f t="shared" si="3"/>
        <v>1844.4528364838661</v>
      </c>
    </row>
    <row r="32" spans="1:6" x14ac:dyDescent="0.3">
      <c r="A32" s="2">
        <v>34151</v>
      </c>
      <c r="B32" s="6">
        <v>31</v>
      </c>
      <c r="C32" s="4">
        <v>1933.009</v>
      </c>
      <c r="D32" s="5">
        <f t="shared" si="0"/>
        <v>1859.9241740952846</v>
      </c>
      <c r="E32" s="5">
        <f t="shared" si="1"/>
        <v>4.368338669333502</v>
      </c>
      <c r="F32" s="3">
        <f t="shared" si="3"/>
        <v>1851.8036378836496</v>
      </c>
    </row>
    <row r="33" spans="1:6" x14ac:dyDescent="0.3">
      <c r="A33" s="2">
        <v>34182</v>
      </c>
      <c r="B33" s="6">
        <v>32</v>
      </c>
      <c r="C33" s="4">
        <v>1996.1669999999999</v>
      </c>
      <c r="D33" s="5">
        <f t="shared" si="0"/>
        <v>1877.4799614881563</v>
      </c>
      <c r="E33" s="5">
        <f t="shared" si="1"/>
        <v>5.6870835416873229</v>
      </c>
      <c r="F33" s="3">
        <f t="shared" si="3"/>
        <v>1864.2925127646181</v>
      </c>
    </row>
    <row r="34" spans="1:6" x14ac:dyDescent="0.3">
      <c r="A34" s="2">
        <v>34213</v>
      </c>
      <c r="B34" s="6">
        <v>33</v>
      </c>
      <c r="C34" s="4">
        <v>1672.8409999999999</v>
      </c>
      <c r="D34" s="5">
        <f t="shared" si="0"/>
        <v>1862.1344405268594</v>
      </c>
      <c r="E34" s="5">
        <f t="shared" si="1"/>
        <v>3.5838230913889033</v>
      </c>
      <c r="F34" s="3">
        <f t="shared" si="3"/>
        <v>1883.1670450298436</v>
      </c>
    </row>
    <row r="35" spans="1:6" x14ac:dyDescent="0.3">
      <c r="A35" s="2">
        <v>34243</v>
      </c>
      <c r="B35" s="6">
        <v>34</v>
      </c>
      <c r="C35" s="4">
        <v>1752.827</v>
      </c>
      <c r="D35" s="5">
        <f t="shared" si="0"/>
        <v>1854.4291372564235</v>
      </c>
      <c r="E35" s="5">
        <f t="shared" si="1"/>
        <v>2.4549104552064196</v>
      </c>
      <c r="F35" s="3">
        <f t="shared" si="3"/>
        <v>1865.7182636182483</v>
      </c>
    </row>
    <row r="36" spans="1:6" x14ac:dyDescent="0.3">
      <c r="A36" s="2">
        <v>34274</v>
      </c>
      <c r="B36" s="6">
        <v>35</v>
      </c>
      <c r="C36" s="4">
        <v>1720.377</v>
      </c>
      <c r="D36" s="5">
        <f t="shared" si="0"/>
        <v>1843.2333429404669</v>
      </c>
      <c r="E36" s="5">
        <f t="shared" si="1"/>
        <v>1.0898399780901158</v>
      </c>
      <c r="F36" s="3">
        <f t="shared" si="3"/>
        <v>1856.8840477116298</v>
      </c>
    </row>
    <row r="37" spans="1:6" x14ac:dyDescent="0.3">
      <c r="A37" s="2">
        <v>34304</v>
      </c>
      <c r="B37" s="6">
        <v>36</v>
      </c>
      <c r="C37" s="4">
        <v>1734.2919999999999</v>
      </c>
      <c r="D37" s="5">
        <f t="shared" si="0"/>
        <v>1833.3200646267014</v>
      </c>
      <c r="E37" s="5">
        <f t="shared" si="1"/>
        <v>-1.0471851095439022E-2</v>
      </c>
      <c r="F37" s="3">
        <f t="shared" si="3"/>
        <v>1844.323182918557</v>
      </c>
    </row>
    <row r="38" spans="1:6" x14ac:dyDescent="0.3">
      <c r="A38" s="2">
        <v>34335</v>
      </c>
      <c r="B38" s="6">
        <v>37</v>
      </c>
      <c r="C38" s="4">
        <v>1563.365</v>
      </c>
      <c r="D38" s="5">
        <f t="shared" si="0"/>
        <v>1806.3151334980453</v>
      </c>
      <c r="E38" s="5">
        <f t="shared" si="1"/>
        <v>-2.7099177788515103</v>
      </c>
      <c r="F38" s="3">
        <f t="shared" si="3"/>
        <v>1833.309592775606</v>
      </c>
    </row>
    <row r="39" spans="1:6" x14ac:dyDescent="0.3">
      <c r="A39" s="2">
        <v>34366</v>
      </c>
      <c r="B39" s="6">
        <v>38</v>
      </c>
      <c r="C39" s="4">
        <v>1573.9590000000001</v>
      </c>
      <c r="D39" s="5">
        <f t="shared" si="0"/>
        <v>1780.6405941472742</v>
      </c>
      <c r="E39" s="5">
        <f t="shared" si="1"/>
        <v>-5.0063799360434658</v>
      </c>
      <c r="F39" s="3">
        <f t="shared" si="3"/>
        <v>1803.6052157191937</v>
      </c>
    </row>
    <row r="40" spans="1:6" x14ac:dyDescent="0.3">
      <c r="A40" s="2">
        <v>34394</v>
      </c>
      <c r="B40" s="6">
        <v>39</v>
      </c>
      <c r="C40" s="4">
        <v>1902.6389999999999</v>
      </c>
      <c r="D40" s="5">
        <f t="shared" si="0"/>
        <v>1788.3346927901077</v>
      </c>
      <c r="E40" s="5">
        <f t="shared" si="1"/>
        <v>-3.7363320781557667</v>
      </c>
      <c r="F40" s="3">
        <f t="shared" si="3"/>
        <v>1775.6342142112308</v>
      </c>
    </row>
    <row r="41" spans="1:6" x14ac:dyDescent="0.3">
      <c r="A41" s="2">
        <v>34425</v>
      </c>
      <c r="B41" s="6">
        <v>40</v>
      </c>
      <c r="C41" s="4">
        <v>1833.8879999999999</v>
      </c>
      <c r="D41" s="5">
        <f t="shared" si="0"/>
        <v>1789.5273246407567</v>
      </c>
      <c r="E41" s="5">
        <f t="shared" si="1"/>
        <v>-3.2434356852752977</v>
      </c>
      <c r="F41" s="3">
        <f t="shared" si="3"/>
        <v>1784.598360711952</v>
      </c>
    </row>
    <row r="42" spans="1:6" x14ac:dyDescent="0.3">
      <c r="A42" s="2">
        <v>34455</v>
      </c>
      <c r="B42" s="6">
        <v>41</v>
      </c>
      <c r="C42" s="4">
        <v>1831.049</v>
      </c>
      <c r="D42" s="5">
        <f t="shared" si="0"/>
        <v>1790.7604000599333</v>
      </c>
      <c r="E42" s="5">
        <f t="shared" si="1"/>
        <v>-2.795784574830102</v>
      </c>
      <c r="F42" s="3">
        <f t="shared" si="3"/>
        <v>1786.2838889554814</v>
      </c>
    </row>
    <row r="43" spans="1:6" x14ac:dyDescent="0.3">
      <c r="A43" s="2">
        <v>34486</v>
      </c>
      <c r="B43" s="6">
        <v>42</v>
      </c>
      <c r="C43" s="4">
        <v>1775.7550000000001</v>
      </c>
      <c r="D43" s="5">
        <f t="shared" si="0"/>
        <v>1786.7436539365931</v>
      </c>
      <c r="E43" s="5">
        <f t="shared" si="1"/>
        <v>-2.9178807296811149</v>
      </c>
      <c r="F43" s="3">
        <f t="shared" si="3"/>
        <v>1787.9646154851032</v>
      </c>
    </row>
    <row r="44" spans="1:6" x14ac:dyDescent="0.3">
      <c r="A44" s="2">
        <v>34516</v>
      </c>
      <c r="B44" s="6">
        <v>43</v>
      </c>
      <c r="C44" s="4">
        <v>1867.508</v>
      </c>
      <c r="D44" s="5">
        <f t="shared" si="0"/>
        <v>1792.1939958862208</v>
      </c>
      <c r="E44" s="5">
        <f t="shared" si="1"/>
        <v>-2.0810584617502306</v>
      </c>
      <c r="F44" s="3">
        <f t="shared" si="3"/>
        <v>1783.8257732069119</v>
      </c>
    </row>
    <row r="45" spans="1:6" x14ac:dyDescent="0.3">
      <c r="A45" s="2">
        <v>34547</v>
      </c>
      <c r="B45" s="6">
        <v>44</v>
      </c>
      <c r="C45" s="4">
        <v>1906.6079999999999</v>
      </c>
      <c r="D45" s="5">
        <f t="shared" si="0"/>
        <v>1801.7624436820238</v>
      </c>
      <c r="E45" s="5">
        <f t="shared" si="1"/>
        <v>-0.91610783599491086</v>
      </c>
      <c r="F45" s="3">
        <f t="shared" si="3"/>
        <v>1790.1129374244706</v>
      </c>
    </row>
    <row r="46" spans="1:6" x14ac:dyDescent="0.3">
      <c r="A46" s="2">
        <v>34578</v>
      </c>
      <c r="B46" s="6">
        <v>45</v>
      </c>
      <c r="C46" s="4">
        <v>1685.6320000000001</v>
      </c>
      <c r="D46" s="5">
        <f t="shared" si="0"/>
        <v>1789.3249022614261</v>
      </c>
      <c r="E46" s="5">
        <f t="shared" si="1"/>
        <v>-2.0682511944551853</v>
      </c>
      <c r="F46" s="3">
        <f t="shared" si="3"/>
        <v>1800.846335846029</v>
      </c>
    </row>
    <row r="47" spans="1:6" x14ac:dyDescent="0.3">
      <c r="A47" s="2">
        <v>34608</v>
      </c>
      <c r="B47" s="6">
        <v>46</v>
      </c>
      <c r="C47" s="4">
        <v>1778.546</v>
      </c>
      <c r="D47" s="5">
        <f t="shared" si="0"/>
        <v>1786.3855859602741</v>
      </c>
      <c r="E47" s="5">
        <f t="shared" si="1"/>
        <v>-2.1553577051248745</v>
      </c>
      <c r="F47" s="3">
        <f t="shared" si="3"/>
        <v>1787.256651066971</v>
      </c>
    </row>
    <row r="48" spans="1:6" x14ac:dyDescent="0.3">
      <c r="A48" s="2">
        <v>34639</v>
      </c>
      <c r="B48" s="6">
        <v>47</v>
      </c>
      <c r="C48" s="4">
        <v>1775.9949999999999</v>
      </c>
      <c r="D48" s="5">
        <f t="shared" si="0"/>
        <v>1783.4067054296343</v>
      </c>
      <c r="E48" s="5">
        <f t="shared" si="1"/>
        <v>-2.2377099876763671</v>
      </c>
      <c r="F48" s="3">
        <f t="shared" si="3"/>
        <v>1784.2302282551491</v>
      </c>
    </row>
    <row r="49" spans="1:6" x14ac:dyDescent="0.3">
      <c r="A49" s="2">
        <v>34669</v>
      </c>
      <c r="B49" s="6">
        <v>48</v>
      </c>
      <c r="C49" s="4">
        <v>1783.35</v>
      </c>
      <c r="D49" s="5">
        <f t="shared" si="0"/>
        <v>1781.387095897762</v>
      </c>
      <c r="E49" s="5">
        <f t="shared" si="1"/>
        <v>-2.2158999420959526</v>
      </c>
      <c r="F49" s="3">
        <f t="shared" si="3"/>
        <v>1781.1689954419578</v>
      </c>
    </row>
    <row r="50" spans="1:6" x14ac:dyDescent="0.3">
      <c r="A50" s="2">
        <v>34700</v>
      </c>
      <c r="B50" s="6">
        <v>49</v>
      </c>
      <c r="C50" s="4">
        <v>1548.415</v>
      </c>
      <c r="D50" s="5">
        <f t="shared" si="0"/>
        <v>1756.0955763600994</v>
      </c>
      <c r="E50" s="5">
        <f t="shared" si="1"/>
        <v>-4.5234619016526256</v>
      </c>
      <c r="F50" s="3">
        <f t="shared" si="3"/>
        <v>1779.171195955666</v>
      </c>
    </row>
    <row r="51" spans="1:6" x14ac:dyDescent="0.3">
      <c r="A51" s="2">
        <v>34731</v>
      </c>
      <c r="B51" s="6">
        <v>50</v>
      </c>
      <c r="C51" s="4">
        <v>1496.925</v>
      </c>
      <c r="D51" s="5">
        <f t="shared" si="0"/>
        <v>1726.1074030126019</v>
      </c>
      <c r="E51" s="5">
        <f t="shared" si="1"/>
        <v>-7.0699330462371055</v>
      </c>
      <c r="F51" s="3">
        <f t="shared" si="3"/>
        <v>1751.5721144584468</v>
      </c>
    </row>
    <row r="52" spans="1:6" x14ac:dyDescent="0.3">
      <c r="A52" s="2">
        <v>34759</v>
      </c>
      <c r="B52" s="6">
        <v>51</v>
      </c>
      <c r="C52" s="4">
        <v>1798.316</v>
      </c>
      <c r="D52" s="5">
        <f t="shared" si="0"/>
        <v>1726.9653229697283</v>
      </c>
      <c r="E52" s="5">
        <f t="shared" si="1"/>
        <v>-6.277147745900761</v>
      </c>
      <c r="F52" s="3">
        <f t="shared" si="3"/>
        <v>1719.0374699663648</v>
      </c>
    </row>
    <row r="53" spans="1:6" x14ac:dyDescent="0.3">
      <c r="A53" s="2">
        <v>34790</v>
      </c>
      <c r="B53" s="6">
        <v>52</v>
      </c>
      <c r="C53" s="4">
        <v>1732.895</v>
      </c>
      <c r="D53" s="5">
        <f t="shared" si="0"/>
        <v>1721.908857701445</v>
      </c>
      <c r="E53" s="5">
        <f t="shared" si="1"/>
        <v>-6.1550794981390169</v>
      </c>
      <c r="F53" s="3">
        <f t="shared" si="3"/>
        <v>1720.6881752238276</v>
      </c>
    </row>
    <row r="54" spans="1:6" x14ac:dyDescent="0.3">
      <c r="A54" s="2">
        <v>34820</v>
      </c>
      <c r="B54" s="6">
        <v>53</v>
      </c>
      <c r="C54" s="4">
        <v>1772.345</v>
      </c>
      <c r="D54" s="5">
        <f t="shared" si="0"/>
        <v>1721.4129003829755</v>
      </c>
      <c r="E54" s="5">
        <f t="shared" si="1"/>
        <v>-5.5891672801720595</v>
      </c>
      <c r="F54" s="3">
        <f t="shared" si="3"/>
        <v>1715.753778203306</v>
      </c>
    </row>
    <row r="55" spans="1:6" x14ac:dyDescent="0.3">
      <c r="A55" s="2">
        <v>34851</v>
      </c>
      <c r="B55" s="6">
        <v>54</v>
      </c>
      <c r="C55" s="4">
        <v>1761.2070000000001</v>
      </c>
      <c r="D55" s="5">
        <f t="shared" si="0"/>
        <v>1720.3620597925233</v>
      </c>
      <c r="E55" s="5">
        <f t="shared" si="1"/>
        <v>-5.1353346112000793</v>
      </c>
      <c r="F55" s="3">
        <f t="shared" si="3"/>
        <v>1715.8237331028035</v>
      </c>
    </row>
    <row r="56" spans="1:6" x14ac:dyDescent="0.3">
      <c r="A56" s="2">
        <v>34881</v>
      </c>
      <c r="B56" s="6">
        <v>55</v>
      </c>
      <c r="C56" s="4">
        <v>1791.655</v>
      </c>
      <c r="D56" s="5">
        <f t="shared" si="0"/>
        <v>1722.8695526631909</v>
      </c>
      <c r="E56" s="5">
        <f t="shared" si="1"/>
        <v>-4.3710518630133066</v>
      </c>
      <c r="F56" s="3">
        <f t="shared" si="3"/>
        <v>1715.2267251813232</v>
      </c>
    </row>
    <row r="57" spans="1:6" x14ac:dyDescent="0.3">
      <c r="A57" s="2">
        <v>34912</v>
      </c>
      <c r="B57" s="6">
        <v>56</v>
      </c>
      <c r="C57" s="4">
        <v>1874.82</v>
      </c>
      <c r="D57" s="5">
        <f t="shared" si="0"/>
        <v>1734.13065072016</v>
      </c>
      <c r="E57" s="5">
        <f t="shared" si="1"/>
        <v>-2.8078368710150654</v>
      </c>
      <c r="F57" s="3">
        <f t="shared" si="3"/>
        <v>1718.4985008001777</v>
      </c>
    </row>
    <row r="58" spans="1:6" x14ac:dyDescent="0.3">
      <c r="A58" s="2">
        <v>34943</v>
      </c>
      <c r="B58" s="6">
        <v>57</v>
      </c>
      <c r="C58" s="4">
        <v>1571.309</v>
      </c>
      <c r="D58" s="5">
        <f t="shared" si="0"/>
        <v>1715.3214324642304</v>
      </c>
      <c r="E58" s="5">
        <f t="shared" si="1"/>
        <v>-4.4079750095065222</v>
      </c>
      <c r="F58" s="3">
        <f t="shared" si="3"/>
        <v>1731.3228138491449</v>
      </c>
    </row>
    <row r="59" spans="1:6" x14ac:dyDescent="0.3">
      <c r="A59" s="2">
        <v>34973</v>
      </c>
      <c r="B59" s="6">
        <v>58</v>
      </c>
      <c r="C59" s="4">
        <v>1646.9480000000001</v>
      </c>
      <c r="D59" s="5">
        <f t="shared" si="0"/>
        <v>1704.5169117092514</v>
      </c>
      <c r="E59" s="5">
        <f t="shared" si="1"/>
        <v>-5.0476295840537668</v>
      </c>
      <c r="F59" s="3">
        <f t="shared" si="3"/>
        <v>1710.9134574547238</v>
      </c>
    </row>
    <row r="60" spans="1:6" x14ac:dyDescent="0.3">
      <c r="A60" s="2">
        <v>35004</v>
      </c>
      <c r="B60" s="6">
        <v>59</v>
      </c>
      <c r="C60" s="4">
        <v>1672.6310000000001</v>
      </c>
      <c r="D60" s="5">
        <f t="shared" si="0"/>
        <v>1696.7854539126779</v>
      </c>
      <c r="E60" s="5">
        <f t="shared" si="1"/>
        <v>-5.3160124053057425</v>
      </c>
      <c r="F60" s="3">
        <f t="shared" si="3"/>
        <v>1699.4692821251977</v>
      </c>
    </row>
    <row r="61" spans="1:6" x14ac:dyDescent="0.3">
      <c r="A61" s="2">
        <v>35034</v>
      </c>
      <c r="B61" s="6">
        <v>60</v>
      </c>
      <c r="C61" s="4">
        <v>1656.845</v>
      </c>
      <c r="D61" s="5">
        <f t="shared" si="0"/>
        <v>1688.0069973566349</v>
      </c>
      <c r="E61" s="5">
        <f t="shared" si="1"/>
        <v>-5.6622568203794694</v>
      </c>
      <c r="F61" s="3">
        <f t="shared" si="3"/>
        <v>1691.469441507372</v>
      </c>
    </row>
    <row r="62" spans="1:6" x14ac:dyDescent="0.3">
      <c r="A62" s="2">
        <v>35065</v>
      </c>
      <c r="B62" s="6">
        <v>61</v>
      </c>
      <c r="C62" s="4">
        <v>1381.758</v>
      </c>
      <c r="D62" s="5">
        <f t="shared" si="0"/>
        <v>1652.2860664826298</v>
      </c>
      <c r="E62" s="5">
        <f t="shared" si="1"/>
        <v>-8.6681242257420266</v>
      </c>
      <c r="F62" s="3">
        <f t="shared" si="3"/>
        <v>1682.3447405362554</v>
      </c>
    </row>
    <row r="63" spans="1:6" x14ac:dyDescent="0.3">
      <c r="A63" s="2">
        <v>35096</v>
      </c>
      <c r="B63" s="6">
        <v>62</v>
      </c>
      <c r="C63" s="4">
        <v>1360.8520000000001</v>
      </c>
      <c r="D63" s="5">
        <f t="shared" si="0"/>
        <v>1615.341348031199</v>
      </c>
      <c r="E63" s="5">
        <f t="shared" si="1"/>
        <v>-11.495783648310908</v>
      </c>
      <c r="F63" s="3">
        <f t="shared" si="3"/>
        <v>1643.6179422568878</v>
      </c>
    </row>
    <row r="64" spans="1:6" x14ac:dyDescent="0.3">
      <c r="A64" s="2">
        <v>35125</v>
      </c>
      <c r="B64" s="6">
        <v>63</v>
      </c>
      <c r="C64" s="4">
        <v>1558.575</v>
      </c>
      <c r="D64" s="5">
        <f t="shared" si="0"/>
        <v>1599.3185079445993</v>
      </c>
      <c r="E64" s="5">
        <f t="shared" si="1"/>
        <v>-11.948489292139786</v>
      </c>
      <c r="F64" s="3">
        <f t="shared" si="3"/>
        <v>1603.8455643828881</v>
      </c>
    </row>
    <row r="65" spans="1:6" x14ac:dyDescent="0.3">
      <c r="A65" s="2">
        <v>35156</v>
      </c>
      <c r="B65" s="6">
        <v>64</v>
      </c>
      <c r="C65" s="4">
        <v>1608.42</v>
      </c>
      <c r="D65" s="5">
        <f t="shared" si="0"/>
        <v>1589.4750167872137</v>
      </c>
      <c r="E65" s="5">
        <f t="shared" si="1"/>
        <v>-11.737989478664371</v>
      </c>
      <c r="F65" s="3">
        <f t="shared" si="3"/>
        <v>1587.3700186524595</v>
      </c>
    </row>
    <row r="66" spans="1:6" x14ac:dyDescent="0.3">
      <c r="A66" s="2">
        <v>35186</v>
      </c>
      <c r="B66" s="6">
        <v>65</v>
      </c>
      <c r="C66" s="4">
        <v>1696.6959999999999</v>
      </c>
      <c r="D66" s="5">
        <f t="shared" si="0"/>
        <v>1589.6329245776944</v>
      </c>
      <c r="E66" s="5">
        <f t="shared" si="1"/>
        <v>-10.548399751749859</v>
      </c>
      <c r="F66" s="3">
        <f t="shared" si="3"/>
        <v>1577.7370273085494</v>
      </c>
    </row>
    <row r="67" spans="1:6" x14ac:dyDescent="0.3">
      <c r="A67" s="2">
        <v>35217</v>
      </c>
      <c r="B67" s="6">
        <v>66</v>
      </c>
      <c r="C67" s="4">
        <v>1693.183</v>
      </c>
      <c r="D67" s="5">
        <f t="shared" si="0"/>
        <v>1590.4943723433503</v>
      </c>
      <c r="E67" s="5">
        <f t="shared" si="1"/>
        <v>-9.4074150000092889</v>
      </c>
      <c r="F67" s="3">
        <f t="shared" si="3"/>
        <v>1579.0845248259445</v>
      </c>
    </row>
    <row r="68" spans="1:6" x14ac:dyDescent="0.3">
      <c r="A68" s="2">
        <v>35247</v>
      </c>
      <c r="B68" s="6">
        <v>67</v>
      </c>
      <c r="C68" s="4">
        <v>1835.5160000000001</v>
      </c>
      <c r="D68" s="5">
        <f t="shared" si="0"/>
        <v>1606.529861609007</v>
      </c>
      <c r="E68" s="5">
        <f t="shared" si="1"/>
        <v>-6.8631245734426924</v>
      </c>
      <c r="F68" s="3">
        <f t="shared" si="3"/>
        <v>1581.0869573433411</v>
      </c>
    </row>
    <row r="69" spans="1:6" x14ac:dyDescent="0.3">
      <c r="A69" s="2">
        <v>35278</v>
      </c>
      <c r="B69" s="6">
        <v>68</v>
      </c>
      <c r="C69" s="4">
        <v>1942.5730000000001</v>
      </c>
      <c r="D69" s="5">
        <f t="shared" ref="D69:D132" si="4">$H$2*C69+(1-$H$2)*(D68+E68)</f>
        <v>1633.9573633320078</v>
      </c>
      <c r="E69" s="5">
        <f t="shared" ref="E69:E132" si="5">$I$2*(D69-D68)+(1-$I$2)*E68</f>
        <v>-3.4340619437983344</v>
      </c>
      <c r="F69" s="3">
        <f t="shared" ref="F69:F132" si="6">D68+E68</f>
        <v>1599.6667370355642</v>
      </c>
    </row>
    <row r="70" spans="1:6" x14ac:dyDescent="0.3">
      <c r="A70" s="2">
        <v>35309</v>
      </c>
      <c r="B70" s="6">
        <v>69</v>
      </c>
      <c r="C70" s="4">
        <v>1551.4010000000001</v>
      </c>
      <c r="D70" s="5">
        <f t="shared" si="4"/>
        <v>1622.6110712493887</v>
      </c>
      <c r="E70" s="5">
        <f t="shared" si="5"/>
        <v>-4.2252849576804135</v>
      </c>
      <c r="F70" s="3">
        <f t="shared" si="6"/>
        <v>1630.5233013882096</v>
      </c>
    </row>
    <row r="71" spans="1:6" x14ac:dyDescent="0.3">
      <c r="A71" s="2">
        <v>35339</v>
      </c>
      <c r="B71" s="6">
        <v>70</v>
      </c>
      <c r="C71" s="4">
        <v>1686.508</v>
      </c>
      <c r="D71" s="5">
        <f t="shared" si="4"/>
        <v>1625.1980076625373</v>
      </c>
      <c r="E71" s="5">
        <f t="shared" si="5"/>
        <v>-3.5440628205975147</v>
      </c>
      <c r="F71" s="3">
        <f t="shared" si="6"/>
        <v>1618.3857862917082</v>
      </c>
    </row>
    <row r="72" spans="1:6" x14ac:dyDescent="0.3">
      <c r="A72" s="2">
        <v>35370</v>
      </c>
      <c r="B72" s="6">
        <v>71</v>
      </c>
      <c r="C72" s="4">
        <v>1576.204</v>
      </c>
      <c r="D72" s="5">
        <f t="shared" si="4"/>
        <v>1617.1089503577459</v>
      </c>
      <c r="E72" s="5">
        <f t="shared" si="5"/>
        <v>-3.9985622690169</v>
      </c>
      <c r="F72" s="3">
        <f t="shared" si="6"/>
        <v>1621.6539448419398</v>
      </c>
    </row>
    <row r="73" spans="1:6" x14ac:dyDescent="0.3">
      <c r="A73" s="2">
        <v>35400</v>
      </c>
      <c r="B73" s="6">
        <v>72</v>
      </c>
      <c r="C73" s="4">
        <v>1700.433</v>
      </c>
      <c r="D73" s="5">
        <f t="shared" si="4"/>
        <v>1621.8426492798562</v>
      </c>
      <c r="E73" s="5">
        <f t="shared" si="5"/>
        <v>-3.1253361499041792</v>
      </c>
      <c r="F73" s="3">
        <f t="shared" si="6"/>
        <v>1613.110388088729</v>
      </c>
    </row>
    <row r="74" spans="1:6" x14ac:dyDescent="0.3">
      <c r="A74" s="2">
        <v>35431</v>
      </c>
      <c r="B74" s="6">
        <v>73</v>
      </c>
      <c r="C74" s="4">
        <v>1396.588</v>
      </c>
      <c r="D74" s="5">
        <f t="shared" si="4"/>
        <v>1596.5043818169568</v>
      </c>
      <c r="E74" s="5">
        <f t="shared" si="5"/>
        <v>-5.3466292812037075</v>
      </c>
      <c r="F74" s="3">
        <f t="shared" si="6"/>
        <v>1618.7173131299521</v>
      </c>
    </row>
    <row r="75" spans="1:6" x14ac:dyDescent="0.3">
      <c r="A75" s="2">
        <v>35462</v>
      </c>
      <c r="B75" s="6">
        <v>74</v>
      </c>
      <c r="C75" s="4">
        <v>1371.69</v>
      </c>
      <c r="D75" s="5">
        <f t="shared" si="4"/>
        <v>1569.210977282178</v>
      </c>
      <c r="E75" s="5">
        <f t="shared" si="5"/>
        <v>-7.5413068065612165</v>
      </c>
      <c r="F75" s="3">
        <f t="shared" si="6"/>
        <v>1591.1577525357532</v>
      </c>
    </row>
    <row r="76" spans="1:6" x14ac:dyDescent="0.3">
      <c r="A76" s="2">
        <v>35490</v>
      </c>
      <c r="B76" s="6">
        <v>75</v>
      </c>
      <c r="C76" s="4">
        <v>1707.5219999999999</v>
      </c>
      <c r="D76" s="5">
        <f t="shared" si="4"/>
        <v>1576.2549034280551</v>
      </c>
      <c r="E76" s="5">
        <f t="shared" si="5"/>
        <v>-6.0827835113173858</v>
      </c>
      <c r="F76" s="3">
        <f t="shared" si="6"/>
        <v>1561.6696704756168</v>
      </c>
    </row>
    <row r="77" spans="1:6" x14ac:dyDescent="0.3">
      <c r="A77" s="2">
        <v>35521</v>
      </c>
      <c r="B77" s="6">
        <v>76</v>
      </c>
      <c r="C77" s="4">
        <v>1654.604</v>
      </c>
      <c r="D77" s="5">
        <f t="shared" si="4"/>
        <v>1578.6153079250639</v>
      </c>
      <c r="E77" s="5">
        <f t="shared" si="5"/>
        <v>-5.2384647104847621</v>
      </c>
      <c r="F77" s="3">
        <f t="shared" si="6"/>
        <v>1570.1721199167378</v>
      </c>
    </row>
    <row r="78" spans="1:6" x14ac:dyDescent="0.3">
      <c r="A78" s="2">
        <v>35551</v>
      </c>
      <c r="B78" s="6">
        <v>77</v>
      </c>
      <c r="C78" s="4">
        <v>1762.903</v>
      </c>
      <c r="D78" s="5">
        <f t="shared" si="4"/>
        <v>1592.3294588931212</v>
      </c>
      <c r="E78" s="5">
        <f t="shared" si="5"/>
        <v>-3.3432031426305544</v>
      </c>
      <c r="F78" s="3">
        <f t="shared" si="6"/>
        <v>1573.3768432145791</v>
      </c>
    </row>
    <row r="79" spans="1:6" x14ac:dyDescent="0.3">
      <c r="A79" s="2">
        <v>35582</v>
      </c>
      <c r="B79" s="6">
        <v>78</v>
      </c>
      <c r="C79" s="4">
        <v>1775.8</v>
      </c>
      <c r="D79" s="5">
        <f t="shared" si="4"/>
        <v>1607.6676301754417</v>
      </c>
      <c r="E79" s="5">
        <f t="shared" si="5"/>
        <v>-1.4750657001354543</v>
      </c>
      <c r="F79" s="3">
        <f t="shared" si="6"/>
        <v>1588.9862557504907</v>
      </c>
    </row>
    <row r="80" spans="1:6" x14ac:dyDescent="0.3">
      <c r="A80" s="2">
        <v>35612</v>
      </c>
      <c r="B80" s="6">
        <v>79</v>
      </c>
      <c r="C80" s="4">
        <v>1934.2190000000001</v>
      </c>
      <c r="D80" s="5">
        <f t="shared" si="4"/>
        <v>1638.9952080277756</v>
      </c>
      <c r="E80" s="5">
        <f t="shared" si="5"/>
        <v>1.8051986551114803</v>
      </c>
      <c r="F80" s="3">
        <f t="shared" si="6"/>
        <v>1606.1925644753062</v>
      </c>
    </row>
    <row r="81" spans="1:6" x14ac:dyDescent="0.3">
      <c r="A81" s="2">
        <v>35643</v>
      </c>
      <c r="B81" s="6">
        <v>80</v>
      </c>
      <c r="C81" s="4">
        <v>2008.0550000000001</v>
      </c>
      <c r="D81" s="5">
        <f t="shared" si="4"/>
        <v>1677.5258660145985</v>
      </c>
      <c r="E81" s="5">
        <f t="shared" si="5"/>
        <v>5.4777445882826239</v>
      </c>
      <c r="F81" s="3">
        <f t="shared" si="6"/>
        <v>1640.8004066828871</v>
      </c>
    </row>
    <row r="82" spans="1:6" x14ac:dyDescent="0.3">
      <c r="A82" s="2">
        <v>35674</v>
      </c>
      <c r="B82" s="6">
        <v>81</v>
      </c>
      <c r="C82" s="4">
        <v>1615.924</v>
      </c>
      <c r="D82" s="5">
        <f t="shared" si="4"/>
        <v>1676.2956495425931</v>
      </c>
      <c r="E82" s="5">
        <f t="shared" si="5"/>
        <v>4.806948482253822</v>
      </c>
      <c r="F82" s="3">
        <f t="shared" si="6"/>
        <v>1683.0036106028811</v>
      </c>
    </row>
    <row r="83" spans="1:6" x14ac:dyDescent="0.3">
      <c r="A83" s="2">
        <v>35704</v>
      </c>
      <c r="B83" s="6">
        <v>82</v>
      </c>
      <c r="C83" s="4">
        <v>1773.91</v>
      </c>
      <c r="D83" s="5">
        <f t="shared" si="4"/>
        <v>1690.3833382223622</v>
      </c>
      <c r="E83" s="5">
        <f t="shared" si="5"/>
        <v>5.7350225020053545</v>
      </c>
      <c r="F83" s="3">
        <f t="shared" si="6"/>
        <v>1681.1025980248469</v>
      </c>
    </row>
    <row r="84" spans="1:6" x14ac:dyDescent="0.3">
      <c r="A84" s="2">
        <v>35735</v>
      </c>
      <c r="B84" s="6">
        <v>83</v>
      </c>
      <c r="C84" s="4">
        <v>1732.3679999999999</v>
      </c>
      <c r="D84" s="5">
        <f t="shared" si="4"/>
        <v>1699.7433246519308</v>
      </c>
      <c r="E84" s="5">
        <f t="shared" si="5"/>
        <v>6.0975188947616799</v>
      </c>
      <c r="F84" s="3">
        <f t="shared" si="6"/>
        <v>1696.1183607243677</v>
      </c>
    </row>
    <row r="85" spans="1:6" x14ac:dyDescent="0.3">
      <c r="A85" s="2">
        <v>35765</v>
      </c>
      <c r="B85" s="6">
        <v>84</v>
      </c>
      <c r="C85" s="4">
        <v>1796.626</v>
      </c>
      <c r="D85" s="5">
        <f t="shared" si="4"/>
        <v>1714.9193591920234</v>
      </c>
      <c r="E85" s="5">
        <f t="shared" si="5"/>
        <v>7.0053704592947712</v>
      </c>
      <c r="F85" s="3">
        <f t="shared" si="6"/>
        <v>1705.8408435466924</v>
      </c>
    </row>
    <row r="86" spans="1:6" x14ac:dyDescent="0.3">
      <c r="A86" s="2">
        <v>35796</v>
      </c>
      <c r="B86" s="6">
        <v>85</v>
      </c>
      <c r="C86" s="4">
        <v>1570.33</v>
      </c>
      <c r="D86" s="5">
        <f t="shared" si="4"/>
        <v>1706.7652566861861</v>
      </c>
      <c r="E86" s="5">
        <f t="shared" si="5"/>
        <v>5.4894231627815673</v>
      </c>
      <c r="F86" s="3">
        <f t="shared" si="6"/>
        <v>1721.9247296513181</v>
      </c>
    </row>
    <row r="87" spans="1:6" x14ac:dyDescent="0.3">
      <c r="A87" s="2">
        <v>35827</v>
      </c>
      <c r="B87" s="6">
        <v>86</v>
      </c>
      <c r="C87" s="4">
        <v>1412.691</v>
      </c>
      <c r="D87" s="5">
        <f t="shared" si="4"/>
        <v>1682.2983118640709</v>
      </c>
      <c r="E87" s="5">
        <f t="shared" si="5"/>
        <v>2.4937863642918865</v>
      </c>
      <c r="F87" s="3">
        <f t="shared" si="6"/>
        <v>1712.2546798489677</v>
      </c>
    </row>
    <row r="88" spans="1:6" x14ac:dyDescent="0.3">
      <c r="A88" s="2">
        <v>35855</v>
      </c>
      <c r="B88" s="6">
        <v>87</v>
      </c>
      <c r="C88" s="4">
        <v>1754.6410000000001</v>
      </c>
      <c r="D88" s="5">
        <f t="shared" si="4"/>
        <v>1691.7769884055265</v>
      </c>
      <c r="E88" s="5">
        <f t="shared" si="5"/>
        <v>3.1922753820082548</v>
      </c>
      <c r="F88" s="3">
        <f t="shared" si="6"/>
        <v>1684.7920982283629</v>
      </c>
    </row>
    <row r="89" spans="1:6" x14ac:dyDescent="0.3">
      <c r="A89" s="2">
        <v>35886</v>
      </c>
      <c r="B89" s="6">
        <v>88</v>
      </c>
      <c r="C89" s="4">
        <v>1824.932</v>
      </c>
      <c r="D89" s="5">
        <f t="shared" si="4"/>
        <v>1707.9655374087815</v>
      </c>
      <c r="E89" s="5">
        <f t="shared" si="5"/>
        <v>4.4919027441329344</v>
      </c>
      <c r="F89" s="3">
        <f t="shared" si="6"/>
        <v>1694.9692637875348</v>
      </c>
    </row>
    <row r="90" spans="1:6" x14ac:dyDescent="0.3">
      <c r="A90" s="2">
        <v>35916</v>
      </c>
      <c r="B90" s="6">
        <v>89</v>
      </c>
      <c r="C90" s="4">
        <v>1843.289</v>
      </c>
      <c r="D90" s="5">
        <f t="shared" si="4"/>
        <v>1725.540596137623</v>
      </c>
      <c r="E90" s="5">
        <f t="shared" si="5"/>
        <v>5.8002183426037845</v>
      </c>
      <c r="F90" s="3">
        <f t="shared" si="6"/>
        <v>1712.4574401529144</v>
      </c>
    </row>
    <row r="91" spans="1:6" x14ac:dyDescent="0.3">
      <c r="A91" s="2">
        <v>35947</v>
      </c>
      <c r="B91" s="6">
        <v>90</v>
      </c>
      <c r="C91" s="4">
        <v>1825.9639999999999</v>
      </c>
      <c r="D91" s="5">
        <f t="shared" si="4"/>
        <v>1740.8031330322042</v>
      </c>
      <c r="E91" s="5">
        <f t="shared" si="5"/>
        <v>6.7464501978015274</v>
      </c>
      <c r="F91" s="3">
        <f t="shared" si="6"/>
        <v>1731.3408144802268</v>
      </c>
    </row>
    <row r="92" spans="1:6" x14ac:dyDescent="0.3">
      <c r="A92" s="2">
        <v>35977</v>
      </c>
      <c r="B92" s="6">
        <v>91</v>
      </c>
      <c r="C92" s="4">
        <v>1968.172</v>
      </c>
      <c r="D92" s="5">
        <f t="shared" si="4"/>
        <v>1769.6118249070053</v>
      </c>
      <c r="E92" s="5">
        <f t="shared" si="5"/>
        <v>8.9526743655014815</v>
      </c>
      <c r="F92" s="3">
        <f t="shared" si="6"/>
        <v>1747.5495832300057</v>
      </c>
    </row>
    <row r="93" spans="1:6" x14ac:dyDescent="0.3">
      <c r="A93" s="2">
        <v>36008</v>
      </c>
      <c r="B93" s="6">
        <v>92</v>
      </c>
      <c r="C93" s="4">
        <v>1921.645</v>
      </c>
      <c r="D93" s="5">
        <f t="shared" si="4"/>
        <v>1792.8725493452562</v>
      </c>
      <c r="E93" s="5">
        <f t="shared" si="5"/>
        <v>10.383479372776426</v>
      </c>
      <c r="F93" s="3">
        <f t="shared" si="6"/>
        <v>1778.5644992725067</v>
      </c>
    </row>
    <row r="94" spans="1:6" x14ac:dyDescent="0.3">
      <c r="A94" s="2">
        <v>36039</v>
      </c>
      <c r="B94" s="6">
        <v>93</v>
      </c>
      <c r="C94" s="4">
        <v>1669.597</v>
      </c>
      <c r="D94" s="5">
        <f t="shared" si="4"/>
        <v>1789.8901258462292</v>
      </c>
      <c r="E94" s="5">
        <f t="shared" si="5"/>
        <v>9.0468890855960904</v>
      </c>
      <c r="F94" s="3">
        <f t="shared" si="6"/>
        <v>1803.2560287180327</v>
      </c>
    </row>
    <row r="95" spans="1:6" x14ac:dyDescent="0.3">
      <c r="A95" s="2">
        <v>36069</v>
      </c>
      <c r="B95" s="6">
        <v>94</v>
      </c>
      <c r="C95" s="4">
        <v>1791.4739999999999</v>
      </c>
      <c r="D95" s="5">
        <f t="shared" si="4"/>
        <v>1798.1907134386429</v>
      </c>
      <c r="E95" s="5">
        <f t="shared" si="5"/>
        <v>8.9722589362778464</v>
      </c>
      <c r="F95" s="3">
        <f t="shared" si="6"/>
        <v>1798.9370149318254</v>
      </c>
    </row>
    <row r="96" spans="1:6" x14ac:dyDescent="0.3">
      <c r="A96" s="2">
        <v>36100</v>
      </c>
      <c r="B96" s="6">
        <v>95</v>
      </c>
      <c r="C96" s="4">
        <v>1816.7139999999999</v>
      </c>
      <c r="D96" s="5">
        <f t="shared" si="4"/>
        <v>1808.1180751374286</v>
      </c>
      <c r="E96" s="5">
        <f t="shared" si="5"/>
        <v>9.0677692125286349</v>
      </c>
      <c r="F96" s="3">
        <f t="shared" si="6"/>
        <v>1807.1629723749206</v>
      </c>
    </row>
    <row r="97" spans="1:6" x14ac:dyDescent="0.3">
      <c r="A97" s="2">
        <v>36130</v>
      </c>
      <c r="B97" s="6">
        <v>96</v>
      </c>
      <c r="C97" s="4">
        <v>1846.7539999999999</v>
      </c>
      <c r="D97" s="5">
        <f t="shared" si="4"/>
        <v>1820.1426599149618</v>
      </c>
      <c r="E97" s="5">
        <f t="shared" si="5"/>
        <v>9.3634507690290878</v>
      </c>
      <c r="F97" s="3">
        <f t="shared" si="6"/>
        <v>1817.1858443499573</v>
      </c>
    </row>
    <row r="98" spans="1:6" x14ac:dyDescent="0.3">
      <c r="A98" s="2">
        <v>36161</v>
      </c>
      <c r="B98" s="6">
        <v>97</v>
      </c>
      <c r="C98" s="4">
        <v>1599.4269999999999</v>
      </c>
      <c r="D98" s="5">
        <f t="shared" si="4"/>
        <v>1806.4981996155918</v>
      </c>
      <c r="E98" s="5">
        <f t="shared" si="5"/>
        <v>7.0626596621891853</v>
      </c>
      <c r="F98" s="3">
        <f t="shared" si="6"/>
        <v>1829.5061106839908</v>
      </c>
    </row>
    <row r="99" spans="1:6" x14ac:dyDescent="0.3">
      <c r="A99" s="2">
        <v>36192</v>
      </c>
      <c r="B99" s="6">
        <v>98</v>
      </c>
      <c r="C99" s="4">
        <v>1548.8040000000001</v>
      </c>
      <c r="D99" s="5">
        <f t="shared" si="4"/>
        <v>1787.0851733500028</v>
      </c>
      <c r="E99" s="5">
        <f t="shared" si="5"/>
        <v>4.4150910694113676</v>
      </c>
      <c r="F99" s="3">
        <f t="shared" si="6"/>
        <v>1813.560859277781</v>
      </c>
    </row>
    <row r="100" spans="1:6" x14ac:dyDescent="0.3">
      <c r="A100" s="2">
        <v>36220</v>
      </c>
      <c r="B100" s="6">
        <v>99</v>
      </c>
      <c r="C100" s="4">
        <v>1832.3330000000001</v>
      </c>
      <c r="D100" s="5">
        <f t="shared" si="4"/>
        <v>1795.5835379774728</v>
      </c>
      <c r="E100" s="5">
        <f t="shared" si="5"/>
        <v>4.8234184252172287</v>
      </c>
      <c r="F100" s="3">
        <f t="shared" si="6"/>
        <v>1791.5002644194142</v>
      </c>
    </row>
    <row r="101" spans="1:6" x14ac:dyDescent="0.3">
      <c r="A101" s="2">
        <v>36251</v>
      </c>
      <c r="B101" s="6">
        <v>100</v>
      </c>
      <c r="C101" s="4">
        <v>1839.72</v>
      </c>
      <c r="D101" s="5">
        <f t="shared" si="4"/>
        <v>1804.338260762421</v>
      </c>
      <c r="E101" s="5">
        <f t="shared" si="5"/>
        <v>5.2165488611903239</v>
      </c>
      <c r="F101" s="3">
        <f t="shared" si="6"/>
        <v>1800.40695640269</v>
      </c>
    </row>
    <row r="102" spans="1:6" x14ac:dyDescent="0.3">
      <c r="A102" s="2">
        <v>36281</v>
      </c>
      <c r="B102" s="6">
        <v>101</v>
      </c>
      <c r="C102" s="4">
        <v>1846.498</v>
      </c>
      <c r="D102" s="5">
        <f t="shared" si="4"/>
        <v>1813.2491286612503</v>
      </c>
      <c r="E102" s="5">
        <f t="shared" si="5"/>
        <v>5.5859807649542255</v>
      </c>
      <c r="F102" s="3">
        <f t="shared" si="6"/>
        <v>1809.5548096236114</v>
      </c>
    </row>
    <row r="103" spans="1:6" x14ac:dyDescent="0.3">
      <c r="A103" s="2">
        <v>36312</v>
      </c>
      <c r="B103" s="6">
        <v>102</v>
      </c>
      <c r="C103" s="4">
        <v>1864.8520000000001</v>
      </c>
      <c r="D103" s="5">
        <f t="shared" si="4"/>
        <v>1823.4367984835842</v>
      </c>
      <c r="E103" s="5">
        <f t="shared" si="5"/>
        <v>6.0461496706921904</v>
      </c>
      <c r="F103" s="3">
        <f t="shared" si="6"/>
        <v>1818.8351094262046</v>
      </c>
    </row>
    <row r="104" spans="1:6" x14ac:dyDescent="0.3">
      <c r="A104" s="2">
        <v>36342</v>
      </c>
      <c r="B104" s="6">
        <v>103</v>
      </c>
      <c r="C104" s="4">
        <v>1965.7429999999999</v>
      </c>
      <c r="D104" s="5">
        <f t="shared" si="4"/>
        <v>1843.1089533388488</v>
      </c>
      <c r="E104" s="5">
        <f t="shared" si="5"/>
        <v>7.4087501891494298</v>
      </c>
      <c r="F104" s="3">
        <f t="shared" si="6"/>
        <v>1829.4829481542763</v>
      </c>
    </row>
    <row r="105" spans="1:6" x14ac:dyDescent="0.3">
      <c r="A105" s="2">
        <v>36373</v>
      </c>
      <c r="B105" s="6">
        <v>104</v>
      </c>
      <c r="C105" s="4">
        <v>1949.002</v>
      </c>
      <c r="D105" s="5">
        <f t="shared" si="4"/>
        <v>1860.3661331751985</v>
      </c>
      <c r="E105" s="5">
        <f t="shared" si="5"/>
        <v>8.393593153869455</v>
      </c>
      <c r="F105" s="3">
        <f t="shared" si="6"/>
        <v>1850.5177035279983</v>
      </c>
    </row>
    <row r="106" spans="1:6" x14ac:dyDescent="0.3">
      <c r="A106" s="2">
        <v>36404</v>
      </c>
      <c r="B106" s="6">
        <v>105</v>
      </c>
      <c r="C106" s="4">
        <v>1607.373</v>
      </c>
      <c r="D106" s="5">
        <f t="shared" si="4"/>
        <v>1842.6210536961612</v>
      </c>
      <c r="E106" s="5">
        <f t="shared" si="5"/>
        <v>5.7797258905787841</v>
      </c>
      <c r="F106" s="3">
        <f t="shared" si="6"/>
        <v>1868.7597263290679</v>
      </c>
    </row>
    <row r="107" spans="1:6" x14ac:dyDescent="0.3">
      <c r="A107" s="2">
        <v>36434</v>
      </c>
      <c r="B107" s="6">
        <v>106</v>
      </c>
      <c r="C107" s="4">
        <v>1803.664</v>
      </c>
      <c r="D107" s="5">
        <f t="shared" si="4"/>
        <v>1843.9271016280659</v>
      </c>
      <c r="E107" s="5">
        <f t="shared" si="5"/>
        <v>5.3323580947113749</v>
      </c>
      <c r="F107" s="3">
        <f t="shared" si="6"/>
        <v>1848.4007795867399</v>
      </c>
    </row>
    <row r="108" spans="1:6" x14ac:dyDescent="0.3">
      <c r="A108" s="2">
        <v>36465</v>
      </c>
      <c r="B108" s="6">
        <v>107</v>
      </c>
      <c r="C108" s="4">
        <v>1850.309</v>
      </c>
      <c r="D108" s="5">
        <f t="shared" si="4"/>
        <v>1849.3644137504996</v>
      </c>
      <c r="E108" s="5">
        <f t="shared" si="5"/>
        <v>5.3428534974836071</v>
      </c>
      <c r="F108" s="3">
        <f t="shared" si="6"/>
        <v>1849.2594597227774</v>
      </c>
    </row>
    <row r="109" spans="1:6" x14ac:dyDescent="0.3">
      <c r="A109" s="2">
        <v>36495</v>
      </c>
      <c r="B109" s="6">
        <v>108</v>
      </c>
      <c r="C109" s="4">
        <v>1836.4349999999999</v>
      </c>
      <c r="D109" s="5">
        <f t="shared" si="4"/>
        <v>1852.880040523185</v>
      </c>
      <c r="E109" s="5">
        <f t="shared" si="5"/>
        <v>5.1601308250037903</v>
      </c>
      <c r="F109" s="3">
        <f t="shared" si="6"/>
        <v>1854.7072672479833</v>
      </c>
    </row>
    <row r="110" spans="1:6" x14ac:dyDescent="0.3">
      <c r="A110" s="2">
        <v>36526</v>
      </c>
      <c r="B110" s="6">
        <v>109</v>
      </c>
      <c r="C110" s="4">
        <v>1541.66</v>
      </c>
      <c r="D110" s="5">
        <f t="shared" si="4"/>
        <v>1826.4021542133698</v>
      </c>
      <c r="E110" s="5">
        <f t="shared" si="5"/>
        <v>1.9963291115218933</v>
      </c>
      <c r="F110" s="3">
        <f t="shared" si="6"/>
        <v>1858.0401713481888</v>
      </c>
    </row>
    <row r="111" spans="1:6" x14ac:dyDescent="0.3">
      <c r="A111" s="2">
        <v>36557</v>
      </c>
      <c r="B111" s="6">
        <v>110</v>
      </c>
      <c r="C111" s="4">
        <v>1616.9280000000001</v>
      </c>
      <c r="D111" s="5">
        <f t="shared" si="4"/>
        <v>1807.2514349924027</v>
      </c>
      <c r="E111" s="5">
        <f t="shared" si="5"/>
        <v>-0.11837572172701361</v>
      </c>
      <c r="F111" s="3">
        <f t="shared" si="6"/>
        <v>1828.3984833248917</v>
      </c>
    </row>
    <row r="112" spans="1:6" x14ac:dyDescent="0.3">
      <c r="A112" s="2">
        <v>36586</v>
      </c>
      <c r="B112" s="6">
        <v>111</v>
      </c>
      <c r="C112" s="4">
        <v>1919.538</v>
      </c>
      <c r="D112" s="5">
        <f t="shared" si="4"/>
        <v>1818.3735533436081</v>
      </c>
      <c r="E112" s="5">
        <f t="shared" si="5"/>
        <v>1.0056736855662349</v>
      </c>
      <c r="F112" s="3">
        <f t="shared" si="6"/>
        <v>1807.1330592706756</v>
      </c>
    </row>
    <row r="113" spans="1:6" x14ac:dyDescent="0.3">
      <c r="A113" s="2">
        <v>36617</v>
      </c>
      <c r="B113" s="6">
        <v>112</v>
      </c>
      <c r="C113" s="4">
        <v>1971.4929999999999</v>
      </c>
      <c r="D113" s="5">
        <f t="shared" si="4"/>
        <v>1834.5906043262571</v>
      </c>
      <c r="E113" s="5">
        <f t="shared" si="5"/>
        <v>2.5268114152745085</v>
      </c>
      <c r="F113" s="3">
        <f t="shared" si="6"/>
        <v>1819.3792270291744</v>
      </c>
    </row>
    <row r="114" spans="1:6" x14ac:dyDescent="0.3">
      <c r="A114" s="2">
        <v>36647</v>
      </c>
      <c r="B114" s="6">
        <v>113</v>
      </c>
      <c r="C114" s="4">
        <v>1992.3009999999999</v>
      </c>
      <c r="D114" s="5">
        <f t="shared" si="4"/>
        <v>1852.6357741673785</v>
      </c>
      <c r="E114" s="5">
        <f t="shared" si="5"/>
        <v>4.0786472578591955</v>
      </c>
      <c r="F114" s="3">
        <f t="shared" si="6"/>
        <v>1837.1174157415317</v>
      </c>
    </row>
    <row r="115" spans="1:6" x14ac:dyDescent="0.3">
      <c r="A115" s="2">
        <v>36678</v>
      </c>
      <c r="B115" s="6">
        <v>114</v>
      </c>
      <c r="C115" s="4">
        <v>2009.7629999999999</v>
      </c>
      <c r="D115" s="5">
        <f t="shared" si="4"/>
        <v>1872.019279282714</v>
      </c>
      <c r="E115" s="5">
        <f t="shared" si="5"/>
        <v>5.6091330436068301</v>
      </c>
      <c r="F115" s="3">
        <f t="shared" si="6"/>
        <v>1856.7144214252378</v>
      </c>
    </row>
    <row r="116" spans="1:6" x14ac:dyDescent="0.3">
      <c r="A116" s="2">
        <v>36708</v>
      </c>
      <c r="B116" s="6">
        <v>115</v>
      </c>
      <c r="C116" s="4">
        <v>2053.9960000000001</v>
      </c>
      <c r="D116" s="5">
        <f t="shared" si="4"/>
        <v>1895.2651710936887</v>
      </c>
      <c r="E116" s="5">
        <f t="shared" si="5"/>
        <v>7.3728089203436102</v>
      </c>
      <c r="F116" s="3">
        <f t="shared" si="6"/>
        <v>1877.6284123263208</v>
      </c>
    </row>
    <row r="117" spans="1:6" x14ac:dyDescent="0.3">
      <c r="A117" s="2">
        <v>36739</v>
      </c>
      <c r="B117" s="6">
        <v>116</v>
      </c>
      <c r="C117" s="4">
        <v>2097.471</v>
      </c>
      <c r="D117" s="5">
        <f t="shared" si="4"/>
        <v>1922.1212820126291</v>
      </c>
      <c r="E117" s="5">
        <f t="shared" si="5"/>
        <v>9.3211391202032914</v>
      </c>
      <c r="F117" s="3">
        <f t="shared" si="6"/>
        <v>1902.6379800140323</v>
      </c>
    </row>
    <row r="118" spans="1:6" x14ac:dyDescent="0.3">
      <c r="A118" s="2">
        <v>36770</v>
      </c>
      <c r="B118" s="6">
        <v>117</v>
      </c>
      <c r="C118" s="4">
        <v>1823.7059999999999</v>
      </c>
      <c r="D118" s="5">
        <f t="shared" si="4"/>
        <v>1920.6687790195492</v>
      </c>
      <c r="E118" s="5">
        <f t="shared" si="5"/>
        <v>8.2437749088749772</v>
      </c>
      <c r="F118" s="3">
        <f t="shared" si="6"/>
        <v>1931.4424211328324</v>
      </c>
    </row>
    <row r="119" spans="1:6" x14ac:dyDescent="0.3">
      <c r="A119" s="2">
        <v>36800</v>
      </c>
      <c r="B119" s="6">
        <v>118</v>
      </c>
      <c r="C119" s="4">
        <v>1976.9970000000001</v>
      </c>
      <c r="D119" s="5">
        <f t="shared" si="4"/>
        <v>1933.7209985355817</v>
      </c>
      <c r="E119" s="5">
        <f t="shared" si="5"/>
        <v>8.724619369590723</v>
      </c>
      <c r="F119" s="3">
        <f t="shared" si="6"/>
        <v>1928.9125539284241</v>
      </c>
    </row>
    <row r="120" spans="1:6" x14ac:dyDescent="0.3">
      <c r="A120" s="2">
        <v>36831</v>
      </c>
      <c r="B120" s="6">
        <v>119</v>
      </c>
      <c r="C120" s="4">
        <v>1981.4079999999999</v>
      </c>
      <c r="D120" s="5">
        <f t="shared" si="4"/>
        <v>1946.341856114655</v>
      </c>
      <c r="E120" s="5">
        <f t="shared" si="5"/>
        <v>9.1142431905389856</v>
      </c>
      <c r="F120" s="3">
        <f t="shared" si="6"/>
        <v>1942.4456179051724</v>
      </c>
    </row>
    <row r="121" spans="1:6" x14ac:dyDescent="0.3">
      <c r="A121" s="2">
        <v>36861</v>
      </c>
      <c r="B121" s="6">
        <v>120</v>
      </c>
      <c r="C121" s="4">
        <v>2000.153</v>
      </c>
      <c r="D121" s="5">
        <f t="shared" si="4"/>
        <v>1959.9257893746747</v>
      </c>
      <c r="E121" s="5">
        <f t="shared" si="5"/>
        <v>9.5612121974870519</v>
      </c>
      <c r="F121" s="3">
        <f t="shared" si="6"/>
        <v>1955.4560993051939</v>
      </c>
    </row>
    <row r="122" spans="1:6" x14ac:dyDescent="0.3">
      <c r="A122" s="2">
        <v>36892</v>
      </c>
      <c r="B122" s="6">
        <v>121</v>
      </c>
      <c r="C122" s="4">
        <v>1683.1479999999999</v>
      </c>
      <c r="D122" s="5">
        <f t="shared" si="4"/>
        <v>1940.8531014149457</v>
      </c>
      <c r="E122" s="5">
        <f t="shared" si="5"/>
        <v>6.6978221817654564</v>
      </c>
      <c r="F122" s="3">
        <f t="shared" si="6"/>
        <v>1969.4870015721617</v>
      </c>
    </row>
    <row r="123" spans="1:6" x14ac:dyDescent="0.3">
      <c r="A123" s="2">
        <v>36923</v>
      </c>
      <c r="B123" s="6">
        <v>122</v>
      </c>
      <c r="C123" s="4">
        <v>1663.404</v>
      </c>
      <c r="D123" s="5">
        <f t="shared" si="4"/>
        <v>1919.1362312370402</v>
      </c>
      <c r="E123" s="5">
        <f t="shared" si="5"/>
        <v>3.8563529457983559</v>
      </c>
      <c r="F123" s="3">
        <f t="shared" si="6"/>
        <v>1947.5509235967113</v>
      </c>
    </row>
    <row r="124" spans="1:6" x14ac:dyDescent="0.3">
      <c r="A124" s="2">
        <v>36951</v>
      </c>
      <c r="B124" s="6">
        <v>123</v>
      </c>
      <c r="C124" s="4">
        <v>2007.9280000000001</v>
      </c>
      <c r="D124" s="5">
        <f t="shared" si="4"/>
        <v>1931.4861257645546</v>
      </c>
      <c r="E124" s="5">
        <f t="shared" si="5"/>
        <v>4.7057071039699583</v>
      </c>
      <c r="F124" s="3">
        <f t="shared" si="6"/>
        <v>1922.9925841828385</v>
      </c>
    </row>
    <row r="125" spans="1:6" x14ac:dyDescent="0.3">
      <c r="A125" s="2">
        <v>36982</v>
      </c>
      <c r="B125" s="6">
        <v>124</v>
      </c>
      <c r="C125" s="4">
        <v>2023.7919999999999</v>
      </c>
      <c r="D125" s="5">
        <f t="shared" si="4"/>
        <v>1944.9518495816721</v>
      </c>
      <c r="E125" s="5">
        <f t="shared" si="5"/>
        <v>5.5817087752847208</v>
      </c>
      <c r="F125" s="3">
        <f t="shared" si="6"/>
        <v>1936.1918328685244</v>
      </c>
    </row>
    <row r="126" spans="1:6" x14ac:dyDescent="0.3">
      <c r="A126" s="2">
        <v>37012</v>
      </c>
      <c r="B126" s="6">
        <v>125</v>
      </c>
      <c r="C126" s="4">
        <v>2047.008</v>
      </c>
      <c r="D126" s="5">
        <f t="shared" si="4"/>
        <v>1960.1810025212615</v>
      </c>
      <c r="E126" s="5">
        <f t="shared" si="5"/>
        <v>6.5464531917151803</v>
      </c>
      <c r="F126" s="3">
        <f t="shared" si="6"/>
        <v>1950.533558356957</v>
      </c>
    </row>
    <row r="127" spans="1:6" x14ac:dyDescent="0.3">
      <c r="A127" s="2">
        <v>37043</v>
      </c>
      <c r="B127" s="6">
        <v>126</v>
      </c>
      <c r="C127" s="4">
        <v>2072.913</v>
      </c>
      <c r="D127" s="5">
        <f t="shared" si="4"/>
        <v>1977.3460101416792</v>
      </c>
      <c r="E127" s="5">
        <f t="shared" si="5"/>
        <v>7.6083086345854403</v>
      </c>
      <c r="F127" s="3">
        <f t="shared" si="6"/>
        <v>1966.7274557129767</v>
      </c>
    </row>
    <row r="128" spans="1:6" x14ac:dyDescent="0.3">
      <c r="A128" s="2">
        <v>37073</v>
      </c>
      <c r="B128" s="6">
        <v>127</v>
      </c>
      <c r="C128" s="4">
        <v>2126.7170000000001</v>
      </c>
      <c r="D128" s="5">
        <f t="shared" si="4"/>
        <v>1999.1305868986383</v>
      </c>
      <c r="E128" s="5">
        <f t="shared" si="5"/>
        <v>9.0259354468227997</v>
      </c>
      <c r="F128" s="3">
        <f t="shared" si="6"/>
        <v>1984.9543187762647</v>
      </c>
    </row>
    <row r="129" spans="1:6" x14ac:dyDescent="0.3">
      <c r="A129" s="2">
        <v>37104</v>
      </c>
      <c r="B129" s="6">
        <v>128</v>
      </c>
      <c r="C129" s="4">
        <v>2202.6379999999999</v>
      </c>
      <c r="D129" s="5">
        <f t="shared" si="4"/>
        <v>2027.6046701109149</v>
      </c>
      <c r="E129" s="5">
        <f t="shared" si="5"/>
        <v>10.970750223368178</v>
      </c>
      <c r="F129" s="3">
        <f t="shared" si="6"/>
        <v>2008.1565223454611</v>
      </c>
    </row>
    <row r="130" spans="1:6" x14ac:dyDescent="0.3">
      <c r="A130" s="2">
        <v>37135</v>
      </c>
      <c r="B130" s="6">
        <v>129</v>
      </c>
      <c r="C130" s="4">
        <v>1707.693</v>
      </c>
      <c r="D130" s="5">
        <f t="shared" si="4"/>
        <v>2005.4871783008548</v>
      </c>
      <c r="E130" s="5">
        <f t="shared" si="5"/>
        <v>7.6619260200253532</v>
      </c>
      <c r="F130" s="3">
        <f t="shared" si="6"/>
        <v>2038.5754203342831</v>
      </c>
    </row>
    <row r="131" spans="1:6" x14ac:dyDescent="0.3">
      <c r="A131" s="2">
        <v>37165</v>
      </c>
      <c r="B131" s="6">
        <v>130</v>
      </c>
      <c r="C131" s="4">
        <v>1950.7159999999999</v>
      </c>
      <c r="D131" s="5">
        <f t="shared" si="4"/>
        <v>2006.905793888792</v>
      </c>
      <c r="E131" s="5">
        <f t="shared" si="5"/>
        <v>7.0375949768165391</v>
      </c>
      <c r="F131" s="3">
        <f t="shared" si="6"/>
        <v>2013.14910432088</v>
      </c>
    </row>
    <row r="132" spans="1:6" x14ac:dyDescent="0.3">
      <c r="A132" s="2">
        <v>37196</v>
      </c>
      <c r="B132" s="6">
        <v>131</v>
      </c>
      <c r="C132" s="4">
        <v>1973.614</v>
      </c>
      <c r="D132" s="5">
        <f t="shared" si="4"/>
        <v>2009.9104499790478</v>
      </c>
      <c r="E132" s="5">
        <f t="shared" si="5"/>
        <v>6.6343010881604672</v>
      </c>
      <c r="F132" s="3">
        <f t="shared" si="6"/>
        <v>2013.9433888656085</v>
      </c>
    </row>
    <row r="133" spans="1:6" x14ac:dyDescent="0.3">
      <c r="A133" s="2">
        <v>37226</v>
      </c>
      <c r="B133" s="6">
        <v>132</v>
      </c>
      <c r="C133" s="4">
        <v>1984.729</v>
      </c>
      <c r="D133" s="5">
        <f t="shared" ref="D133:D159" si="7">$H$2*C133+(1-$H$2)*(D132+E132)</f>
        <v>2013.3631759604875</v>
      </c>
      <c r="E133" s="5">
        <f t="shared" ref="E133:E159" si="8">$I$2*(D133-D132)+(1-$I$2)*E132</f>
        <v>6.3161435774883898</v>
      </c>
      <c r="F133" s="3">
        <f t="shared" ref="F133:F159" si="9">D132+E132</f>
        <v>2016.5447510672084</v>
      </c>
    </row>
    <row r="134" spans="1:6" x14ac:dyDescent="0.3">
      <c r="A134" s="2">
        <v>37257</v>
      </c>
      <c r="B134" s="6">
        <v>133</v>
      </c>
      <c r="C134" s="4">
        <v>1759.6289999999999</v>
      </c>
      <c r="D134" s="5">
        <f t="shared" si="7"/>
        <v>1993.6742875841785</v>
      </c>
      <c r="E134" s="5">
        <f t="shared" si="8"/>
        <v>3.7156403821086492</v>
      </c>
      <c r="F134" s="3">
        <f t="shared" si="9"/>
        <v>2019.679319537976</v>
      </c>
    </row>
    <row r="135" spans="1:6" x14ac:dyDescent="0.3">
      <c r="A135" s="2">
        <v>37288</v>
      </c>
      <c r="B135" s="6">
        <v>134</v>
      </c>
      <c r="C135" s="4">
        <v>1770.595</v>
      </c>
      <c r="D135" s="5">
        <f t="shared" si="7"/>
        <v>1974.7104351696585</v>
      </c>
      <c r="E135" s="5">
        <f t="shared" si="8"/>
        <v>1.4476911024457808</v>
      </c>
      <c r="F135" s="3">
        <f t="shared" si="9"/>
        <v>1997.3899279662871</v>
      </c>
    </row>
    <row r="136" spans="1:6" x14ac:dyDescent="0.3">
      <c r="A136" s="2">
        <v>37316</v>
      </c>
      <c r="B136" s="6">
        <v>135</v>
      </c>
      <c r="C136" s="4">
        <v>2019.912</v>
      </c>
      <c r="D136" s="5">
        <f t="shared" si="7"/>
        <v>1980.5335136448939</v>
      </c>
      <c r="E136" s="5">
        <f t="shared" si="8"/>
        <v>1.885229839724746</v>
      </c>
      <c r="F136" s="3">
        <f t="shared" si="9"/>
        <v>1976.1581262721043</v>
      </c>
    </row>
    <row r="137" spans="1:6" x14ac:dyDescent="0.3">
      <c r="A137" s="2">
        <v>37347</v>
      </c>
      <c r="B137" s="6">
        <v>136</v>
      </c>
      <c r="C137" s="4">
        <v>2048.3980000000001</v>
      </c>
      <c r="D137" s="5">
        <f t="shared" si="7"/>
        <v>1989.0166691361569</v>
      </c>
      <c r="E137" s="5">
        <f t="shared" si="8"/>
        <v>2.5450224048785719</v>
      </c>
      <c r="F137" s="3">
        <f t="shared" si="9"/>
        <v>1982.4187434846187</v>
      </c>
    </row>
    <row r="138" spans="1:6" x14ac:dyDescent="0.3">
      <c r="A138" s="2">
        <v>37377</v>
      </c>
      <c r="B138" s="6">
        <v>137</v>
      </c>
      <c r="C138" s="4">
        <v>2068.7629999999999</v>
      </c>
      <c r="D138" s="5">
        <f t="shared" si="7"/>
        <v>1999.2818223869322</v>
      </c>
      <c r="E138" s="5">
        <f t="shared" si="8"/>
        <v>3.3170354894682403</v>
      </c>
      <c r="F138" s="3">
        <f t="shared" si="9"/>
        <v>1991.5616915410355</v>
      </c>
    </row>
    <row r="139" spans="1:6" x14ac:dyDescent="0.3">
      <c r="A139" s="2">
        <v>37408</v>
      </c>
      <c r="B139" s="6">
        <v>138</v>
      </c>
      <c r="C139" s="4">
        <v>1994.2670000000001</v>
      </c>
      <c r="D139" s="5">
        <f t="shared" si="7"/>
        <v>2001.7656720887603</v>
      </c>
      <c r="E139" s="5">
        <f t="shared" si="8"/>
        <v>3.233716910704231</v>
      </c>
      <c r="F139" s="3">
        <f t="shared" si="9"/>
        <v>2002.5988578764004</v>
      </c>
    </row>
    <row r="140" spans="1:6" x14ac:dyDescent="0.3">
      <c r="A140" s="2">
        <v>37438</v>
      </c>
      <c r="B140" s="6">
        <v>139</v>
      </c>
      <c r="C140" s="4">
        <v>2075.2579999999998</v>
      </c>
      <c r="D140" s="5">
        <f t="shared" si="7"/>
        <v>2012.025250099518</v>
      </c>
      <c r="E140" s="5">
        <f t="shared" si="8"/>
        <v>3.9363030207095733</v>
      </c>
      <c r="F140" s="3">
        <f t="shared" si="9"/>
        <v>2004.9993889994646</v>
      </c>
    </row>
    <row r="141" spans="1:6" x14ac:dyDescent="0.3">
      <c r="A141" s="2">
        <v>37469</v>
      </c>
      <c r="B141" s="6">
        <v>140</v>
      </c>
      <c r="C141" s="4">
        <v>2026.56</v>
      </c>
      <c r="D141" s="5">
        <f t="shared" si="7"/>
        <v>2017.0213978082047</v>
      </c>
      <c r="E141" s="5">
        <f t="shared" si="8"/>
        <v>4.0422874895072916</v>
      </c>
      <c r="F141" s="3">
        <f t="shared" si="9"/>
        <v>2015.9615531202276</v>
      </c>
    </row>
    <row r="142" spans="1:6" x14ac:dyDescent="0.3">
      <c r="A142" s="2">
        <v>37500</v>
      </c>
      <c r="B142" s="6">
        <v>141</v>
      </c>
      <c r="C142" s="4">
        <v>1734.155</v>
      </c>
      <c r="D142" s="5">
        <f t="shared" si="7"/>
        <v>1992.372816767941</v>
      </c>
      <c r="E142" s="5">
        <f t="shared" si="8"/>
        <v>1.1732006365301912</v>
      </c>
      <c r="F142" s="3">
        <f t="shared" si="9"/>
        <v>2021.063685297712</v>
      </c>
    </row>
    <row r="143" spans="1:6" x14ac:dyDescent="0.3">
      <c r="A143" s="2">
        <v>37530</v>
      </c>
      <c r="B143" s="6">
        <v>142</v>
      </c>
      <c r="C143" s="4">
        <v>1916.771</v>
      </c>
      <c r="D143" s="5">
        <f t="shared" si="7"/>
        <v>1985.868515664024</v>
      </c>
      <c r="E143" s="5">
        <f t="shared" si="8"/>
        <v>0.40545046248547334</v>
      </c>
      <c r="F143" s="3">
        <f t="shared" si="9"/>
        <v>1993.5460174044713</v>
      </c>
    </row>
    <row r="144" spans="1:6" x14ac:dyDescent="0.3">
      <c r="A144" s="2">
        <v>37561</v>
      </c>
      <c r="B144" s="6">
        <v>143</v>
      </c>
      <c r="C144" s="4">
        <v>1858.345</v>
      </c>
      <c r="D144" s="5">
        <f t="shared" si="7"/>
        <v>1973.4810695138585</v>
      </c>
      <c r="E144" s="5">
        <f t="shared" si="8"/>
        <v>-0.87383919877962279</v>
      </c>
      <c r="F144" s="3">
        <f t="shared" si="9"/>
        <v>1986.2739661265095</v>
      </c>
    </row>
    <row r="145" spans="1:6" x14ac:dyDescent="0.3">
      <c r="A145" s="2">
        <v>37591</v>
      </c>
      <c r="B145" s="6">
        <v>144</v>
      </c>
      <c r="C145" s="4">
        <v>1996.3520000000001</v>
      </c>
      <c r="D145" s="5">
        <f t="shared" si="7"/>
        <v>1974.9817072835708</v>
      </c>
      <c r="E145" s="5">
        <f t="shared" si="8"/>
        <v>-0.63639150193043215</v>
      </c>
      <c r="F145" s="3">
        <f t="shared" si="9"/>
        <v>1972.6072303150788</v>
      </c>
    </row>
    <row r="146" spans="1:6" x14ac:dyDescent="0.3">
      <c r="A146" s="2">
        <v>37622</v>
      </c>
      <c r="B146" s="6">
        <v>145</v>
      </c>
      <c r="C146" s="4">
        <v>1778.0329999999999</v>
      </c>
      <c r="D146" s="5">
        <f t="shared" si="7"/>
        <v>1954.7140842034764</v>
      </c>
      <c r="E146" s="5">
        <f t="shared" si="8"/>
        <v>-2.599514659746827</v>
      </c>
      <c r="F146" s="3">
        <f t="shared" si="9"/>
        <v>1974.3453157816405</v>
      </c>
    </row>
    <row r="147" spans="1:6" x14ac:dyDescent="0.3">
      <c r="A147" s="2">
        <v>37653</v>
      </c>
      <c r="B147" s="6">
        <v>146</v>
      </c>
      <c r="C147" s="4">
        <v>1749.489</v>
      </c>
      <c r="D147" s="5">
        <f t="shared" si="7"/>
        <v>1931.8520125893567</v>
      </c>
      <c r="E147" s="5">
        <f t="shared" si="8"/>
        <v>-4.6257703551841161</v>
      </c>
      <c r="F147" s="3">
        <f t="shared" si="9"/>
        <v>1952.1145695437297</v>
      </c>
    </row>
    <row r="148" spans="1:6" x14ac:dyDescent="0.3">
      <c r="A148" s="2">
        <v>37681</v>
      </c>
      <c r="B148" s="6">
        <v>147</v>
      </c>
      <c r="C148" s="4">
        <v>2066.4659999999999</v>
      </c>
      <c r="D148" s="5">
        <f t="shared" si="7"/>
        <v>1941.1502180107555</v>
      </c>
      <c r="E148" s="5">
        <f t="shared" si="8"/>
        <v>-3.233372777525831</v>
      </c>
      <c r="F148" s="3">
        <f t="shared" si="9"/>
        <v>1927.2262422341726</v>
      </c>
    </row>
    <row r="149" spans="1:6" x14ac:dyDescent="0.3">
      <c r="A149" s="2">
        <v>37712</v>
      </c>
      <c r="B149" s="6">
        <v>148</v>
      </c>
      <c r="C149" s="4">
        <v>2098.8989999999999</v>
      </c>
      <c r="D149" s="5">
        <f t="shared" si="7"/>
        <v>1954.0150607099067</v>
      </c>
      <c r="E149" s="5">
        <f t="shared" si="8"/>
        <v>-1.6235512298581209</v>
      </c>
      <c r="F149" s="3">
        <f t="shared" si="9"/>
        <v>1937.9168452332297</v>
      </c>
    </row>
    <row r="150" spans="1:6" x14ac:dyDescent="0.3">
      <c r="A150" s="2">
        <v>37742</v>
      </c>
      <c r="B150" s="6">
        <v>149</v>
      </c>
      <c r="C150" s="4">
        <v>2104.9110000000001</v>
      </c>
      <c r="D150" s="5">
        <f t="shared" si="7"/>
        <v>1967.6434585320437</v>
      </c>
      <c r="E150" s="5">
        <f t="shared" si="8"/>
        <v>-9.8356324658608552E-2</v>
      </c>
      <c r="F150" s="3">
        <f t="shared" si="9"/>
        <v>1952.3915094800486</v>
      </c>
    </row>
    <row r="151" spans="1:6" x14ac:dyDescent="0.3">
      <c r="A151" s="2">
        <v>37773</v>
      </c>
      <c r="B151" s="6">
        <v>150</v>
      </c>
      <c r="C151" s="4">
        <v>2129.6709999999998</v>
      </c>
      <c r="D151" s="5">
        <f t="shared" si="7"/>
        <v>1983.7576919866467</v>
      </c>
      <c r="E151" s="5">
        <f t="shared" si="8"/>
        <v>1.5229026532675505</v>
      </c>
      <c r="F151" s="3">
        <f t="shared" si="9"/>
        <v>1967.5451022073851</v>
      </c>
    </row>
    <row r="152" spans="1:6" x14ac:dyDescent="0.3">
      <c r="A152" s="2">
        <v>37803</v>
      </c>
      <c r="B152" s="6">
        <v>151</v>
      </c>
      <c r="C152" s="4">
        <v>2223.3490000000002</v>
      </c>
      <c r="D152" s="5">
        <f t="shared" si="7"/>
        <v>2009.0874351759228</v>
      </c>
      <c r="E152" s="5">
        <f t="shared" si="8"/>
        <v>3.9035867068684045</v>
      </c>
      <c r="F152" s="3">
        <f t="shared" si="9"/>
        <v>1985.2805946399142</v>
      </c>
    </row>
    <row r="153" spans="1:6" x14ac:dyDescent="0.3">
      <c r="A153" s="2">
        <v>37834</v>
      </c>
      <c r="B153" s="6">
        <v>152</v>
      </c>
      <c r="C153" s="4">
        <v>2174.36</v>
      </c>
      <c r="D153" s="5">
        <f t="shared" si="7"/>
        <v>2029.1279196945125</v>
      </c>
      <c r="E153" s="5">
        <f t="shared" si="8"/>
        <v>5.5172764880405314</v>
      </c>
      <c r="F153" s="3">
        <f t="shared" si="9"/>
        <v>2012.9910218827913</v>
      </c>
    </row>
    <row r="154" spans="1:6" x14ac:dyDescent="0.3">
      <c r="A154" s="2">
        <v>37865</v>
      </c>
      <c r="B154" s="6">
        <v>153</v>
      </c>
      <c r="C154" s="4">
        <v>1931.4059999999999</v>
      </c>
      <c r="D154" s="5">
        <f t="shared" si="7"/>
        <v>2024.3212765642977</v>
      </c>
      <c r="E154" s="5">
        <f t="shared" si="8"/>
        <v>4.4848845262150032</v>
      </c>
      <c r="F154" s="3">
        <f t="shared" si="9"/>
        <v>2034.645196182553</v>
      </c>
    </row>
    <row r="155" spans="1:6" x14ac:dyDescent="0.3">
      <c r="A155" s="2">
        <v>37895</v>
      </c>
      <c r="B155" s="6">
        <v>154</v>
      </c>
      <c r="C155" s="4">
        <v>2121.4699999999998</v>
      </c>
      <c r="D155" s="5">
        <f t="shared" si="7"/>
        <v>2038.0725449814613</v>
      </c>
      <c r="E155" s="5">
        <f t="shared" si="8"/>
        <v>5.4115229153098632</v>
      </c>
      <c r="F155" s="3">
        <f t="shared" si="9"/>
        <v>2028.8061610905127</v>
      </c>
    </row>
    <row r="156" spans="1:6" x14ac:dyDescent="0.3">
      <c r="A156" s="2">
        <v>37926</v>
      </c>
      <c r="B156" s="6">
        <v>155</v>
      </c>
      <c r="C156" s="4">
        <v>2076.0540000000001</v>
      </c>
      <c r="D156" s="5">
        <f t="shared" si="7"/>
        <v>2046.7410611070941</v>
      </c>
      <c r="E156" s="5">
        <f t="shared" si="8"/>
        <v>5.7372222363421548</v>
      </c>
      <c r="F156" s="3">
        <f t="shared" si="9"/>
        <v>2043.4840678967712</v>
      </c>
    </row>
    <row r="157" spans="1:6" x14ac:dyDescent="0.3">
      <c r="A157" s="2">
        <v>37956</v>
      </c>
      <c r="B157" s="6">
        <v>156</v>
      </c>
      <c r="C157" s="4">
        <v>2140.6770000000001</v>
      </c>
      <c r="D157" s="5">
        <f t="shared" si="7"/>
        <v>2061.2981550090926</v>
      </c>
      <c r="E157" s="5">
        <f t="shared" si="8"/>
        <v>6.6192094029077939</v>
      </c>
      <c r="F157" s="3">
        <f t="shared" si="9"/>
        <v>2052.478283343436</v>
      </c>
    </row>
    <row r="158" spans="1:6" x14ac:dyDescent="0.3">
      <c r="A158" s="2">
        <v>37987</v>
      </c>
      <c r="B158" s="6">
        <v>157</v>
      </c>
      <c r="C158" s="4">
        <v>1831.508</v>
      </c>
      <c r="D158" s="5">
        <f t="shared" si="7"/>
        <v>2044.2764279708003</v>
      </c>
      <c r="E158" s="5">
        <f t="shared" si="8"/>
        <v>4.2551157587877864</v>
      </c>
      <c r="F158" s="3">
        <f t="shared" si="9"/>
        <v>2067.9173644120006</v>
      </c>
    </row>
    <row r="159" spans="1:6" x14ac:dyDescent="0.3">
      <c r="A159" s="2">
        <v>38018</v>
      </c>
      <c r="B159" s="6">
        <v>158</v>
      </c>
      <c r="C159" s="4">
        <v>1838.0060000000001</v>
      </c>
      <c r="D159" s="5">
        <f t="shared" si="7"/>
        <v>2027.4789893566294</v>
      </c>
      <c r="E159" s="5">
        <f t="shared" si="8"/>
        <v>2.1498603214919161</v>
      </c>
      <c r="F159" s="3">
        <f t="shared" si="9"/>
        <v>2048.5315437295881</v>
      </c>
    </row>
    <row r="160" spans="1:6" x14ac:dyDescent="0.3">
      <c r="A160" s="2">
        <v>38047</v>
      </c>
      <c r="B160" s="6">
        <v>159</v>
      </c>
      <c r="C160" s="4">
        <v>2132.4459999999999</v>
      </c>
      <c r="D160" s="5">
        <f t="shared" ref="D160:D223" si="10">$H$2*C160+(1-$H$2)*(D159+E159)</f>
        <v>2039.9105647103092</v>
      </c>
      <c r="E160" s="5">
        <f t="shared" ref="E160:E223" si="11">$I$2*(D160-D159)+(1-$I$2)*E159</f>
        <v>3.1780318247107067</v>
      </c>
      <c r="F160" s="3">
        <f t="shared" ref="F160:F223" si="12">D159+E159</f>
        <v>2029.6288496781212</v>
      </c>
    </row>
    <row r="161" spans="1:6" x14ac:dyDescent="0.3">
      <c r="A161" s="2">
        <v>38078</v>
      </c>
      <c r="B161" s="6">
        <v>160</v>
      </c>
      <c r="C161" s="4">
        <v>2109.1439999999998</v>
      </c>
      <c r="D161" s="5">
        <f t="shared" si="10"/>
        <v>2049.6941368815178</v>
      </c>
      <c r="E161" s="5">
        <f t="shared" si="11"/>
        <v>3.8385858593604922</v>
      </c>
      <c r="F161" s="3">
        <f t="shared" si="12"/>
        <v>2043.0885965350199</v>
      </c>
    </row>
    <row r="162" spans="1:6" x14ac:dyDescent="0.3">
      <c r="A162" s="2">
        <v>38108</v>
      </c>
      <c r="B162" s="6">
        <v>161</v>
      </c>
      <c r="C162" s="4">
        <v>2196.549</v>
      </c>
      <c r="D162" s="5">
        <f t="shared" si="10"/>
        <v>2067.8343504667905</v>
      </c>
      <c r="E162" s="5">
        <f t="shared" si="11"/>
        <v>5.2687486319517136</v>
      </c>
      <c r="F162" s="3">
        <f t="shared" si="12"/>
        <v>2053.5327227408784</v>
      </c>
    </row>
    <row r="163" spans="1:6" x14ac:dyDescent="0.3">
      <c r="A163" s="2">
        <v>38139</v>
      </c>
      <c r="B163" s="6">
        <v>162</v>
      </c>
      <c r="C163" s="4">
        <v>2185.1619999999998</v>
      </c>
      <c r="D163" s="5">
        <f t="shared" si="10"/>
        <v>2084.3089891888681</v>
      </c>
      <c r="E163" s="5">
        <f t="shared" si="11"/>
        <v>6.3893376409642961</v>
      </c>
      <c r="F163" s="3">
        <f t="shared" si="12"/>
        <v>2073.1030990987424</v>
      </c>
    </row>
    <row r="164" spans="1:6" x14ac:dyDescent="0.3">
      <c r="A164" s="2">
        <v>38169</v>
      </c>
      <c r="B164" s="6">
        <v>163</v>
      </c>
      <c r="C164" s="4">
        <v>2246.3890000000001</v>
      </c>
      <c r="D164" s="5">
        <f t="shared" si="10"/>
        <v>2106.2673941468493</v>
      </c>
      <c r="E164" s="5">
        <f t="shared" si="11"/>
        <v>7.946244372665987</v>
      </c>
      <c r="F164" s="3">
        <f t="shared" si="12"/>
        <v>2090.6983268298322</v>
      </c>
    </row>
    <row r="165" spans="1:6" x14ac:dyDescent="0.3">
      <c r="A165" s="2">
        <v>38200</v>
      </c>
      <c r="B165" s="6">
        <v>164</v>
      </c>
      <c r="C165" s="4">
        <v>2176.306</v>
      </c>
      <c r="D165" s="5">
        <f t="shared" si="10"/>
        <v>2120.422874667564</v>
      </c>
      <c r="E165" s="5">
        <f t="shared" si="11"/>
        <v>8.5671679874708602</v>
      </c>
      <c r="F165" s="3">
        <f t="shared" si="12"/>
        <v>2114.2136385195154</v>
      </c>
    </row>
    <row r="166" spans="1:6" x14ac:dyDescent="0.3">
      <c r="A166" s="2">
        <v>38231</v>
      </c>
      <c r="B166" s="6">
        <v>165</v>
      </c>
      <c r="C166" s="4">
        <v>1918.759</v>
      </c>
      <c r="D166" s="5">
        <f t="shared" si="10"/>
        <v>2107.9669383895316</v>
      </c>
      <c r="E166" s="5">
        <f t="shared" si="11"/>
        <v>6.464857560920537</v>
      </c>
      <c r="F166" s="3">
        <f t="shared" si="12"/>
        <v>2128.9900426550348</v>
      </c>
    </row>
    <row r="167" spans="1:6" x14ac:dyDescent="0.3">
      <c r="A167" s="2">
        <v>38261</v>
      </c>
      <c r="B167" s="6">
        <v>166</v>
      </c>
      <c r="C167" s="4">
        <v>2114.0839999999998</v>
      </c>
      <c r="D167" s="5">
        <f t="shared" si="10"/>
        <v>2114.3970163554068</v>
      </c>
      <c r="E167" s="5">
        <f t="shared" si="11"/>
        <v>6.4613796014160005</v>
      </c>
      <c r="F167" s="3">
        <f t="shared" si="12"/>
        <v>2114.4317959504519</v>
      </c>
    </row>
    <row r="168" spans="1:6" x14ac:dyDescent="0.3">
      <c r="A168" s="2">
        <v>38292</v>
      </c>
      <c r="B168" s="6">
        <v>167</v>
      </c>
      <c r="C168" s="4">
        <v>2157.279</v>
      </c>
      <c r="D168" s="5">
        <f t="shared" si="10"/>
        <v>2124.5004563611406</v>
      </c>
      <c r="E168" s="5">
        <f t="shared" si="11"/>
        <v>6.8255856418477787</v>
      </c>
      <c r="F168" s="3">
        <f t="shared" si="12"/>
        <v>2120.8583959568227</v>
      </c>
    </row>
    <row r="169" spans="1:6" x14ac:dyDescent="0.3">
      <c r="A169" s="2">
        <v>38322</v>
      </c>
      <c r="B169" s="6">
        <v>168</v>
      </c>
      <c r="C169" s="4">
        <v>2228.712</v>
      </c>
      <c r="D169" s="5">
        <f t="shared" si="10"/>
        <v>2141.0646378026895</v>
      </c>
      <c r="E169" s="5">
        <f t="shared" si="11"/>
        <v>7.7994452218178969</v>
      </c>
      <c r="F169" s="3">
        <f t="shared" si="12"/>
        <v>2131.3260420029883</v>
      </c>
    </row>
    <row r="170" spans="1:6" x14ac:dyDescent="0.3">
      <c r="A170" s="2">
        <v>38353</v>
      </c>
      <c r="B170" s="6">
        <v>169</v>
      </c>
      <c r="C170" s="4">
        <v>1839.5930000000001</v>
      </c>
      <c r="D170" s="5">
        <f t="shared" si="10"/>
        <v>2117.9369747220567</v>
      </c>
      <c r="E170" s="5">
        <f t="shared" si="11"/>
        <v>4.7067343915728248</v>
      </c>
      <c r="F170" s="3">
        <f t="shared" si="12"/>
        <v>2148.8640830245072</v>
      </c>
    </row>
    <row r="171" spans="1:6" x14ac:dyDescent="0.3">
      <c r="A171" s="2">
        <v>38384</v>
      </c>
      <c r="B171" s="6">
        <v>170</v>
      </c>
      <c r="C171" s="4">
        <v>1793.393</v>
      </c>
      <c r="D171" s="5">
        <f t="shared" si="10"/>
        <v>2089.7186382022664</v>
      </c>
      <c r="E171" s="5">
        <f t="shared" si="11"/>
        <v>1.4142273004365191</v>
      </c>
      <c r="F171" s="3">
        <f t="shared" si="12"/>
        <v>2122.6437091136295</v>
      </c>
    </row>
    <row r="172" spans="1:6" x14ac:dyDescent="0.3">
      <c r="A172" s="2">
        <v>38412</v>
      </c>
      <c r="B172" s="6">
        <v>171</v>
      </c>
      <c r="C172" s="4">
        <v>2257.739</v>
      </c>
      <c r="D172" s="5">
        <f t="shared" si="10"/>
        <v>2107.7934789524325</v>
      </c>
      <c r="E172" s="5">
        <f t="shared" si="11"/>
        <v>3.0802886454094676</v>
      </c>
      <c r="F172" s="3">
        <f t="shared" si="12"/>
        <v>2091.1328655027028</v>
      </c>
    </row>
    <row r="173" spans="1:6" x14ac:dyDescent="0.3">
      <c r="A173" s="2">
        <v>38443</v>
      </c>
      <c r="B173" s="6">
        <v>172</v>
      </c>
      <c r="C173" s="4">
        <v>2115.2060000000001</v>
      </c>
      <c r="D173" s="5">
        <f t="shared" si="10"/>
        <v>2111.3069908380576</v>
      </c>
      <c r="E173" s="5">
        <f t="shared" si="11"/>
        <v>3.123610969431033</v>
      </c>
      <c r="F173" s="3">
        <f t="shared" si="12"/>
        <v>2110.8737675978418</v>
      </c>
    </row>
    <row r="174" spans="1:6" x14ac:dyDescent="0.3">
      <c r="A174" s="2">
        <v>38473</v>
      </c>
      <c r="B174" s="6">
        <v>173</v>
      </c>
      <c r="C174" s="4">
        <v>2170.3249999999998</v>
      </c>
      <c r="D174" s="5">
        <f t="shared" si="10"/>
        <v>2120.0200416267398</v>
      </c>
      <c r="E174" s="5">
        <f t="shared" si="11"/>
        <v>3.6825549513561562</v>
      </c>
      <c r="F174" s="3">
        <f t="shared" si="12"/>
        <v>2114.4306018074885</v>
      </c>
    </row>
    <row r="175" spans="1:6" x14ac:dyDescent="0.3">
      <c r="A175" s="2">
        <v>38504</v>
      </c>
      <c r="B175" s="6">
        <v>174</v>
      </c>
      <c r="C175" s="4">
        <v>2185.873</v>
      </c>
      <c r="D175" s="5">
        <f t="shared" si="10"/>
        <v>2129.9196369202864</v>
      </c>
      <c r="E175" s="5">
        <f t="shared" si="11"/>
        <v>4.3042589855751956</v>
      </c>
      <c r="F175" s="3">
        <f t="shared" si="12"/>
        <v>2123.7025965780958</v>
      </c>
    </row>
    <row r="176" spans="1:6" x14ac:dyDescent="0.3">
      <c r="A176" s="2">
        <v>38534</v>
      </c>
      <c r="B176" s="6">
        <v>175</v>
      </c>
      <c r="C176" s="4">
        <v>2241.1619999999998</v>
      </c>
      <c r="D176" s="5">
        <f t="shared" si="10"/>
        <v>2144.9177063152756</v>
      </c>
      <c r="E176" s="5">
        <f t="shared" si="11"/>
        <v>5.3736400265165978</v>
      </c>
      <c r="F176" s="3">
        <f t="shared" si="12"/>
        <v>2134.2238959058618</v>
      </c>
    </row>
    <row r="177" spans="1:6" x14ac:dyDescent="0.3">
      <c r="A177" s="2">
        <v>38565</v>
      </c>
      <c r="B177" s="6">
        <v>176</v>
      </c>
      <c r="C177" s="4">
        <v>2193.9059999999999</v>
      </c>
      <c r="D177" s="5">
        <f t="shared" si="10"/>
        <v>2154.6528117076132</v>
      </c>
      <c r="E177" s="5">
        <f t="shared" si="11"/>
        <v>5.8097865630986956</v>
      </c>
      <c r="F177" s="3">
        <f t="shared" si="12"/>
        <v>2150.2913463417922</v>
      </c>
    </row>
    <row r="178" spans="1:6" x14ac:dyDescent="0.3">
      <c r="A178" s="2">
        <v>38596</v>
      </c>
      <c r="B178" s="6">
        <v>177</v>
      </c>
      <c r="C178" s="4">
        <v>2077.2310000000002</v>
      </c>
      <c r="D178" s="5">
        <f t="shared" si="10"/>
        <v>2152.1394384436408</v>
      </c>
      <c r="E178" s="5">
        <f t="shared" si="11"/>
        <v>4.9774705803915831</v>
      </c>
      <c r="F178" s="3">
        <f t="shared" si="12"/>
        <v>2160.4625982707121</v>
      </c>
    </row>
    <row r="179" spans="1:6" x14ac:dyDescent="0.3">
      <c r="A179" s="2">
        <v>38626</v>
      </c>
      <c r="B179" s="6">
        <v>178</v>
      </c>
      <c r="C179" s="4">
        <v>2120.9810000000002</v>
      </c>
      <c r="D179" s="5">
        <f t="shared" si="10"/>
        <v>2153.503318121629</v>
      </c>
      <c r="E179" s="5">
        <f t="shared" si="11"/>
        <v>4.616111490151253</v>
      </c>
      <c r="F179" s="3">
        <f t="shared" si="12"/>
        <v>2157.1169090240323</v>
      </c>
    </row>
    <row r="180" spans="1:6" x14ac:dyDescent="0.3">
      <c r="A180" s="2">
        <v>38657</v>
      </c>
      <c r="B180" s="6">
        <v>179</v>
      </c>
      <c r="C180" s="4">
        <v>2076.6849999999999</v>
      </c>
      <c r="D180" s="5">
        <f t="shared" si="10"/>
        <v>2149.975986650602</v>
      </c>
      <c r="E180" s="5">
        <f t="shared" si="11"/>
        <v>3.8017671940334195</v>
      </c>
      <c r="F180" s="3">
        <f t="shared" si="12"/>
        <v>2158.1194296117801</v>
      </c>
    </row>
    <row r="181" spans="1:6" x14ac:dyDescent="0.3">
      <c r="A181" s="2">
        <v>38687</v>
      </c>
      <c r="B181" s="6">
        <v>180</v>
      </c>
      <c r="C181" s="4">
        <v>2004.402</v>
      </c>
      <c r="D181" s="5">
        <f t="shared" si="10"/>
        <v>2138.840178460172</v>
      </c>
      <c r="E181" s="5">
        <f t="shared" si="11"/>
        <v>2.3080096555870777</v>
      </c>
      <c r="F181" s="3">
        <f t="shared" si="12"/>
        <v>2153.7777538446353</v>
      </c>
    </row>
    <row r="182" spans="1:6" x14ac:dyDescent="0.3">
      <c r="A182" s="2">
        <v>38718</v>
      </c>
      <c r="B182" s="6">
        <v>181</v>
      </c>
      <c r="C182" s="4">
        <v>1718.8440000000001</v>
      </c>
      <c r="D182" s="5">
        <f t="shared" si="10"/>
        <v>2098.9177693041834</v>
      </c>
      <c r="E182" s="5">
        <f t="shared" si="11"/>
        <v>-1.915032225570489</v>
      </c>
      <c r="F182" s="3">
        <f t="shared" si="12"/>
        <v>2141.1481881157592</v>
      </c>
    </row>
    <row r="183" spans="1:6" x14ac:dyDescent="0.3">
      <c r="A183" s="2">
        <v>38749</v>
      </c>
      <c r="B183" s="6">
        <v>182</v>
      </c>
      <c r="C183" s="4">
        <v>1689.5930000000001</v>
      </c>
      <c r="D183" s="5">
        <f t="shared" si="10"/>
        <v>2056.2617633707519</v>
      </c>
      <c r="E183" s="5">
        <f t="shared" si="11"/>
        <v>-5.9891295963565918</v>
      </c>
      <c r="F183" s="3">
        <f t="shared" si="12"/>
        <v>2097.0027370786129</v>
      </c>
    </row>
    <row r="184" spans="1:6" x14ac:dyDescent="0.3">
      <c r="A184" s="2">
        <v>38777</v>
      </c>
      <c r="B184" s="6">
        <v>183</v>
      </c>
      <c r="C184" s="4">
        <v>2033.85</v>
      </c>
      <c r="D184" s="5">
        <f t="shared" si="10"/>
        <v>2048.6303703969556</v>
      </c>
      <c r="E184" s="5">
        <f t="shared" si="11"/>
        <v>-6.1533559341005537</v>
      </c>
      <c r="F184" s="3">
        <f t="shared" si="12"/>
        <v>2050.2726337743952</v>
      </c>
    </row>
    <row r="185" spans="1:6" x14ac:dyDescent="0.3">
      <c r="A185" s="2">
        <v>38808</v>
      </c>
      <c r="B185" s="6">
        <v>184</v>
      </c>
      <c r="C185" s="4">
        <v>2071.6219999999998</v>
      </c>
      <c r="D185" s="5">
        <f t="shared" si="10"/>
        <v>2045.3915130165697</v>
      </c>
      <c r="E185" s="5">
        <f t="shared" si="11"/>
        <v>-5.8619060787290964</v>
      </c>
      <c r="F185" s="3">
        <f t="shared" si="12"/>
        <v>2042.4770144628551</v>
      </c>
    </row>
    <row r="186" spans="1:6" x14ac:dyDescent="0.3">
      <c r="A186" s="2">
        <v>38838</v>
      </c>
      <c r="B186" s="6">
        <v>185</v>
      </c>
      <c r="C186" s="4">
        <v>2115.4740000000002</v>
      </c>
      <c r="D186" s="5">
        <f t="shared" si="10"/>
        <v>2047.1240462440564</v>
      </c>
      <c r="E186" s="5">
        <f t="shared" si="11"/>
        <v>-5.1024621481075085</v>
      </c>
      <c r="F186" s="3">
        <f t="shared" si="12"/>
        <v>2039.5296069378405</v>
      </c>
    </row>
    <row r="187" spans="1:6" x14ac:dyDescent="0.3">
      <c r="A187" s="2">
        <v>38869</v>
      </c>
      <c r="B187" s="6">
        <v>186</v>
      </c>
      <c r="C187" s="4">
        <v>2191.444</v>
      </c>
      <c r="D187" s="5">
        <f t="shared" si="10"/>
        <v>2056.9638256863541</v>
      </c>
      <c r="E187" s="5">
        <f t="shared" si="11"/>
        <v>-3.6082379890669936</v>
      </c>
      <c r="F187" s="3">
        <f t="shared" si="12"/>
        <v>2042.021584095949</v>
      </c>
    </row>
    <row r="188" spans="1:6" x14ac:dyDescent="0.3">
      <c r="A188" s="2">
        <v>38899</v>
      </c>
      <c r="B188" s="6">
        <v>187</v>
      </c>
      <c r="C188" s="4">
        <v>2219.0100000000002</v>
      </c>
      <c r="D188" s="5">
        <f t="shared" si="10"/>
        <v>2069.9210289275584</v>
      </c>
      <c r="E188" s="5">
        <f t="shared" si="11"/>
        <v>-1.9516938660398644</v>
      </c>
      <c r="F188" s="3">
        <f t="shared" si="12"/>
        <v>2053.3555876972869</v>
      </c>
    </row>
    <row r="189" spans="1:6" x14ac:dyDescent="0.3">
      <c r="A189" s="2">
        <v>38930</v>
      </c>
      <c r="B189" s="6">
        <v>188</v>
      </c>
      <c r="C189" s="4">
        <v>2211.471</v>
      </c>
      <c r="D189" s="5">
        <f t="shared" si="10"/>
        <v>2082.3195015553665</v>
      </c>
      <c r="E189" s="5">
        <f t="shared" si="11"/>
        <v>-0.51667721665506483</v>
      </c>
      <c r="F189" s="3">
        <f t="shared" si="12"/>
        <v>2067.9693350615184</v>
      </c>
    </row>
    <row r="190" spans="1:6" x14ac:dyDescent="0.3">
      <c r="A190" s="2">
        <v>38961</v>
      </c>
      <c r="B190" s="6">
        <v>189</v>
      </c>
      <c r="C190" s="4">
        <v>1938.6010000000001</v>
      </c>
      <c r="D190" s="5">
        <f t="shared" si="10"/>
        <v>2067.4826419048404</v>
      </c>
      <c r="E190" s="5">
        <f t="shared" si="11"/>
        <v>-1.9486954600421678</v>
      </c>
      <c r="F190" s="3">
        <f t="shared" si="12"/>
        <v>2081.8028243387116</v>
      </c>
    </row>
    <row r="191" spans="1:6" x14ac:dyDescent="0.3">
      <c r="A191" s="2">
        <v>38991</v>
      </c>
      <c r="B191" s="6">
        <v>190</v>
      </c>
      <c r="C191" s="4">
        <v>2135.6019999999999</v>
      </c>
      <c r="D191" s="5">
        <f t="shared" si="10"/>
        <v>2072.5407518003185</v>
      </c>
      <c r="E191" s="5">
        <f t="shared" si="11"/>
        <v>-1.2480149244901426</v>
      </c>
      <c r="F191" s="3">
        <f t="shared" si="12"/>
        <v>2065.5339464447984</v>
      </c>
    </row>
    <row r="192" spans="1:6" x14ac:dyDescent="0.3">
      <c r="A192" s="2">
        <v>39022</v>
      </c>
      <c r="B192" s="6">
        <v>191</v>
      </c>
      <c r="C192" s="4">
        <v>2154.1990000000001</v>
      </c>
      <c r="D192" s="5">
        <f t="shared" si="10"/>
        <v>2079.5833631882456</v>
      </c>
      <c r="E192" s="5">
        <f t="shared" si="11"/>
        <v>-0.4189522932484202</v>
      </c>
      <c r="F192" s="3">
        <f t="shared" si="12"/>
        <v>2071.2927368758283</v>
      </c>
    </row>
    <row r="193" spans="1:6" x14ac:dyDescent="0.3">
      <c r="A193" s="2">
        <v>39052</v>
      </c>
      <c r="B193" s="6">
        <v>192</v>
      </c>
      <c r="C193" s="4">
        <v>2068.5650000000001</v>
      </c>
      <c r="D193" s="5">
        <f t="shared" si="10"/>
        <v>2078.1044698054975</v>
      </c>
      <c r="E193" s="5">
        <f t="shared" si="11"/>
        <v>-0.52494640219838651</v>
      </c>
      <c r="F193" s="3">
        <f t="shared" si="12"/>
        <v>2079.1644108949972</v>
      </c>
    </row>
    <row r="194" spans="1:6" x14ac:dyDescent="0.3">
      <c r="A194" s="2">
        <v>39083</v>
      </c>
      <c r="B194" s="6">
        <v>193</v>
      </c>
      <c r="C194" s="4">
        <v>1797.3820000000001</v>
      </c>
      <c r="D194" s="5">
        <f t="shared" si="10"/>
        <v>2049.559771062969</v>
      </c>
      <c r="E194" s="5">
        <f t="shared" si="11"/>
        <v>-3.3269216362313934</v>
      </c>
      <c r="F194" s="3">
        <f t="shared" si="12"/>
        <v>2077.5795234032989</v>
      </c>
    </row>
    <row r="195" spans="1:6" x14ac:dyDescent="0.3">
      <c r="A195" s="2">
        <v>39114</v>
      </c>
      <c r="B195" s="6">
        <v>194</v>
      </c>
      <c r="C195" s="4">
        <v>1778.662</v>
      </c>
      <c r="D195" s="5">
        <f t="shared" si="10"/>
        <v>2019.4757644840638</v>
      </c>
      <c r="E195" s="5">
        <f t="shared" si="11"/>
        <v>-6.0026301304987788</v>
      </c>
      <c r="F195" s="3">
        <f t="shared" si="12"/>
        <v>2046.2328494267376</v>
      </c>
    </row>
    <row r="196" spans="1:6" x14ac:dyDescent="0.3">
      <c r="A196" s="2">
        <v>39142</v>
      </c>
      <c r="B196" s="6">
        <v>195</v>
      </c>
      <c r="C196" s="4">
        <v>2174.3150000000001</v>
      </c>
      <c r="D196" s="5">
        <f t="shared" si="10"/>
        <v>2029.5573209182085</v>
      </c>
      <c r="E196" s="5">
        <f t="shared" si="11"/>
        <v>-4.3942114740344351</v>
      </c>
      <c r="F196" s="3">
        <f t="shared" si="12"/>
        <v>2013.473134353565</v>
      </c>
    </row>
    <row r="197" spans="1:6" x14ac:dyDescent="0.3">
      <c r="A197" s="2">
        <v>39173</v>
      </c>
      <c r="B197" s="6">
        <v>196</v>
      </c>
      <c r="C197" s="4">
        <v>2207.1390000000001</v>
      </c>
      <c r="D197" s="5">
        <f t="shared" si="10"/>
        <v>2043.3606984997566</v>
      </c>
      <c r="E197" s="5">
        <f t="shared" si="11"/>
        <v>-2.5744525684761768</v>
      </c>
      <c r="F197" s="3">
        <f t="shared" si="12"/>
        <v>2025.1631094441741</v>
      </c>
    </row>
    <row r="198" spans="1:6" x14ac:dyDescent="0.3">
      <c r="A198" s="2">
        <v>39203</v>
      </c>
      <c r="B198" s="6">
        <v>197</v>
      </c>
      <c r="C198" s="4">
        <v>2295.6039999999998</v>
      </c>
      <c r="D198" s="5">
        <f t="shared" si="10"/>
        <v>2066.2680213381523</v>
      </c>
      <c r="E198" s="5">
        <f t="shared" si="11"/>
        <v>-2.6275027788993377E-2</v>
      </c>
      <c r="F198" s="3">
        <f t="shared" si="12"/>
        <v>2040.7862459312805</v>
      </c>
    </row>
    <row r="199" spans="1:6" x14ac:dyDescent="0.3">
      <c r="A199" s="2">
        <v>39234</v>
      </c>
      <c r="B199" s="6">
        <v>198</v>
      </c>
      <c r="C199" s="4">
        <v>2291.4490000000001</v>
      </c>
      <c r="D199" s="5">
        <f t="shared" si="10"/>
        <v>2088.7624716793271</v>
      </c>
      <c r="E199" s="5">
        <f t="shared" si="11"/>
        <v>2.2257975091073856</v>
      </c>
      <c r="F199" s="3">
        <f t="shared" si="12"/>
        <v>2066.2417463103634</v>
      </c>
    </row>
    <row r="200" spans="1:6" x14ac:dyDescent="0.3">
      <c r="A200" s="2">
        <v>39264</v>
      </c>
      <c r="B200" s="6">
        <v>199</v>
      </c>
      <c r="C200" s="4">
        <v>2414.0509999999999</v>
      </c>
      <c r="D200" s="5">
        <f t="shared" si="10"/>
        <v>2123.2945422695911</v>
      </c>
      <c r="E200" s="5">
        <f t="shared" si="11"/>
        <v>5.4564248172230556</v>
      </c>
      <c r="F200" s="3">
        <f t="shared" si="12"/>
        <v>2090.9882691884345</v>
      </c>
    </row>
    <row r="201" spans="1:6" x14ac:dyDescent="0.3">
      <c r="A201" s="2">
        <v>39295</v>
      </c>
      <c r="B201" s="6">
        <v>200</v>
      </c>
      <c r="C201" s="4">
        <v>2429.4699999999998</v>
      </c>
      <c r="D201" s="5">
        <f t="shared" si="10"/>
        <v>2158.8228703781328</v>
      </c>
      <c r="E201" s="5">
        <f t="shared" si="11"/>
        <v>8.4636151463549201</v>
      </c>
      <c r="F201" s="3">
        <f t="shared" si="12"/>
        <v>2128.7509670868144</v>
      </c>
    </row>
    <row r="202" spans="1:6" x14ac:dyDescent="0.3">
      <c r="A202" s="2">
        <v>39326</v>
      </c>
      <c r="B202" s="6">
        <v>201</v>
      </c>
      <c r="C202" s="4">
        <v>2101.002</v>
      </c>
      <c r="D202" s="5">
        <f t="shared" si="10"/>
        <v>2160.6580369720391</v>
      </c>
      <c r="E202" s="5">
        <f t="shared" si="11"/>
        <v>7.8007702911100534</v>
      </c>
      <c r="F202" s="3">
        <f t="shared" si="12"/>
        <v>2167.2864855244879</v>
      </c>
    </row>
    <row r="203" spans="1:6" x14ac:dyDescent="0.3">
      <c r="A203" s="2">
        <v>39356</v>
      </c>
      <c r="B203" s="6">
        <v>202</v>
      </c>
      <c r="C203" s="4">
        <v>2336.37</v>
      </c>
      <c r="D203" s="5">
        <f t="shared" si="10"/>
        <v>2185.2499265368342</v>
      </c>
      <c r="E203" s="5">
        <f t="shared" si="11"/>
        <v>9.4798822184785596</v>
      </c>
      <c r="F203" s="3">
        <f t="shared" si="12"/>
        <v>2168.4588072631491</v>
      </c>
    </row>
    <row r="204" spans="1:6" x14ac:dyDescent="0.3">
      <c r="A204" s="2">
        <v>39387</v>
      </c>
      <c r="B204" s="6">
        <v>203</v>
      </c>
      <c r="C204" s="4">
        <v>2413.8510000000001</v>
      </c>
      <c r="D204" s="5">
        <f t="shared" si="10"/>
        <v>2216.6419278797816</v>
      </c>
      <c r="E204" s="5">
        <f t="shared" si="11"/>
        <v>11.671094130925447</v>
      </c>
      <c r="F204" s="3">
        <f t="shared" si="12"/>
        <v>2194.7298087553127</v>
      </c>
    </row>
    <row r="205" spans="1:6" x14ac:dyDescent="0.3">
      <c r="A205" s="2">
        <v>39417</v>
      </c>
      <c r="B205" s="6">
        <v>204</v>
      </c>
      <c r="C205" s="4">
        <v>2311.6149999999998</v>
      </c>
      <c r="D205" s="5">
        <f t="shared" si="10"/>
        <v>2236.6432198096368</v>
      </c>
      <c r="E205" s="5">
        <f t="shared" si="11"/>
        <v>12.504113910818416</v>
      </c>
      <c r="F205" s="3">
        <f t="shared" si="12"/>
        <v>2228.3130220107073</v>
      </c>
    </row>
    <row r="206" spans="1:6" x14ac:dyDescent="0.3">
      <c r="A206" s="2">
        <v>39448</v>
      </c>
      <c r="B206" s="6">
        <v>205</v>
      </c>
      <c r="C206" s="4">
        <v>2005.038</v>
      </c>
      <c r="D206" s="5">
        <f t="shared" si="10"/>
        <v>2224.7364003484099</v>
      </c>
      <c r="E206" s="5">
        <f t="shared" si="11"/>
        <v>10.063020573613889</v>
      </c>
      <c r="F206" s="3">
        <f t="shared" si="12"/>
        <v>2249.1473337204552</v>
      </c>
    </row>
    <row r="207" spans="1:6" x14ac:dyDescent="0.3">
      <c r="A207" s="2">
        <v>39479</v>
      </c>
      <c r="B207" s="6">
        <v>206</v>
      </c>
      <c r="C207" s="4">
        <v>2029.4480000000001</v>
      </c>
      <c r="D207" s="5">
        <f t="shared" si="10"/>
        <v>2214.2642788298217</v>
      </c>
      <c r="E207" s="5">
        <f t="shared" si="11"/>
        <v>8.0095063643936797</v>
      </c>
      <c r="F207" s="3">
        <f t="shared" si="12"/>
        <v>2234.7994209220237</v>
      </c>
    </row>
    <row r="208" spans="1:6" x14ac:dyDescent="0.3">
      <c r="A208" s="2">
        <v>39508</v>
      </c>
      <c r="B208" s="6">
        <v>207</v>
      </c>
      <c r="C208" s="4">
        <v>2423.5320000000002</v>
      </c>
      <c r="D208" s="5">
        <f t="shared" si="10"/>
        <v>2242.3996066747936</v>
      </c>
      <c r="E208" s="5">
        <f t="shared" si="11"/>
        <v>10.022088512451504</v>
      </c>
      <c r="F208" s="3">
        <f t="shared" si="12"/>
        <v>2222.2737851942152</v>
      </c>
    </row>
    <row r="209" spans="1:6" x14ac:dyDescent="0.3">
      <c r="A209" s="2">
        <v>39539</v>
      </c>
      <c r="B209" s="6">
        <v>208</v>
      </c>
      <c r="C209" s="4">
        <v>2320.13</v>
      </c>
      <c r="D209" s="5">
        <f t="shared" si="10"/>
        <v>2259.1925256685204</v>
      </c>
      <c r="E209" s="5">
        <f t="shared" si="11"/>
        <v>10.699171560579028</v>
      </c>
      <c r="F209" s="3">
        <f t="shared" si="12"/>
        <v>2252.4216951872449</v>
      </c>
    </row>
    <row r="210" spans="1:6" x14ac:dyDescent="0.3">
      <c r="A210" s="2">
        <v>39569</v>
      </c>
      <c r="B210" s="6">
        <v>209</v>
      </c>
      <c r="C210" s="4">
        <v>2577.1889999999999</v>
      </c>
      <c r="D210" s="5">
        <f t="shared" si="10"/>
        <v>2300.6214275061893</v>
      </c>
      <c r="E210" s="5">
        <f t="shared" si="11"/>
        <v>13.77214458828802</v>
      </c>
      <c r="F210" s="3">
        <f t="shared" si="12"/>
        <v>2269.8916972290995</v>
      </c>
    </row>
    <row r="211" spans="1:6" x14ac:dyDescent="0.3">
      <c r="A211" s="2">
        <v>39600</v>
      </c>
      <c r="B211" s="6">
        <v>210</v>
      </c>
      <c r="C211" s="4">
        <v>2560.067</v>
      </c>
      <c r="D211" s="5">
        <f t="shared" si="10"/>
        <v>2338.9609148850295</v>
      </c>
      <c r="E211" s="5">
        <f t="shared" si="11"/>
        <v>16.228878867343241</v>
      </c>
      <c r="F211" s="3">
        <f t="shared" si="12"/>
        <v>2314.3935720944773</v>
      </c>
    </row>
    <row r="212" spans="1:6" x14ac:dyDescent="0.3">
      <c r="A212" s="2">
        <v>39630</v>
      </c>
      <c r="B212" s="6">
        <v>211</v>
      </c>
      <c r="C212" s="4">
        <v>2750.2779999999998</v>
      </c>
      <c r="D212" s="5">
        <f t="shared" si="10"/>
        <v>2394.6986143771355</v>
      </c>
      <c r="E212" s="5">
        <f t="shared" si="11"/>
        <v>20.179760929819516</v>
      </c>
      <c r="F212" s="3">
        <f t="shared" si="12"/>
        <v>2355.1897937523727</v>
      </c>
    </row>
    <row r="213" spans="1:6" x14ac:dyDescent="0.3">
      <c r="A213" s="2">
        <v>39661</v>
      </c>
      <c r="B213" s="6">
        <v>212</v>
      </c>
      <c r="C213" s="4">
        <v>2683.5639999999999</v>
      </c>
      <c r="D213" s="5">
        <f t="shared" si="10"/>
        <v>2441.74693777626</v>
      </c>
      <c r="E213" s="5">
        <f t="shared" si="11"/>
        <v>22.866617176750012</v>
      </c>
      <c r="F213" s="3">
        <f t="shared" si="12"/>
        <v>2414.8783753069551</v>
      </c>
    </row>
    <row r="214" spans="1:6" x14ac:dyDescent="0.3">
      <c r="A214" s="2">
        <v>39692</v>
      </c>
      <c r="B214" s="6">
        <v>213</v>
      </c>
      <c r="C214" s="4">
        <v>2305.3209999999999</v>
      </c>
      <c r="D214" s="5">
        <f t="shared" si="10"/>
        <v>2448.6842994577091</v>
      </c>
      <c r="E214" s="5">
        <f t="shared" si="11"/>
        <v>21.273691627219929</v>
      </c>
      <c r="F214" s="3">
        <f t="shared" si="12"/>
        <v>2464.61355495301</v>
      </c>
    </row>
    <row r="215" spans="1:6" x14ac:dyDescent="0.3">
      <c r="A215" s="2">
        <v>39722</v>
      </c>
      <c r="B215" s="6">
        <v>214</v>
      </c>
      <c r="C215" s="4">
        <v>2439.5259999999998</v>
      </c>
      <c r="D215" s="5">
        <f t="shared" si="10"/>
        <v>2466.9147919764359</v>
      </c>
      <c r="E215" s="5">
        <f t="shared" si="11"/>
        <v>20.969371716370617</v>
      </c>
      <c r="F215" s="3">
        <f t="shared" si="12"/>
        <v>2469.9579910849288</v>
      </c>
    </row>
    <row r="216" spans="1:6" x14ac:dyDescent="0.3">
      <c r="A216" s="2">
        <v>39753</v>
      </c>
      <c r="B216" s="6">
        <v>215</v>
      </c>
      <c r="C216" s="4">
        <v>2325.788</v>
      </c>
      <c r="D216" s="5">
        <f t="shared" si="10"/>
        <v>2471.674547323526</v>
      </c>
      <c r="E216" s="5">
        <f t="shared" si="11"/>
        <v>19.348410079442559</v>
      </c>
      <c r="F216" s="3">
        <f t="shared" si="12"/>
        <v>2487.8841636928064</v>
      </c>
    </row>
    <row r="217" spans="1:6" x14ac:dyDescent="0.3">
      <c r="A217" s="2">
        <v>39783</v>
      </c>
      <c r="B217" s="6">
        <v>216</v>
      </c>
      <c r="C217" s="4">
        <v>2284.62</v>
      </c>
      <c r="D217" s="5">
        <f t="shared" si="10"/>
        <v>2470.3826616626716</v>
      </c>
      <c r="E217" s="5">
        <f t="shared" si="11"/>
        <v>17.284380505412866</v>
      </c>
      <c r="F217" s="3">
        <f t="shared" si="12"/>
        <v>2491.0229574029686</v>
      </c>
    </row>
    <row r="218" spans="1:6" x14ac:dyDescent="0.3">
      <c r="A218" s="2">
        <v>39814</v>
      </c>
      <c r="B218" s="6">
        <v>217</v>
      </c>
      <c r="C218" s="4">
        <v>1978.5029999999999</v>
      </c>
      <c r="D218" s="5">
        <f t="shared" si="10"/>
        <v>2436.7506379512765</v>
      </c>
      <c r="E218" s="5">
        <f t="shared" si="11"/>
        <v>12.192740083732076</v>
      </c>
      <c r="F218" s="3">
        <f t="shared" si="12"/>
        <v>2487.6670421680847</v>
      </c>
    </row>
    <row r="219" spans="1:6" x14ac:dyDescent="0.3">
      <c r="A219" s="2">
        <v>39845</v>
      </c>
      <c r="B219" s="6">
        <v>218</v>
      </c>
      <c r="C219" s="4">
        <v>1849.3309999999999</v>
      </c>
      <c r="D219" s="5">
        <f t="shared" si="10"/>
        <v>2388.9821402315079</v>
      </c>
      <c r="E219" s="5">
        <f t="shared" si="11"/>
        <v>6.1966163033820019</v>
      </c>
      <c r="F219" s="3">
        <f t="shared" si="12"/>
        <v>2448.9433780350087</v>
      </c>
    </row>
    <row r="220" spans="1:6" x14ac:dyDescent="0.3">
      <c r="A220" s="2">
        <v>39873</v>
      </c>
      <c r="B220" s="6">
        <v>219</v>
      </c>
      <c r="C220" s="4">
        <v>2180.1819999999998</v>
      </c>
      <c r="D220" s="5">
        <f t="shared" si="10"/>
        <v>2373.6790808814012</v>
      </c>
      <c r="E220" s="5">
        <f t="shared" si="11"/>
        <v>4.0466487380331362</v>
      </c>
      <c r="F220" s="3">
        <f t="shared" si="12"/>
        <v>2395.17875653489</v>
      </c>
    </row>
    <row r="221" spans="1:6" x14ac:dyDescent="0.3">
      <c r="A221" s="2">
        <v>39904</v>
      </c>
      <c r="B221" s="6">
        <v>220</v>
      </c>
      <c r="C221" s="4">
        <v>2266.6550000000002</v>
      </c>
      <c r="D221" s="5">
        <f t="shared" si="10"/>
        <v>2366.6186566574911</v>
      </c>
      <c r="E221" s="5">
        <f t="shared" si="11"/>
        <v>2.9359414418388123</v>
      </c>
      <c r="F221" s="3">
        <f t="shared" si="12"/>
        <v>2377.7257296194343</v>
      </c>
    </row>
    <row r="222" spans="1:6" x14ac:dyDescent="0.3">
      <c r="A222" s="2">
        <v>39934</v>
      </c>
      <c r="B222" s="6">
        <v>221</v>
      </c>
      <c r="C222" s="4">
        <v>2325.6579999999999</v>
      </c>
      <c r="D222" s="5">
        <f t="shared" si="10"/>
        <v>2365.1649382893966</v>
      </c>
      <c r="E222" s="5">
        <f t="shared" si="11"/>
        <v>2.4969754608454773</v>
      </c>
      <c r="F222" s="3">
        <f t="shared" si="12"/>
        <v>2369.5545980993297</v>
      </c>
    </row>
    <row r="223" spans="1:6" x14ac:dyDescent="0.3">
      <c r="A223" s="2">
        <v>39965</v>
      </c>
      <c r="B223" s="6">
        <v>222</v>
      </c>
      <c r="C223" s="4">
        <v>2347.8290000000002</v>
      </c>
      <c r="D223" s="5">
        <f t="shared" si="10"/>
        <v>2365.6786223752183</v>
      </c>
      <c r="E223" s="5">
        <f t="shared" si="11"/>
        <v>2.2986463233431049</v>
      </c>
      <c r="F223" s="3">
        <f t="shared" si="12"/>
        <v>2367.6619137502421</v>
      </c>
    </row>
    <row r="224" spans="1:6" x14ac:dyDescent="0.3">
      <c r="A224" s="2">
        <v>39995</v>
      </c>
      <c r="B224" s="6">
        <v>223</v>
      </c>
      <c r="C224" s="4">
        <v>2519.8690000000001</v>
      </c>
      <c r="D224" s="5">
        <f t="shared" ref="D224:D287" si="13">$H$2*C224+(1-$H$2)*(D223+E223)</f>
        <v>2383.1664418287055</v>
      </c>
      <c r="E224" s="5">
        <f t="shared" ref="E224:E287" si="14">$I$2*(D224-D223)+(1-$I$2)*E223</f>
        <v>3.8175636363575141</v>
      </c>
      <c r="F224" s="3">
        <f t="shared" ref="F224:F287" si="15">D223+E223</f>
        <v>2367.9772686985616</v>
      </c>
    </row>
    <row r="225" spans="1:6" x14ac:dyDescent="0.3">
      <c r="A225" s="2">
        <v>40026</v>
      </c>
      <c r="B225" s="6">
        <v>224</v>
      </c>
      <c r="C225" s="4">
        <v>2485.223</v>
      </c>
      <c r="D225" s="5">
        <f t="shared" si="13"/>
        <v>2396.8079049185571</v>
      </c>
      <c r="E225" s="5">
        <f t="shared" si="14"/>
        <v>4.7999535817069265</v>
      </c>
      <c r="F225" s="3">
        <f t="shared" si="15"/>
        <v>2386.9840054650631</v>
      </c>
    </row>
    <row r="226" spans="1:6" x14ac:dyDescent="0.3">
      <c r="A226" s="2">
        <v>40057</v>
      </c>
      <c r="B226" s="6">
        <v>225</v>
      </c>
      <c r="C226" s="4">
        <v>2163.752</v>
      </c>
      <c r="D226" s="5">
        <f t="shared" si="13"/>
        <v>2377.8222726502377</v>
      </c>
      <c r="E226" s="5">
        <f t="shared" si="14"/>
        <v>2.4213949967042856</v>
      </c>
      <c r="F226" s="3">
        <f t="shared" si="15"/>
        <v>2401.6078585002642</v>
      </c>
    </row>
    <row r="227" spans="1:6" x14ac:dyDescent="0.3">
      <c r="A227" s="2">
        <v>40087</v>
      </c>
      <c r="B227" s="6">
        <v>226</v>
      </c>
      <c r="C227" s="4">
        <v>2377.71</v>
      </c>
      <c r="D227" s="5">
        <f t="shared" si="13"/>
        <v>2379.990300882248</v>
      </c>
      <c r="E227" s="5">
        <f t="shared" si="14"/>
        <v>2.3960583202348902</v>
      </c>
      <c r="F227" s="3">
        <f t="shared" si="15"/>
        <v>2380.243667646942</v>
      </c>
    </row>
    <row r="228" spans="1:6" x14ac:dyDescent="0.3">
      <c r="A228" s="2">
        <v>40118</v>
      </c>
      <c r="B228" s="6">
        <v>227</v>
      </c>
      <c r="C228" s="4">
        <v>2389.8409999999999</v>
      </c>
      <c r="D228" s="5">
        <f t="shared" si="13"/>
        <v>2383.1318232822346</v>
      </c>
      <c r="E228" s="5">
        <f t="shared" si="14"/>
        <v>2.4706047282100583</v>
      </c>
      <c r="F228" s="3">
        <f t="shared" si="15"/>
        <v>2382.3863592024827</v>
      </c>
    </row>
    <row r="229" spans="1:6" x14ac:dyDescent="0.3">
      <c r="A229" s="2">
        <v>40148</v>
      </c>
      <c r="B229" s="6">
        <v>228</v>
      </c>
      <c r="C229" s="4">
        <v>2394.6709999999998</v>
      </c>
      <c r="D229" s="5">
        <f t="shared" si="13"/>
        <v>2386.5092852094003</v>
      </c>
      <c r="E229" s="5">
        <f t="shared" si="14"/>
        <v>2.5612904481056296</v>
      </c>
      <c r="F229" s="3">
        <f t="shared" si="15"/>
        <v>2385.6024280104448</v>
      </c>
    </row>
    <row r="230" spans="1:6" x14ac:dyDescent="0.3">
      <c r="A230" s="2">
        <v>40179</v>
      </c>
      <c r="B230" s="6">
        <v>229</v>
      </c>
      <c r="C230" s="4">
        <v>2032.586</v>
      </c>
      <c r="D230" s="5">
        <f t="shared" si="13"/>
        <v>2353.4221180917552</v>
      </c>
      <c r="E230" s="5">
        <f t="shared" si="14"/>
        <v>-1.0035553084694429</v>
      </c>
      <c r="F230" s="3">
        <f t="shared" si="15"/>
        <v>2389.0705756575057</v>
      </c>
    </row>
    <row r="231" spans="1:6" x14ac:dyDescent="0.3">
      <c r="A231" s="2">
        <v>40210</v>
      </c>
      <c r="B231" s="6">
        <v>230</v>
      </c>
      <c r="C231" s="4">
        <v>1951.41</v>
      </c>
      <c r="D231" s="5">
        <f t="shared" si="13"/>
        <v>2312.3177065049572</v>
      </c>
      <c r="E231" s="5">
        <f t="shared" si="14"/>
        <v>-5.0136409363023038</v>
      </c>
      <c r="F231" s="3">
        <f t="shared" si="15"/>
        <v>2352.4185627832858</v>
      </c>
    </row>
    <row r="232" spans="1:6" x14ac:dyDescent="0.3">
      <c r="A232" s="2">
        <v>40238</v>
      </c>
      <c r="B232" s="6">
        <v>231</v>
      </c>
      <c r="C232" s="4">
        <v>2473.5509999999999</v>
      </c>
      <c r="D232" s="5">
        <f t="shared" si="13"/>
        <v>2323.9287590117892</v>
      </c>
      <c r="E232" s="5">
        <f t="shared" si="14"/>
        <v>-3.3511715919888694</v>
      </c>
      <c r="F232" s="3">
        <f t="shared" si="15"/>
        <v>2307.304065568655</v>
      </c>
    </row>
    <row r="233" spans="1:6" x14ac:dyDescent="0.3">
      <c r="A233" s="2">
        <v>40269</v>
      </c>
      <c r="B233" s="6">
        <v>232</v>
      </c>
      <c r="C233" s="4">
        <v>2445.7649999999999</v>
      </c>
      <c r="D233" s="5">
        <f t="shared" si="13"/>
        <v>2333.0963286778206</v>
      </c>
      <c r="E233" s="5">
        <f t="shared" si="14"/>
        <v>-2.0992974661868482</v>
      </c>
      <c r="F233" s="3">
        <f t="shared" si="15"/>
        <v>2320.5775874198002</v>
      </c>
    </row>
    <row r="234" spans="1:6" x14ac:dyDescent="0.3">
      <c r="A234" s="2">
        <v>40299</v>
      </c>
      <c r="B234" s="6">
        <v>233</v>
      </c>
      <c r="C234" s="4">
        <v>2490.6109999999999</v>
      </c>
      <c r="D234" s="5">
        <f t="shared" si="13"/>
        <v>2346.9584280904705</v>
      </c>
      <c r="E234" s="5">
        <f t="shared" si="14"/>
        <v>-0.50315777830316666</v>
      </c>
      <c r="F234" s="3">
        <f t="shared" si="15"/>
        <v>2330.9970312116338</v>
      </c>
    </row>
    <row r="235" spans="1:6" x14ac:dyDescent="0.3">
      <c r="A235" s="2">
        <v>40330</v>
      </c>
      <c r="B235" s="6">
        <v>234</v>
      </c>
      <c r="C235" s="4">
        <v>2566.473</v>
      </c>
      <c r="D235" s="5">
        <f t="shared" si="13"/>
        <v>2368.4570432809505</v>
      </c>
      <c r="E235" s="5">
        <f t="shared" si="14"/>
        <v>1.6970195185751498</v>
      </c>
      <c r="F235" s="3">
        <f t="shared" si="15"/>
        <v>2346.4552703121672</v>
      </c>
    </row>
    <row r="236" spans="1:6" x14ac:dyDescent="0.3">
      <c r="A236" s="2">
        <v>40360</v>
      </c>
      <c r="B236" s="6">
        <v>235</v>
      </c>
      <c r="C236" s="4">
        <v>2766.8119999999999</v>
      </c>
      <c r="D236" s="5">
        <f t="shared" si="13"/>
        <v>2409.819856519573</v>
      </c>
      <c r="E236" s="5">
        <f t="shared" si="14"/>
        <v>5.663598890579884</v>
      </c>
      <c r="F236" s="3">
        <f t="shared" si="15"/>
        <v>2370.1540627995255</v>
      </c>
    </row>
    <row r="237" spans="1:6" x14ac:dyDescent="0.3">
      <c r="A237" s="2">
        <v>40391</v>
      </c>
      <c r="B237" s="6">
        <v>236</v>
      </c>
      <c r="C237" s="4">
        <v>2541.1590000000001</v>
      </c>
      <c r="D237" s="5">
        <f t="shared" si="13"/>
        <v>2428.0510098691375</v>
      </c>
      <c r="E237" s="5">
        <f t="shared" si="14"/>
        <v>6.9203543364783418</v>
      </c>
      <c r="F237" s="3">
        <f t="shared" si="15"/>
        <v>2415.4834554101531</v>
      </c>
    </row>
    <row r="238" spans="1:6" x14ac:dyDescent="0.3">
      <c r="A238" s="2">
        <v>40422</v>
      </c>
      <c r="B238" s="6">
        <v>237</v>
      </c>
      <c r="C238" s="4">
        <v>2286.2150000000001</v>
      </c>
      <c r="D238" s="5">
        <f t="shared" si="13"/>
        <v>2420.0957277850544</v>
      </c>
      <c r="E238" s="5">
        <f t="shared" si="14"/>
        <v>5.4327906944221942</v>
      </c>
      <c r="F238" s="3">
        <f t="shared" si="15"/>
        <v>2434.9713642056158</v>
      </c>
    </row>
    <row r="239" spans="1:6" x14ac:dyDescent="0.3">
      <c r="A239" s="2">
        <v>40452</v>
      </c>
      <c r="B239" s="6">
        <v>238</v>
      </c>
      <c r="C239" s="4">
        <v>2541.17</v>
      </c>
      <c r="D239" s="5">
        <f t="shared" si="13"/>
        <v>2437.092666631529</v>
      </c>
      <c r="E239" s="5">
        <f t="shared" si="14"/>
        <v>6.5892055096274431</v>
      </c>
      <c r="F239" s="3">
        <f t="shared" si="15"/>
        <v>2425.5285184794766</v>
      </c>
    </row>
    <row r="240" spans="1:6" x14ac:dyDescent="0.3">
      <c r="A240" s="2">
        <v>40483</v>
      </c>
      <c r="B240" s="6">
        <v>239</v>
      </c>
      <c r="C240" s="4">
        <v>2541.087</v>
      </c>
      <c r="D240" s="5">
        <f t="shared" si="13"/>
        <v>2453.4223849270411</v>
      </c>
      <c r="E240" s="5">
        <f t="shared" si="14"/>
        <v>7.5632567882159059</v>
      </c>
      <c r="F240" s="3">
        <f t="shared" si="15"/>
        <v>2443.6818721411564</v>
      </c>
    </row>
    <row r="241" spans="1:6" x14ac:dyDescent="0.3">
      <c r="A241" s="2">
        <v>40513</v>
      </c>
      <c r="B241" s="6">
        <v>240</v>
      </c>
      <c r="C241" s="4">
        <v>2504.2489999999998</v>
      </c>
      <c r="D241" s="5">
        <f t="shared" si="13"/>
        <v>2465.3119775437312</v>
      </c>
      <c r="E241" s="5">
        <f t="shared" si="14"/>
        <v>7.9958903710633304</v>
      </c>
      <c r="F241" s="3">
        <f t="shared" si="15"/>
        <v>2460.9856417152569</v>
      </c>
    </row>
    <row r="242" spans="1:6" x14ac:dyDescent="0.3">
      <c r="A242" s="2">
        <v>40544</v>
      </c>
      <c r="B242" s="6">
        <v>241</v>
      </c>
      <c r="C242" s="4">
        <v>2126.4290000000001</v>
      </c>
      <c r="D242" s="5">
        <f t="shared" si="13"/>
        <v>2438.619981123315</v>
      </c>
      <c r="E242" s="5">
        <f t="shared" si="14"/>
        <v>4.5271016919153748</v>
      </c>
      <c r="F242" s="3">
        <f t="shared" si="15"/>
        <v>2473.3078679147948</v>
      </c>
    </row>
    <row r="243" spans="1:6" x14ac:dyDescent="0.3">
      <c r="A243" s="2">
        <v>40575</v>
      </c>
      <c r="B243" s="6">
        <v>242</v>
      </c>
      <c r="C243" s="4">
        <v>2099.0100000000002</v>
      </c>
      <c r="D243" s="5">
        <f t="shared" si="13"/>
        <v>2408.7333745337073</v>
      </c>
      <c r="E243" s="5">
        <f t="shared" si="14"/>
        <v>1.0857308637630667</v>
      </c>
      <c r="F243" s="3">
        <f t="shared" si="15"/>
        <v>2443.1470828152305</v>
      </c>
    </row>
    <row r="244" spans="1:6" x14ac:dyDescent="0.3">
      <c r="A244" s="2">
        <v>40603</v>
      </c>
      <c r="B244" s="6">
        <v>243</v>
      </c>
      <c r="C244" s="4">
        <v>2610.567</v>
      </c>
      <c r="D244" s="5">
        <f t="shared" si="13"/>
        <v>2429.8938948577238</v>
      </c>
      <c r="E244" s="5">
        <f t="shared" si="14"/>
        <v>3.0932098097884086</v>
      </c>
      <c r="F244" s="3">
        <f t="shared" si="15"/>
        <v>2409.8191053974706</v>
      </c>
    </row>
    <row r="245" spans="1:6" x14ac:dyDescent="0.3">
      <c r="A245" s="2">
        <v>40634</v>
      </c>
      <c r="B245" s="6">
        <v>244</v>
      </c>
      <c r="C245" s="4">
        <v>2688.9549999999999</v>
      </c>
      <c r="D245" s="5">
        <f t="shared" si="13"/>
        <v>2458.5838942007608</v>
      </c>
      <c r="E245" s="5">
        <f t="shared" si="14"/>
        <v>5.6528887631132694</v>
      </c>
      <c r="F245" s="3">
        <f t="shared" si="15"/>
        <v>2432.9871046675121</v>
      </c>
    </row>
    <row r="246" spans="1:6" x14ac:dyDescent="0.3">
      <c r="A246" s="2">
        <v>40664</v>
      </c>
      <c r="B246" s="6">
        <v>245</v>
      </c>
      <c r="C246" s="4">
        <v>2691.3710000000001</v>
      </c>
      <c r="D246" s="5">
        <f t="shared" si="13"/>
        <v>2486.950204667487</v>
      </c>
      <c r="E246" s="5">
        <f t="shared" si="14"/>
        <v>7.9242309334745622</v>
      </c>
      <c r="F246" s="3">
        <f t="shared" si="15"/>
        <v>2464.2367829638742</v>
      </c>
    </row>
    <row r="247" spans="1:6" x14ac:dyDescent="0.3">
      <c r="A247" s="2">
        <v>40695</v>
      </c>
      <c r="B247" s="6">
        <v>246</v>
      </c>
      <c r="C247" s="4">
        <v>2812.2020000000002</v>
      </c>
      <c r="D247" s="5">
        <f t="shared" si="13"/>
        <v>2526.6071920408658</v>
      </c>
      <c r="E247" s="5">
        <f t="shared" si="14"/>
        <v>11.097506577464985</v>
      </c>
      <c r="F247" s="3">
        <f t="shared" si="15"/>
        <v>2494.8744356009615</v>
      </c>
    </row>
    <row r="248" spans="1:6" x14ac:dyDescent="0.3">
      <c r="A248" s="2">
        <v>40725</v>
      </c>
      <c r="B248" s="6">
        <v>247</v>
      </c>
      <c r="C248" s="4">
        <v>2890.7629999999999</v>
      </c>
      <c r="D248" s="5">
        <f t="shared" si="13"/>
        <v>2573.0105287564979</v>
      </c>
      <c r="E248" s="5">
        <f t="shared" si="14"/>
        <v>14.628089591281698</v>
      </c>
      <c r="F248" s="3">
        <f t="shared" si="15"/>
        <v>2537.7046986183309</v>
      </c>
    </row>
    <row r="249" spans="1:6" x14ac:dyDescent="0.3">
      <c r="A249" s="2">
        <v>40756</v>
      </c>
      <c r="B249" s="6">
        <v>248</v>
      </c>
      <c r="C249" s="4">
        <v>2719.462</v>
      </c>
      <c r="D249" s="5">
        <f t="shared" si="13"/>
        <v>2600.8209565130019</v>
      </c>
      <c r="E249" s="5">
        <f t="shared" si="14"/>
        <v>15.946323407803924</v>
      </c>
      <c r="F249" s="3">
        <f t="shared" si="15"/>
        <v>2587.6386183477798</v>
      </c>
    </row>
    <row r="250" spans="1:6" x14ac:dyDescent="0.3">
      <c r="A250" s="2">
        <v>40787</v>
      </c>
      <c r="B250" s="6">
        <v>249</v>
      </c>
      <c r="C250" s="4">
        <v>2521.11</v>
      </c>
      <c r="D250" s="5">
        <f t="shared" si="13"/>
        <v>2607.2015519287252</v>
      </c>
      <c r="E250" s="5">
        <f t="shared" si="14"/>
        <v>14.989750608595861</v>
      </c>
      <c r="F250" s="3">
        <f t="shared" si="15"/>
        <v>2616.7672799208058</v>
      </c>
    </row>
    <row r="251" spans="1:6" x14ac:dyDescent="0.3">
      <c r="A251" s="2">
        <v>40817</v>
      </c>
      <c r="B251" s="6">
        <v>250</v>
      </c>
      <c r="C251" s="4">
        <v>2389.1790000000001</v>
      </c>
      <c r="D251" s="5">
        <f t="shared" si="13"/>
        <v>2598.8900722835888</v>
      </c>
      <c r="E251" s="5">
        <f t="shared" si="14"/>
        <v>12.659627583222637</v>
      </c>
      <c r="F251" s="3">
        <f t="shared" si="15"/>
        <v>2622.191302537321</v>
      </c>
    </row>
    <row r="252" spans="1:6" x14ac:dyDescent="0.3">
      <c r="A252" s="2">
        <v>40848</v>
      </c>
      <c r="B252" s="6">
        <v>251</v>
      </c>
      <c r="C252" s="4">
        <v>2631.29</v>
      </c>
      <c r="D252" s="5">
        <f t="shared" si="13"/>
        <v>2613.5237298801303</v>
      </c>
      <c r="E252" s="5">
        <f t="shared" si="14"/>
        <v>12.857030584554526</v>
      </c>
      <c r="F252" s="3">
        <f t="shared" si="15"/>
        <v>2611.5496998668114</v>
      </c>
    </row>
    <row r="253" spans="1:6" x14ac:dyDescent="0.3">
      <c r="A253" s="2">
        <v>40878</v>
      </c>
      <c r="B253" s="6">
        <v>252</v>
      </c>
      <c r="C253" s="4">
        <v>2515.4670000000001</v>
      </c>
      <c r="D253" s="5">
        <f t="shared" si="13"/>
        <v>2615.2893844182163</v>
      </c>
      <c r="E253" s="5">
        <f t="shared" si="14"/>
        <v>11.747892979907672</v>
      </c>
      <c r="F253" s="3">
        <f t="shared" si="15"/>
        <v>2626.380760464685</v>
      </c>
    </row>
    <row r="254" spans="1:6" x14ac:dyDescent="0.3">
      <c r="A254" s="2">
        <v>40909</v>
      </c>
      <c r="B254" s="6">
        <v>253</v>
      </c>
      <c r="C254" s="4">
        <v>2224.002</v>
      </c>
      <c r="D254" s="5">
        <f t="shared" si="13"/>
        <v>2586.7337496583118</v>
      </c>
      <c r="E254" s="5">
        <f t="shared" si="14"/>
        <v>7.7175402059264568</v>
      </c>
      <c r="F254" s="3">
        <f t="shared" si="15"/>
        <v>2627.0372773981239</v>
      </c>
    </row>
    <row r="255" spans="1:6" x14ac:dyDescent="0.3">
      <c r="A255" s="2">
        <v>40940</v>
      </c>
      <c r="B255" s="6">
        <v>254</v>
      </c>
      <c r="C255" s="4">
        <v>2231.6410000000001</v>
      </c>
      <c r="D255" s="5">
        <f t="shared" si="13"/>
        <v>2558.1702608778146</v>
      </c>
      <c r="E255" s="5">
        <f t="shared" si="14"/>
        <v>4.0894373072840899</v>
      </c>
      <c r="F255" s="3">
        <f t="shared" si="15"/>
        <v>2594.4512898642383</v>
      </c>
    </row>
    <row r="256" spans="1:6" x14ac:dyDescent="0.3">
      <c r="A256" s="2">
        <v>40969</v>
      </c>
      <c r="B256" s="6">
        <v>255</v>
      </c>
      <c r="C256" s="4">
        <v>2763.3609999999999</v>
      </c>
      <c r="D256" s="5">
        <f t="shared" si="13"/>
        <v>2582.369828366589</v>
      </c>
      <c r="E256" s="5">
        <f t="shared" si="14"/>
        <v>6.1004503254331208</v>
      </c>
      <c r="F256" s="3">
        <f t="shared" si="15"/>
        <v>2562.2596981850988</v>
      </c>
    </row>
    <row r="257" spans="1:6" x14ac:dyDescent="0.3">
      <c r="A257" s="2">
        <v>41000</v>
      </c>
      <c r="B257" s="6">
        <v>256</v>
      </c>
      <c r="C257" s="4">
        <v>2763.8939999999998</v>
      </c>
      <c r="D257" s="5">
        <f t="shared" si="13"/>
        <v>2606.01265082282</v>
      </c>
      <c r="E257" s="5">
        <f t="shared" si="14"/>
        <v>7.8546875385129082</v>
      </c>
      <c r="F257" s="3">
        <f t="shared" si="15"/>
        <v>2588.470278692022</v>
      </c>
    </row>
    <row r="258" spans="1:6" x14ac:dyDescent="0.3">
      <c r="A258" s="2">
        <v>41030</v>
      </c>
      <c r="B258" s="6">
        <v>257</v>
      </c>
      <c r="C258" s="4">
        <v>2735.4549999999999</v>
      </c>
      <c r="D258" s="5">
        <f t="shared" si="13"/>
        <v>2626.0261045251996</v>
      </c>
      <c r="E258" s="5">
        <f t="shared" si="14"/>
        <v>9.0705641548995768</v>
      </c>
      <c r="F258" s="3">
        <f t="shared" si="15"/>
        <v>2613.8673383613327</v>
      </c>
    </row>
    <row r="259" spans="1:6" x14ac:dyDescent="0.3">
      <c r="A259" s="2">
        <v>41061</v>
      </c>
      <c r="B259" s="6">
        <v>258</v>
      </c>
      <c r="C259" s="4">
        <v>2757.9160000000002</v>
      </c>
      <c r="D259" s="5">
        <f t="shared" si="13"/>
        <v>2647.3786018120895</v>
      </c>
      <c r="E259" s="5">
        <f t="shared" si="14"/>
        <v>10.298757468098614</v>
      </c>
      <c r="F259" s="3">
        <f t="shared" si="15"/>
        <v>2635.0966686800994</v>
      </c>
    </row>
    <row r="260" spans="1:6" x14ac:dyDescent="0.3">
      <c r="A260" s="2">
        <v>41091</v>
      </c>
      <c r="B260" s="6">
        <v>259</v>
      </c>
      <c r="C260" s="4">
        <v>2777.1170000000002</v>
      </c>
      <c r="D260" s="5">
        <f t="shared" si="13"/>
        <v>2669.6213233521694</v>
      </c>
      <c r="E260" s="5">
        <f t="shared" si="14"/>
        <v>11.493153875296739</v>
      </c>
      <c r="F260" s="3">
        <f t="shared" si="15"/>
        <v>2657.6773592801883</v>
      </c>
    </row>
    <row r="261" spans="1:6" x14ac:dyDescent="0.3">
      <c r="A261" s="2">
        <v>41122</v>
      </c>
      <c r="B261" s="6">
        <v>260</v>
      </c>
      <c r="C261" s="4">
        <v>2769.2289999999998</v>
      </c>
      <c r="D261" s="5">
        <f t="shared" si="13"/>
        <v>2689.9259295047195</v>
      </c>
      <c r="E261" s="5">
        <f t="shared" si="14"/>
        <v>12.37429910302208</v>
      </c>
      <c r="F261" s="3">
        <f t="shared" si="15"/>
        <v>2681.1144772274661</v>
      </c>
    </row>
    <row r="262" spans="1:6" x14ac:dyDescent="0.3">
      <c r="A262" s="2">
        <v>41153</v>
      </c>
      <c r="B262" s="6">
        <v>261</v>
      </c>
      <c r="C262" s="4">
        <v>2487.4409999999998</v>
      </c>
      <c r="D262" s="5">
        <f t="shared" si="13"/>
        <v>2680.8143057469674</v>
      </c>
      <c r="E262" s="5">
        <f t="shared" si="14"/>
        <v>10.225706816944662</v>
      </c>
      <c r="F262" s="3">
        <f t="shared" si="15"/>
        <v>2702.3002286077417</v>
      </c>
    </row>
    <row r="263" spans="1:6" x14ac:dyDescent="0.3">
      <c r="A263" s="2">
        <v>41183</v>
      </c>
      <c r="B263" s="6">
        <v>262</v>
      </c>
      <c r="C263" s="4">
        <v>2596.2719999999999</v>
      </c>
      <c r="D263" s="5">
        <f t="shared" si="13"/>
        <v>2681.5632113075208</v>
      </c>
      <c r="E263" s="5">
        <f t="shared" si="14"/>
        <v>9.2780266913055289</v>
      </c>
      <c r="F263" s="3">
        <f t="shared" si="15"/>
        <v>2691.0400125639121</v>
      </c>
    </row>
    <row r="264" spans="1:6" x14ac:dyDescent="0.3">
      <c r="A264" s="2">
        <v>41214</v>
      </c>
      <c r="B264" s="6">
        <v>263</v>
      </c>
      <c r="C264" s="4">
        <v>2559.6149999999998</v>
      </c>
      <c r="D264" s="5">
        <f t="shared" si="13"/>
        <v>2677.7186141989437</v>
      </c>
      <c r="E264" s="5">
        <f t="shared" si="14"/>
        <v>7.9657643113172663</v>
      </c>
      <c r="F264" s="3">
        <f t="shared" si="15"/>
        <v>2690.8412379988263</v>
      </c>
    </row>
    <row r="265" spans="1:6" x14ac:dyDescent="0.3">
      <c r="A265" s="2">
        <v>41244</v>
      </c>
      <c r="B265" s="6">
        <v>264</v>
      </c>
      <c r="C265" s="4">
        <v>2604.5659999999998</v>
      </c>
      <c r="D265" s="5">
        <f t="shared" si="13"/>
        <v>2677.5725406592351</v>
      </c>
      <c r="E265" s="5">
        <f t="shared" si="14"/>
        <v>7.15458052621468</v>
      </c>
      <c r="F265" s="3">
        <f t="shared" si="15"/>
        <v>2685.684378510261</v>
      </c>
    </row>
    <row r="266" spans="1:6" x14ac:dyDescent="0.3">
      <c r="A266" s="2">
        <v>41275</v>
      </c>
      <c r="B266" s="6">
        <v>265</v>
      </c>
      <c r="C266" s="4">
        <v>2298.047</v>
      </c>
      <c r="D266" s="5">
        <f t="shared" si="13"/>
        <v>2646.059109066905</v>
      </c>
      <c r="E266" s="5">
        <f t="shared" si="14"/>
        <v>3.287779314360201</v>
      </c>
      <c r="F266" s="3">
        <f t="shared" si="15"/>
        <v>2684.72712118545</v>
      </c>
    </row>
    <row r="267" spans="1:6" x14ac:dyDescent="0.3">
      <c r="A267" s="2">
        <v>41306</v>
      </c>
      <c r="B267" s="6">
        <v>266</v>
      </c>
      <c r="C267" s="4">
        <v>2217.348</v>
      </c>
      <c r="D267" s="5">
        <f t="shared" si="13"/>
        <v>2606.1469995431389</v>
      </c>
      <c r="E267" s="5">
        <f t="shared" si="14"/>
        <v>-1.0322095694524238</v>
      </c>
      <c r="F267" s="3">
        <f t="shared" si="15"/>
        <v>2649.3468883812652</v>
      </c>
    </row>
    <row r="268" spans="1:6" x14ac:dyDescent="0.3">
      <c r="A268" s="2">
        <v>41334</v>
      </c>
      <c r="B268" s="6">
        <v>267</v>
      </c>
      <c r="C268" s="4">
        <v>2816.1390000000001</v>
      </c>
      <c r="D268" s="5">
        <f t="shared" si="13"/>
        <v>2626.2172109763178</v>
      </c>
      <c r="E268" s="5">
        <f t="shared" si="14"/>
        <v>1.0780325308107073</v>
      </c>
      <c r="F268" s="3">
        <f t="shared" si="15"/>
        <v>2605.1147899736866</v>
      </c>
    </row>
    <row r="269" spans="1:6" x14ac:dyDescent="0.3">
      <c r="A269" s="2">
        <v>41365</v>
      </c>
      <c r="B269" s="6">
        <v>268</v>
      </c>
      <c r="C269" s="4">
        <v>2659.2429999999999</v>
      </c>
      <c r="D269" s="5">
        <f t="shared" si="13"/>
        <v>2630.4900191564157</v>
      </c>
      <c r="E269" s="5">
        <f t="shared" si="14"/>
        <v>1.397510095739422</v>
      </c>
      <c r="F269" s="3">
        <f t="shared" si="15"/>
        <v>2627.2952435071284</v>
      </c>
    </row>
    <row r="270" spans="1:6" x14ac:dyDescent="0.3">
      <c r="A270" s="2">
        <v>41395</v>
      </c>
      <c r="B270" s="6">
        <v>269</v>
      </c>
      <c r="C270" s="4">
        <v>2803.527</v>
      </c>
      <c r="D270" s="5">
        <f t="shared" si="13"/>
        <v>2649.0514763269398</v>
      </c>
      <c r="E270" s="5">
        <f t="shared" si="14"/>
        <v>3.1139048032178933</v>
      </c>
      <c r="F270" s="3">
        <f t="shared" si="15"/>
        <v>2631.8875292521552</v>
      </c>
    </row>
    <row r="271" spans="1:6" x14ac:dyDescent="0.3">
      <c r="A271" s="2">
        <v>41426</v>
      </c>
      <c r="B271" s="6">
        <v>270</v>
      </c>
      <c r="C271" s="4">
        <v>2804.7170000000001</v>
      </c>
      <c r="D271" s="5">
        <f t="shared" si="13"/>
        <v>2667.4205430171419</v>
      </c>
      <c r="E271" s="5">
        <f t="shared" si="14"/>
        <v>4.639420991916313</v>
      </c>
      <c r="F271" s="3">
        <f t="shared" si="15"/>
        <v>2652.1653811301576</v>
      </c>
    </row>
    <row r="272" spans="1:6" x14ac:dyDescent="0.3">
      <c r="A272" s="2">
        <v>41456</v>
      </c>
      <c r="B272" s="6">
        <v>271</v>
      </c>
      <c r="C272" s="4">
        <v>2908.19</v>
      </c>
      <c r="D272" s="5">
        <f t="shared" si="13"/>
        <v>2695.6729676081522</v>
      </c>
      <c r="E272" s="5">
        <f t="shared" si="14"/>
        <v>7.0007213518257192</v>
      </c>
      <c r="F272" s="3">
        <f t="shared" si="15"/>
        <v>2672.0599640090581</v>
      </c>
    </row>
    <row r="273" spans="1:6" x14ac:dyDescent="0.3">
      <c r="A273" s="2">
        <v>41487</v>
      </c>
      <c r="B273" s="6">
        <v>272</v>
      </c>
      <c r="C273" s="4">
        <v>2851.9789999999998</v>
      </c>
      <c r="D273" s="5">
        <f t="shared" si="13"/>
        <v>2717.6042200639804</v>
      </c>
      <c r="E273" s="5">
        <f t="shared" si="14"/>
        <v>8.4937744622259626</v>
      </c>
      <c r="F273" s="3">
        <f t="shared" si="15"/>
        <v>2702.6736889599779</v>
      </c>
    </row>
    <row r="274" spans="1:6" x14ac:dyDescent="0.3">
      <c r="A274" s="2">
        <v>41518</v>
      </c>
      <c r="B274" s="6">
        <v>273</v>
      </c>
      <c r="C274" s="4">
        <v>2440.1529999999998</v>
      </c>
      <c r="D274" s="5">
        <f t="shared" si="13"/>
        <v>2697.5034950735858</v>
      </c>
      <c r="E274" s="5">
        <f t="shared" si="14"/>
        <v>5.6343245169639058</v>
      </c>
      <c r="F274" s="3">
        <f t="shared" si="15"/>
        <v>2726.0979945262065</v>
      </c>
    </row>
    <row r="275" spans="1:6" x14ac:dyDescent="0.3">
      <c r="A275" s="2">
        <v>41548</v>
      </c>
      <c r="B275" s="6">
        <v>274</v>
      </c>
      <c r="C275" s="4">
        <v>2625.82</v>
      </c>
      <c r="D275" s="5">
        <f t="shared" si="13"/>
        <v>2695.4060376314947</v>
      </c>
      <c r="E275" s="5">
        <f t="shared" si="14"/>
        <v>4.8611463210584027</v>
      </c>
      <c r="F275" s="3">
        <f t="shared" si="15"/>
        <v>2703.1378195905495</v>
      </c>
    </row>
    <row r="276" spans="1:6" x14ac:dyDescent="0.3">
      <c r="A276" s="2">
        <v>41579</v>
      </c>
      <c r="B276" s="6">
        <v>275</v>
      </c>
      <c r="C276" s="4">
        <v>2550.7040000000002</v>
      </c>
      <c r="D276" s="5">
        <f t="shared" si="13"/>
        <v>2685.3108655572978</v>
      </c>
      <c r="E276" s="5">
        <f t="shared" si="14"/>
        <v>3.3655144815328768</v>
      </c>
      <c r="F276" s="3">
        <f t="shared" si="15"/>
        <v>2700.2671839525528</v>
      </c>
    </row>
    <row r="277" spans="1:6" x14ac:dyDescent="0.3">
      <c r="A277" s="2">
        <v>41609</v>
      </c>
      <c r="B277" s="6">
        <v>276</v>
      </c>
      <c r="C277" s="4">
        <v>2711.8510000000001</v>
      </c>
      <c r="D277" s="5">
        <f t="shared" si="13"/>
        <v>2690.9938420349481</v>
      </c>
      <c r="E277" s="5">
        <f t="shared" si="14"/>
        <v>3.5972606811446193</v>
      </c>
      <c r="F277" s="3">
        <f t="shared" si="15"/>
        <v>2688.6763800388308</v>
      </c>
    </row>
    <row r="278" spans="1:6" x14ac:dyDescent="0.3">
      <c r="A278" s="2">
        <v>41640</v>
      </c>
      <c r="B278" s="6">
        <v>277</v>
      </c>
      <c r="C278" s="4">
        <v>2206.788</v>
      </c>
      <c r="D278" s="5">
        <f t="shared" si="13"/>
        <v>2645.8107924444839</v>
      </c>
      <c r="E278" s="5">
        <f t="shared" si="14"/>
        <v>-1.2807703460162605</v>
      </c>
      <c r="F278" s="3">
        <f t="shared" si="15"/>
        <v>2694.5911027160928</v>
      </c>
    </row>
    <row r="279" spans="1:6" x14ac:dyDescent="0.3">
      <c r="A279" s="2">
        <v>41671</v>
      </c>
      <c r="B279" s="6">
        <v>278</v>
      </c>
      <c r="C279" s="4">
        <v>2092.819</v>
      </c>
      <c r="D279" s="5">
        <f t="shared" si="13"/>
        <v>2589.3589198886211</v>
      </c>
      <c r="E279" s="5">
        <f t="shared" si="14"/>
        <v>-6.7978805670009139</v>
      </c>
      <c r="F279" s="3">
        <f t="shared" si="15"/>
        <v>2644.5300220984677</v>
      </c>
    </row>
    <row r="280" spans="1:6" x14ac:dyDescent="0.3">
      <c r="A280" s="2">
        <v>41699</v>
      </c>
      <c r="B280" s="6">
        <v>279</v>
      </c>
      <c r="C280" s="4">
        <v>2575.951</v>
      </c>
      <c r="D280" s="5">
        <f t="shared" si="13"/>
        <v>2581.9000353894585</v>
      </c>
      <c r="E280" s="5">
        <f t="shared" si="14"/>
        <v>-6.8639809602170878</v>
      </c>
      <c r="F280" s="3">
        <f t="shared" si="15"/>
        <v>2582.5610393216202</v>
      </c>
    </row>
    <row r="281" spans="1:6" x14ac:dyDescent="0.3">
      <c r="A281" s="2">
        <v>41730</v>
      </c>
      <c r="B281" s="6">
        <v>280</v>
      </c>
      <c r="C281" s="4">
        <v>2592.9940000000001</v>
      </c>
      <c r="D281" s="5">
        <f t="shared" si="13"/>
        <v>2576.8318489863168</v>
      </c>
      <c r="E281" s="5">
        <f t="shared" si="14"/>
        <v>-6.6844015045095473</v>
      </c>
      <c r="F281" s="3">
        <f t="shared" si="15"/>
        <v>2575.0360544292412</v>
      </c>
    </row>
    <row r="282" spans="1:6" x14ac:dyDescent="0.3">
      <c r="A282" s="2">
        <v>41760</v>
      </c>
      <c r="B282" s="6">
        <v>281</v>
      </c>
      <c r="C282" s="4">
        <v>2700.1790000000001</v>
      </c>
      <c r="D282" s="5">
        <f t="shared" si="13"/>
        <v>2583.1506027336263</v>
      </c>
      <c r="E282" s="5">
        <f t="shared" si="14"/>
        <v>-5.3840859793276401</v>
      </c>
      <c r="F282" s="3">
        <f t="shared" si="15"/>
        <v>2570.1474474818074</v>
      </c>
    </row>
    <row r="283" spans="1:6" x14ac:dyDescent="0.3">
      <c r="A283" s="2">
        <v>41791</v>
      </c>
      <c r="B283" s="6">
        <v>282</v>
      </c>
      <c r="C283" s="4">
        <v>2695.9540000000002</v>
      </c>
      <c r="D283" s="5">
        <f t="shared" si="13"/>
        <v>2589.5852650788688</v>
      </c>
      <c r="E283" s="5">
        <f t="shared" si="14"/>
        <v>-4.2022111468706269</v>
      </c>
      <c r="F283" s="3">
        <f t="shared" si="15"/>
        <v>2577.7665167542987</v>
      </c>
    </row>
    <row r="284" spans="1:6" x14ac:dyDescent="0.3">
      <c r="A284" s="2">
        <v>41821</v>
      </c>
      <c r="B284" s="6">
        <v>283</v>
      </c>
      <c r="C284" s="4">
        <v>2844.9490000000001</v>
      </c>
      <c r="D284" s="5">
        <f t="shared" si="13"/>
        <v>2611.3396485387989</v>
      </c>
      <c r="E284" s="5">
        <f t="shared" si="14"/>
        <v>-1.6065516861905573</v>
      </c>
      <c r="F284" s="3">
        <f t="shared" si="15"/>
        <v>2585.3830539319983</v>
      </c>
    </row>
    <row r="285" spans="1:6" x14ac:dyDescent="0.3">
      <c r="A285" s="2">
        <v>41852</v>
      </c>
      <c r="B285" s="6">
        <v>284</v>
      </c>
      <c r="C285" s="4">
        <v>2802.873</v>
      </c>
      <c r="D285" s="5">
        <f t="shared" si="13"/>
        <v>2629.0470871673479</v>
      </c>
      <c r="E285" s="5">
        <f t="shared" si="14"/>
        <v>0.32484734528339554</v>
      </c>
      <c r="F285" s="3">
        <f t="shared" si="15"/>
        <v>2609.7330968526085</v>
      </c>
    </row>
    <row r="286" spans="1:6" x14ac:dyDescent="0.3">
      <c r="A286" s="2">
        <v>41883</v>
      </c>
      <c r="B286" s="6">
        <v>285</v>
      </c>
      <c r="C286" s="4">
        <v>2519.5830000000001</v>
      </c>
      <c r="D286" s="5">
        <f t="shared" si="13"/>
        <v>2618.3930410613684</v>
      </c>
      <c r="E286" s="5">
        <f t="shared" si="14"/>
        <v>-0.77304199984288735</v>
      </c>
      <c r="F286" s="3">
        <f t="shared" si="15"/>
        <v>2629.3719345126315</v>
      </c>
    </row>
    <row r="287" spans="1:6" x14ac:dyDescent="0.3">
      <c r="A287" s="2">
        <v>41913</v>
      </c>
      <c r="B287" s="6">
        <v>286</v>
      </c>
      <c r="C287" s="4">
        <v>2702.607</v>
      </c>
      <c r="D287" s="5">
        <f t="shared" si="13"/>
        <v>2626.1186991553727</v>
      </c>
      <c r="E287" s="5">
        <f t="shared" si="14"/>
        <v>7.6828009541831666E-2</v>
      </c>
      <c r="F287" s="3">
        <f t="shared" si="15"/>
        <v>2617.6199990615255</v>
      </c>
    </row>
    <row r="288" spans="1:6" x14ac:dyDescent="0.3">
      <c r="A288" s="2">
        <v>41944</v>
      </c>
      <c r="B288" s="6">
        <v>287</v>
      </c>
      <c r="C288" s="4">
        <v>2667.5749999999998</v>
      </c>
      <c r="D288" s="5">
        <f t="shared" ref="D288:D336" si="16">$H$2*C288+(1-$H$2)*(D287+E287)</f>
        <v>2630.3334744484232</v>
      </c>
      <c r="E288" s="5">
        <f t="shared" ref="E288:E336" si="17">$I$2*(D288-D287)+(1-$I$2)*E287</f>
        <v>0.49062273789269645</v>
      </c>
      <c r="F288" s="3">
        <f t="shared" ref="F288:F336" si="18">D287+E287</f>
        <v>2626.1955271649144</v>
      </c>
    </row>
    <row r="289" spans="1:6" x14ac:dyDescent="0.3">
      <c r="A289" s="2">
        <v>41974</v>
      </c>
      <c r="B289" s="6">
        <v>288</v>
      </c>
      <c r="C289" s="4">
        <v>2656.1849999999999</v>
      </c>
      <c r="D289" s="5">
        <f t="shared" si="16"/>
        <v>2633.3601874676847</v>
      </c>
      <c r="E289" s="5">
        <f t="shared" si="17"/>
        <v>0.74423176602957475</v>
      </c>
      <c r="F289" s="3">
        <f t="shared" si="18"/>
        <v>2630.8240971863161</v>
      </c>
    </row>
    <row r="290" spans="1:6" x14ac:dyDescent="0.3">
      <c r="A290" s="2">
        <v>42005</v>
      </c>
      <c r="B290" s="6">
        <v>289</v>
      </c>
      <c r="C290" s="4">
        <v>2193.8449999999998</v>
      </c>
      <c r="D290" s="5">
        <f t="shared" si="16"/>
        <v>2590.0784773103433</v>
      </c>
      <c r="E290" s="5">
        <f t="shared" si="17"/>
        <v>-3.6583624263075247</v>
      </c>
      <c r="F290" s="3">
        <f t="shared" si="18"/>
        <v>2634.1044192337145</v>
      </c>
    </row>
    <row r="291" spans="1:6" x14ac:dyDescent="0.3">
      <c r="A291" s="2">
        <v>42036</v>
      </c>
      <c r="B291" s="6">
        <v>290</v>
      </c>
      <c r="C291" s="4">
        <v>2166.654</v>
      </c>
      <c r="D291" s="5">
        <f t="shared" si="16"/>
        <v>2544.443503395632</v>
      </c>
      <c r="E291" s="5">
        <f t="shared" si="17"/>
        <v>-7.8560235751479013</v>
      </c>
      <c r="F291" s="3">
        <f t="shared" si="18"/>
        <v>2586.4201148840357</v>
      </c>
    </row>
    <row r="292" spans="1:6" x14ac:dyDescent="0.3">
      <c r="A292" s="2">
        <v>42064</v>
      </c>
      <c r="B292" s="6">
        <v>291</v>
      </c>
      <c r="C292" s="4">
        <v>2676.17</v>
      </c>
      <c r="D292" s="5">
        <f t="shared" si="16"/>
        <v>2550.545731838436</v>
      </c>
      <c r="E292" s="5">
        <f t="shared" si="17"/>
        <v>-6.4601983733527053</v>
      </c>
      <c r="F292" s="3">
        <f t="shared" si="18"/>
        <v>2536.5874798204841</v>
      </c>
    </row>
    <row r="293" spans="1:6" x14ac:dyDescent="0.3">
      <c r="A293" s="2">
        <v>42095</v>
      </c>
      <c r="B293" s="6">
        <v>292</v>
      </c>
      <c r="C293" s="4">
        <v>2621.0889999999999</v>
      </c>
      <c r="D293" s="5">
        <f t="shared" si="16"/>
        <v>2551.7858801185753</v>
      </c>
      <c r="E293" s="5">
        <f t="shared" si="17"/>
        <v>-5.690163708003511</v>
      </c>
      <c r="F293" s="3">
        <f t="shared" si="18"/>
        <v>2544.0855334650832</v>
      </c>
    </row>
    <row r="294" spans="1:6" x14ac:dyDescent="0.3">
      <c r="A294" s="2">
        <v>42125</v>
      </c>
      <c r="B294" s="6">
        <v>293</v>
      </c>
      <c r="C294" s="4">
        <v>2487.5459999999998</v>
      </c>
      <c r="D294" s="5">
        <f t="shared" si="16"/>
        <v>2540.2407447695141</v>
      </c>
      <c r="E294" s="5">
        <f t="shared" si="17"/>
        <v>-6.2756608721092784</v>
      </c>
      <c r="F294" s="3">
        <f t="shared" si="18"/>
        <v>2546.0957164105716</v>
      </c>
    </row>
    <row r="295" spans="1:6" x14ac:dyDescent="0.3">
      <c r="A295" s="2">
        <v>42156</v>
      </c>
      <c r="B295" s="6">
        <v>294</v>
      </c>
      <c r="C295" s="4">
        <v>2683.7620000000002</v>
      </c>
      <c r="D295" s="5">
        <f t="shared" si="16"/>
        <v>2548.9447755076644</v>
      </c>
      <c r="E295" s="5">
        <f t="shared" si="17"/>
        <v>-4.7776917110833175</v>
      </c>
      <c r="F295" s="3">
        <f t="shared" si="18"/>
        <v>2533.9650838974048</v>
      </c>
    </row>
    <row r="296" spans="1:6" x14ac:dyDescent="0.3">
      <c r="A296" s="2">
        <v>42186</v>
      </c>
      <c r="B296" s="6">
        <v>295</v>
      </c>
      <c r="C296" s="4">
        <v>2861.7469999999998</v>
      </c>
      <c r="D296" s="5">
        <f t="shared" si="16"/>
        <v>2575.9250754169234</v>
      </c>
      <c r="E296" s="5">
        <f t="shared" si="17"/>
        <v>-1.6018925490490883</v>
      </c>
      <c r="F296" s="3">
        <f t="shared" si="18"/>
        <v>2544.1670837965812</v>
      </c>
    </row>
    <row r="297" spans="1:6" x14ac:dyDescent="0.3">
      <c r="A297" s="2">
        <v>42217</v>
      </c>
      <c r="B297" s="6">
        <v>296</v>
      </c>
      <c r="C297" s="4">
        <v>2692.7829999999999</v>
      </c>
      <c r="D297" s="5">
        <f t="shared" si="16"/>
        <v>2586.169164581087</v>
      </c>
      <c r="E297" s="5">
        <f t="shared" si="17"/>
        <v>-0.41729437772781974</v>
      </c>
      <c r="F297" s="3">
        <f t="shared" si="18"/>
        <v>2574.3231828678745</v>
      </c>
    </row>
    <row r="298" spans="1:6" x14ac:dyDescent="0.3">
      <c r="A298" s="2">
        <v>42248</v>
      </c>
      <c r="B298" s="6">
        <v>297</v>
      </c>
      <c r="C298" s="4">
        <v>2472.0070000000001</v>
      </c>
      <c r="D298" s="5">
        <f t="shared" si="16"/>
        <v>2574.3773831830231</v>
      </c>
      <c r="E298" s="5">
        <f t="shared" si="17"/>
        <v>-1.5547430797614283</v>
      </c>
      <c r="F298" s="3">
        <f t="shared" si="18"/>
        <v>2585.751870203359</v>
      </c>
    </row>
    <row r="299" spans="1:6" x14ac:dyDescent="0.3">
      <c r="A299" s="2">
        <v>42278</v>
      </c>
      <c r="B299" s="6">
        <v>298</v>
      </c>
      <c r="C299" s="4">
        <v>2636.6860000000001</v>
      </c>
      <c r="D299" s="5">
        <f t="shared" si="16"/>
        <v>2579.2089760929357</v>
      </c>
      <c r="E299" s="5">
        <f t="shared" si="17"/>
        <v>-0.9161094807940241</v>
      </c>
      <c r="F299" s="3">
        <f t="shared" si="18"/>
        <v>2572.8226401032616</v>
      </c>
    </row>
    <row r="300" spans="1:6" x14ac:dyDescent="0.3">
      <c r="A300" s="2">
        <v>42309</v>
      </c>
      <c r="B300" s="6">
        <v>299</v>
      </c>
      <c r="C300" s="4">
        <v>2648.7429999999999</v>
      </c>
      <c r="D300" s="5">
        <f t="shared" si="16"/>
        <v>2585.3378799509273</v>
      </c>
      <c r="E300" s="5">
        <f t="shared" si="17"/>
        <v>-0.21160814691545715</v>
      </c>
      <c r="F300" s="3">
        <f t="shared" si="18"/>
        <v>2578.2928666121416</v>
      </c>
    </row>
    <row r="301" spans="1:6" x14ac:dyDescent="0.3">
      <c r="A301" s="2">
        <v>42339</v>
      </c>
      <c r="B301" s="6">
        <v>300</v>
      </c>
      <c r="C301" s="4">
        <v>2582.7660000000001</v>
      </c>
      <c r="D301" s="5">
        <f t="shared" si="16"/>
        <v>2584.8902446236111</v>
      </c>
      <c r="E301" s="5">
        <f t="shared" si="17"/>
        <v>-0.23521086495553348</v>
      </c>
      <c r="F301" s="3">
        <f t="shared" si="18"/>
        <v>2585.126271804012</v>
      </c>
    </row>
    <row r="302" spans="1:6" x14ac:dyDescent="0.3">
      <c r="A302" s="2">
        <v>42370</v>
      </c>
      <c r="B302" s="6">
        <v>301</v>
      </c>
      <c r="C302" s="4">
        <v>2181.7040000000002</v>
      </c>
      <c r="D302" s="5">
        <f t="shared" si="16"/>
        <v>2544.35993038279</v>
      </c>
      <c r="E302" s="5">
        <f t="shared" si="17"/>
        <v>-4.2647212025420895</v>
      </c>
      <c r="F302" s="3">
        <f t="shared" si="18"/>
        <v>2584.6550337586555</v>
      </c>
    </row>
    <row r="303" spans="1:6" x14ac:dyDescent="0.3">
      <c r="A303" s="2">
        <v>42401</v>
      </c>
      <c r="B303" s="6">
        <v>302</v>
      </c>
      <c r="C303" s="4">
        <v>2215.8850000000002</v>
      </c>
      <c r="D303" s="5">
        <f t="shared" si="16"/>
        <v>2507.6741882622227</v>
      </c>
      <c r="E303" s="5">
        <f t="shared" si="17"/>
        <v>-7.5068232943446098</v>
      </c>
      <c r="F303" s="3">
        <f t="shared" si="18"/>
        <v>2540.0952091802478</v>
      </c>
    </row>
    <row r="304" spans="1:6" x14ac:dyDescent="0.3">
      <c r="A304" s="2">
        <v>42430</v>
      </c>
      <c r="B304" s="6">
        <v>303</v>
      </c>
      <c r="C304" s="4">
        <v>2725.86</v>
      </c>
      <c r="D304" s="5">
        <f t="shared" si="16"/>
        <v>2522.7366284710906</v>
      </c>
      <c r="E304" s="5">
        <f t="shared" si="17"/>
        <v>-5.2498969440233605</v>
      </c>
      <c r="F304" s="3">
        <f t="shared" si="18"/>
        <v>2500.1673649678783</v>
      </c>
    </row>
    <row r="305" spans="1:6" x14ac:dyDescent="0.3">
      <c r="A305" s="2">
        <v>42461</v>
      </c>
      <c r="B305" s="6">
        <v>304</v>
      </c>
      <c r="C305" s="4">
        <v>2539.7139999999999</v>
      </c>
      <c r="D305" s="5">
        <f t="shared" si="16"/>
        <v>2519.7094583743606</v>
      </c>
      <c r="E305" s="5">
        <f t="shared" si="17"/>
        <v>-5.0276242592940301</v>
      </c>
      <c r="F305" s="3">
        <f t="shared" si="18"/>
        <v>2517.4867315270671</v>
      </c>
    </row>
    <row r="306" spans="1:6" x14ac:dyDescent="0.3">
      <c r="A306" s="2">
        <v>42491</v>
      </c>
      <c r="B306" s="6">
        <v>305</v>
      </c>
      <c r="C306" s="4">
        <v>2728.3310000000001</v>
      </c>
      <c r="D306" s="5">
        <f t="shared" si="16"/>
        <v>2536.0467507035596</v>
      </c>
      <c r="E306" s="5">
        <f t="shared" si="17"/>
        <v>-2.8911326004447231</v>
      </c>
      <c r="F306" s="3">
        <f t="shared" si="18"/>
        <v>2514.6818341150665</v>
      </c>
    </row>
    <row r="307" spans="1:6" x14ac:dyDescent="0.3">
      <c r="A307" s="2">
        <v>42522</v>
      </c>
      <c r="B307" s="6">
        <v>306</v>
      </c>
      <c r="C307" s="4">
        <v>2757.1129999999998</v>
      </c>
      <c r="D307" s="5">
        <f t="shared" si="16"/>
        <v>2555.5513562928036</v>
      </c>
      <c r="E307" s="5">
        <f t="shared" si="17"/>
        <v>-0.65155878147585433</v>
      </c>
      <c r="F307" s="3">
        <f t="shared" si="18"/>
        <v>2533.1556181031151</v>
      </c>
    </row>
    <row r="308" spans="1:6" x14ac:dyDescent="0.3">
      <c r="A308" s="2">
        <v>42552</v>
      </c>
      <c r="B308" s="6">
        <v>307</v>
      </c>
      <c r="C308" s="4">
        <v>2923.18</v>
      </c>
      <c r="D308" s="5">
        <f t="shared" si="16"/>
        <v>2591.7278177601947</v>
      </c>
      <c r="E308" s="5">
        <f t="shared" si="17"/>
        <v>3.0312432434108478</v>
      </c>
      <c r="F308" s="3">
        <f t="shared" si="18"/>
        <v>2554.8997975113275</v>
      </c>
    </row>
    <row r="309" spans="1:6" x14ac:dyDescent="0.3">
      <c r="A309" s="2">
        <v>42583</v>
      </c>
      <c r="B309" s="6">
        <v>308</v>
      </c>
      <c r="C309" s="4">
        <v>2755.0790000000002</v>
      </c>
      <c r="D309" s="5">
        <f t="shared" si="16"/>
        <v>2610.7910549032449</v>
      </c>
      <c r="E309" s="5">
        <f t="shared" si="17"/>
        <v>4.6344426333747801</v>
      </c>
      <c r="F309" s="3">
        <f t="shared" si="18"/>
        <v>2594.7590610036054</v>
      </c>
    </row>
    <row r="310" spans="1:6" x14ac:dyDescent="0.3">
      <c r="A310" s="2">
        <v>42614</v>
      </c>
      <c r="B310" s="6">
        <v>309</v>
      </c>
      <c r="C310" s="4">
        <v>2579.6579999999999</v>
      </c>
      <c r="D310" s="5">
        <f t="shared" si="16"/>
        <v>2611.8487477829576</v>
      </c>
      <c r="E310" s="5">
        <f t="shared" si="17"/>
        <v>4.2767676580085725</v>
      </c>
      <c r="F310" s="3">
        <f t="shared" si="18"/>
        <v>2615.4254975366198</v>
      </c>
    </row>
    <row r="311" spans="1:6" x14ac:dyDescent="0.3">
      <c r="A311" s="2">
        <v>42644</v>
      </c>
      <c r="B311" s="6">
        <v>310</v>
      </c>
      <c r="C311" s="4">
        <v>2616.1999999999998</v>
      </c>
      <c r="D311" s="5">
        <f t="shared" si="16"/>
        <v>2616.1329638968696</v>
      </c>
      <c r="E311" s="5">
        <f t="shared" si="17"/>
        <v>4.2775125035989108</v>
      </c>
      <c r="F311" s="3">
        <f t="shared" si="18"/>
        <v>2616.1255154409664</v>
      </c>
    </row>
    <row r="312" spans="1:6" x14ac:dyDescent="0.3">
      <c r="A312" s="2">
        <v>42675</v>
      </c>
      <c r="B312" s="6">
        <v>311</v>
      </c>
      <c r="C312" s="4">
        <v>2713.3449999999998</v>
      </c>
      <c r="D312" s="5">
        <f t="shared" si="16"/>
        <v>2629.7039287604216</v>
      </c>
      <c r="E312" s="5">
        <f t="shared" si="17"/>
        <v>5.2068577395942235</v>
      </c>
      <c r="F312" s="3">
        <f t="shared" si="18"/>
        <v>2620.4104764004683</v>
      </c>
    </row>
    <row r="313" spans="1:6" x14ac:dyDescent="0.3">
      <c r="A313" s="2">
        <v>42705</v>
      </c>
      <c r="B313" s="6">
        <v>312</v>
      </c>
      <c r="C313" s="4">
        <v>2672.5729999999999</v>
      </c>
      <c r="D313" s="5">
        <f t="shared" si="16"/>
        <v>2638.6770078500149</v>
      </c>
      <c r="E313" s="5">
        <f t="shared" si="17"/>
        <v>5.5834798745941301</v>
      </c>
      <c r="F313" s="3">
        <f t="shared" si="18"/>
        <v>2634.910786500016</v>
      </c>
    </row>
    <row r="314" spans="1:6" x14ac:dyDescent="0.3">
      <c r="A314" s="2">
        <v>42736</v>
      </c>
      <c r="B314" s="6">
        <v>313</v>
      </c>
      <c r="C314" s="4">
        <v>2329.527</v>
      </c>
      <c r="D314" s="5">
        <f t="shared" si="16"/>
        <v>2612.7871389521479</v>
      </c>
      <c r="E314" s="5">
        <f t="shared" si="17"/>
        <v>2.4361449973480149</v>
      </c>
      <c r="F314" s="3">
        <f t="shared" si="18"/>
        <v>2644.260487724609</v>
      </c>
    </row>
    <row r="315" spans="1:6" x14ac:dyDescent="0.3">
      <c r="A315" s="2">
        <v>42767</v>
      </c>
      <c r="B315" s="6">
        <v>314</v>
      </c>
      <c r="C315" s="4">
        <v>2151.453</v>
      </c>
      <c r="D315" s="5">
        <f t="shared" si="16"/>
        <v>2568.8462555545466</v>
      </c>
      <c r="E315" s="5">
        <f t="shared" si="17"/>
        <v>-2.2015578421469151</v>
      </c>
      <c r="F315" s="3">
        <f t="shared" si="18"/>
        <v>2615.2232839494959</v>
      </c>
    </row>
    <row r="316" spans="1:6" x14ac:dyDescent="0.3">
      <c r="A316" s="2">
        <v>42795</v>
      </c>
      <c r="B316" s="6">
        <v>315</v>
      </c>
      <c r="C316" s="4">
        <v>2656.4389999999999</v>
      </c>
      <c r="D316" s="5">
        <f t="shared" si="16"/>
        <v>2575.6241279411597</v>
      </c>
      <c r="E316" s="5">
        <f t="shared" si="17"/>
        <v>-1.3036148192709109</v>
      </c>
      <c r="F316" s="3">
        <f t="shared" si="18"/>
        <v>2566.6446977123996</v>
      </c>
    </row>
    <row r="317" spans="1:6" x14ac:dyDescent="0.3">
      <c r="A317" s="2">
        <v>42826</v>
      </c>
      <c r="B317" s="6">
        <v>316</v>
      </c>
      <c r="C317" s="4">
        <v>2762.3649999999998</v>
      </c>
      <c r="D317" s="5">
        <f t="shared" si="16"/>
        <v>2593.1249618096999</v>
      </c>
      <c r="E317" s="5">
        <f t="shared" si="17"/>
        <v>0.57683004951020145</v>
      </c>
      <c r="F317" s="3">
        <f t="shared" si="18"/>
        <v>2574.3205131218888</v>
      </c>
    </row>
    <row r="318" spans="1:6" x14ac:dyDescent="0.3">
      <c r="A318" s="2">
        <v>42856</v>
      </c>
      <c r="B318" s="6">
        <v>317</v>
      </c>
      <c r="C318" s="4">
        <v>2775.471</v>
      </c>
      <c r="D318" s="5">
        <f t="shared" si="16"/>
        <v>2611.8787126732896</v>
      </c>
      <c r="E318" s="5">
        <f t="shared" si="17"/>
        <v>2.3945221309181446</v>
      </c>
      <c r="F318" s="3">
        <f t="shared" si="18"/>
        <v>2593.7017918592101</v>
      </c>
    </row>
    <row r="319" spans="1:6" x14ac:dyDescent="0.3">
      <c r="A319" s="2">
        <v>42887</v>
      </c>
      <c r="B319" s="6">
        <v>318</v>
      </c>
      <c r="C319" s="4">
        <v>2823.569</v>
      </c>
      <c r="D319" s="5">
        <f t="shared" si="16"/>
        <v>2635.2028113237866</v>
      </c>
      <c r="E319" s="5">
        <f t="shared" si="17"/>
        <v>4.4874797828760338</v>
      </c>
      <c r="F319" s="3">
        <f t="shared" si="18"/>
        <v>2614.2732348042077</v>
      </c>
    </row>
    <row r="320" spans="1:6" x14ac:dyDescent="0.3">
      <c r="A320" s="2">
        <v>42917</v>
      </c>
      <c r="B320" s="6">
        <v>319</v>
      </c>
      <c r="C320" s="4">
        <v>2876.0659999999998</v>
      </c>
      <c r="D320" s="5">
        <f t="shared" si="16"/>
        <v>2663.3278619959965</v>
      </c>
      <c r="E320" s="5">
        <f t="shared" si="17"/>
        <v>6.8512368718094221</v>
      </c>
      <c r="F320" s="3">
        <f t="shared" si="18"/>
        <v>2639.6902911066627</v>
      </c>
    </row>
    <row r="321" spans="1:6" x14ac:dyDescent="0.3">
      <c r="A321" s="2">
        <v>42948</v>
      </c>
      <c r="B321" s="6">
        <v>320</v>
      </c>
      <c r="C321" s="4">
        <v>2819.8380000000002</v>
      </c>
      <c r="D321" s="5">
        <f t="shared" si="16"/>
        <v>2685.1449889810251</v>
      </c>
      <c r="E321" s="5">
        <f t="shared" si="17"/>
        <v>8.3478258831313408</v>
      </c>
      <c r="F321" s="3">
        <f t="shared" si="18"/>
        <v>2670.1790988678058</v>
      </c>
    </row>
    <row r="322" spans="1:6" x14ac:dyDescent="0.3">
      <c r="A322" s="2">
        <v>42979</v>
      </c>
      <c r="B322" s="6">
        <v>321</v>
      </c>
      <c r="C322" s="4">
        <v>2541.6219999999998</v>
      </c>
      <c r="D322" s="5">
        <f t="shared" si="16"/>
        <v>2678.3057333777406</v>
      </c>
      <c r="E322" s="5">
        <f t="shared" si="17"/>
        <v>6.8291177344897545</v>
      </c>
      <c r="F322" s="3">
        <f t="shared" si="18"/>
        <v>2693.4928148641566</v>
      </c>
    </row>
    <row r="323" spans="1:6" x14ac:dyDescent="0.3">
      <c r="A323" s="2">
        <v>43009</v>
      </c>
      <c r="B323" s="6">
        <v>322</v>
      </c>
      <c r="C323" s="4">
        <v>2785.1489999999999</v>
      </c>
      <c r="D323" s="5">
        <f t="shared" si="16"/>
        <v>2695.1362660010077</v>
      </c>
      <c r="E323" s="5">
        <f t="shared" si="17"/>
        <v>7.8292592233674911</v>
      </c>
      <c r="F323" s="3">
        <f t="shared" si="18"/>
        <v>2685.1348511122305</v>
      </c>
    </row>
    <row r="324" spans="1:6" x14ac:dyDescent="0.3">
      <c r="A324" s="2">
        <v>43040</v>
      </c>
      <c r="B324" s="6">
        <v>323</v>
      </c>
      <c r="C324" s="4">
        <v>2804.107</v>
      </c>
      <c r="D324" s="5">
        <f t="shared" si="16"/>
        <v>2713.0796727019374</v>
      </c>
      <c r="E324" s="5">
        <f t="shared" si="17"/>
        <v>8.8406739711237119</v>
      </c>
      <c r="F324" s="3">
        <f t="shared" si="18"/>
        <v>2702.9655252243751</v>
      </c>
    </row>
    <row r="325" spans="1:6" x14ac:dyDescent="0.3">
      <c r="A325" s="2">
        <v>43070</v>
      </c>
      <c r="B325" s="6">
        <v>324</v>
      </c>
      <c r="C325" s="4">
        <v>2680.5410000000002</v>
      </c>
      <c r="D325" s="5">
        <f t="shared" si="16"/>
        <v>2717.7824120057548</v>
      </c>
      <c r="E325" s="5">
        <f t="shared" si="17"/>
        <v>8.4268805043930861</v>
      </c>
      <c r="F325" s="3">
        <f t="shared" si="18"/>
        <v>2721.920346673061</v>
      </c>
    </row>
    <row r="326" spans="1:6" x14ac:dyDescent="0.3">
      <c r="A326" s="2">
        <v>43101</v>
      </c>
      <c r="B326" s="6">
        <v>325</v>
      </c>
      <c r="C326" s="4">
        <v>2307.547</v>
      </c>
      <c r="D326" s="5">
        <f t="shared" si="16"/>
        <v>2684.343063259133</v>
      </c>
      <c r="E326" s="5">
        <f t="shared" si="17"/>
        <v>4.2402575792915957</v>
      </c>
      <c r="F326" s="3">
        <f t="shared" si="18"/>
        <v>2726.2092925101479</v>
      </c>
    </row>
    <row r="327" spans="1:6" x14ac:dyDescent="0.3">
      <c r="A327" s="2">
        <v>43132</v>
      </c>
      <c r="B327" s="6">
        <v>326</v>
      </c>
      <c r="C327" s="4">
        <v>2157.913</v>
      </c>
      <c r="D327" s="5">
        <f t="shared" si="16"/>
        <v>2635.5162887545821</v>
      </c>
      <c r="E327" s="5">
        <f t="shared" si="17"/>
        <v>-1.0664456290926583</v>
      </c>
      <c r="F327" s="3">
        <f t="shared" si="18"/>
        <v>2688.5833208384247</v>
      </c>
    </row>
    <row r="328" spans="1:6" x14ac:dyDescent="0.3">
      <c r="A328" s="2">
        <v>43160</v>
      </c>
      <c r="B328" s="6">
        <v>327</v>
      </c>
      <c r="C328" s="4">
        <v>2561.6930000000002</v>
      </c>
      <c r="D328" s="5">
        <f t="shared" si="16"/>
        <v>2627.1741588129403</v>
      </c>
      <c r="E328" s="5">
        <f t="shared" si="17"/>
        <v>-1.794014060347574</v>
      </c>
      <c r="F328" s="3">
        <f t="shared" si="18"/>
        <v>2634.4498431254892</v>
      </c>
    </row>
    <row r="329" spans="1:6" x14ac:dyDescent="0.3">
      <c r="A329" s="2">
        <v>43191</v>
      </c>
      <c r="B329" s="6">
        <v>328</v>
      </c>
      <c r="C329" s="4">
        <v>2595.0610000000001</v>
      </c>
      <c r="D329" s="5">
        <f t="shared" si="16"/>
        <v>2622.3482302773332</v>
      </c>
      <c r="E329" s="5">
        <f t="shared" si="17"/>
        <v>-2.0972055078735257</v>
      </c>
      <c r="F329" s="3">
        <f t="shared" si="18"/>
        <v>2625.3801447525925</v>
      </c>
    </row>
    <row r="330" spans="1:6" x14ac:dyDescent="0.3">
      <c r="A330" s="2">
        <v>43221</v>
      </c>
      <c r="B330" s="6">
        <v>329</v>
      </c>
      <c r="C330" s="4">
        <v>2744.6260000000002</v>
      </c>
      <c r="D330" s="5">
        <f t="shared" si="16"/>
        <v>2632.6885222925134</v>
      </c>
      <c r="E330" s="5">
        <f t="shared" si="17"/>
        <v>-0.85345575556814923</v>
      </c>
      <c r="F330" s="3">
        <f t="shared" si="18"/>
        <v>2620.2510247694595</v>
      </c>
    </row>
    <row r="331" spans="1:6" x14ac:dyDescent="0.3">
      <c r="A331" s="2">
        <v>43252</v>
      </c>
      <c r="B331" s="6">
        <v>330</v>
      </c>
      <c r="C331" s="4">
        <v>2787.3629999999998</v>
      </c>
      <c r="D331" s="5">
        <f t="shared" si="16"/>
        <v>2647.3878598832507</v>
      </c>
      <c r="E331" s="5">
        <f t="shared" si="17"/>
        <v>0.70182357906239434</v>
      </c>
      <c r="F331" s="3">
        <f t="shared" si="18"/>
        <v>2631.8350665369453</v>
      </c>
    </row>
    <row r="332" spans="1:6" x14ac:dyDescent="0.3">
      <c r="A332" s="2">
        <v>43282</v>
      </c>
      <c r="B332" s="6">
        <v>331</v>
      </c>
      <c r="C332" s="4">
        <v>2920.4119999999998</v>
      </c>
      <c r="D332" s="5">
        <f t="shared" si="16"/>
        <v>2675.321915116082</v>
      </c>
      <c r="E332" s="5">
        <f t="shared" si="17"/>
        <v>3.4250467444392818</v>
      </c>
      <c r="F332" s="3">
        <f t="shared" si="18"/>
        <v>2648.0896834623131</v>
      </c>
    </row>
    <row r="333" spans="1:6" x14ac:dyDescent="0.3">
      <c r="A333" s="2">
        <v>43313</v>
      </c>
      <c r="B333" s="6">
        <v>332</v>
      </c>
      <c r="C333" s="4">
        <v>2848.9349999999999</v>
      </c>
      <c r="D333" s="5">
        <f t="shared" si="16"/>
        <v>2695.7657656744695</v>
      </c>
      <c r="E333" s="5">
        <f t="shared" si="17"/>
        <v>5.1269271258341105</v>
      </c>
      <c r="F333" s="3">
        <f t="shared" si="18"/>
        <v>2678.7469618605214</v>
      </c>
    </row>
    <row r="334" spans="1:6" x14ac:dyDescent="0.3">
      <c r="A334" s="2">
        <v>43344</v>
      </c>
      <c r="B334" s="6">
        <v>333</v>
      </c>
      <c r="C334" s="4">
        <v>2522.3670000000002</v>
      </c>
      <c r="D334" s="5">
        <f t="shared" si="16"/>
        <v>2683.0401235202735</v>
      </c>
      <c r="E334" s="5">
        <f t="shared" si="17"/>
        <v>3.3416701978310925</v>
      </c>
      <c r="F334" s="3">
        <f t="shared" si="18"/>
        <v>2700.8926928003038</v>
      </c>
    </row>
    <row r="335" spans="1:6" x14ac:dyDescent="0.3">
      <c r="A335" s="2">
        <v>43374</v>
      </c>
      <c r="B335" s="6">
        <v>334</v>
      </c>
      <c r="C335" s="4">
        <v>2807.2</v>
      </c>
      <c r="D335" s="5">
        <f t="shared" si="16"/>
        <v>2698.463614346294</v>
      </c>
      <c r="E335" s="5">
        <f t="shared" si="17"/>
        <v>4.5498522606500327</v>
      </c>
      <c r="F335" s="3">
        <f t="shared" si="18"/>
        <v>2686.3817937181047</v>
      </c>
    </row>
    <row r="336" spans="1:6" x14ac:dyDescent="0.3">
      <c r="A336" s="2">
        <v>43405</v>
      </c>
      <c r="B336" s="6">
        <v>335</v>
      </c>
      <c r="C336" s="4">
        <v>2873.9679999999998</v>
      </c>
      <c r="D336" s="5">
        <f t="shared" si="16"/>
        <v>2720.1089199462494</v>
      </c>
      <c r="E336" s="5">
        <f t="shared" si="17"/>
        <v>6.2593975945805767</v>
      </c>
      <c r="F336" s="3">
        <f t="shared" si="18"/>
        <v>2703.0134666069439</v>
      </c>
    </row>
    <row r="337" spans="1:10" ht="15.6" x14ac:dyDescent="0.3">
      <c r="A337" s="2">
        <v>43435</v>
      </c>
      <c r="B337" s="6">
        <v>336</v>
      </c>
      <c r="C337" s="4">
        <v>2668.049</v>
      </c>
      <c r="D337" s="5">
        <f>$H$2*C337+(1-$H$2)*(D336+E336)</f>
        <v>2720.5363857867474</v>
      </c>
      <c r="E337" s="5">
        <f>$I$2*(D337-D336)+(1-$I$2)*E336</f>
        <v>5.6762044191723113</v>
      </c>
      <c r="F337" s="3">
        <f>$D$337+$E$337</f>
        <v>2726.2125902059197</v>
      </c>
      <c r="H337" s="48" t="s">
        <v>8</v>
      </c>
      <c r="I337" s="47" t="s">
        <v>21</v>
      </c>
      <c r="J337" s="46"/>
    </row>
    <row r="338" spans="1:10" x14ac:dyDescent="0.3">
      <c r="A338" s="2">
        <v>43466</v>
      </c>
      <c r="B338" s="6">
        <v>337</v>
      </c>
      <c r="C338" s="4"/>
      <c r="D338" s="5"/>
      <c r="E338" s="5"/>
      <c r="F338" s="3">
        <f>$D$337+H338*$E$337</f>
        <v>2726.2125902059197</v>
      </c>
      <c r="H338" s="48">
        <v>1</v>
      </c>
    </row>
    <row r="339" spans="1:10" x14ac:dyDescent="0.3">
      <c r="A339" s="2">
        <v>43497</v>
      </c>
      <c r="B339" s="6">
        <v>338</v>
      </c>
      <c r="C339" s="4"/>
      <c r="D339" s="5"/>
      <c r="E339" s="5"/>
      <c r="F339" s="3">
        <f t="shared" ref="F339:F349" si="19">$D$337+H339*$E$337</f>
        <v>2731.888794625092</v>
      </c>
      <c r="H339" s="48">
        <v>2</v>
      </c>
    </row>
    <row r="340" spans="1:10" x14ac:dyDescent="0.3">
      <c r="A340" s="2">
        <v>43525</v>
      </c>
      <c r="B340" s="6">
        <v>339</v>
      </c>
      <c r="C340" s="4"/>
      <c r="D340" s="5"/>
      <c r="E340" s="5"/>
      <c r="F340" s="3">
        <f t="shared" si="19"/>
        <v>2737.5649990442644</v>
      </c>
      <c r="H340" s="48">
        <v>3</v>
      </c>
    </row>
    <row r="341" spans="1:10" x14ac:dyDescent="0.3">
      <c r="A341" s="2">
        <v>43556</v>
      </c>
      <c r="B341" s="6">
        <v>340</v>
      </c>
      <c r="C341" s="4"/>
      <c r="D341" s="5"/>
      <c r="E341" s="5"/>
      <c r="F341" s="3">
        <f t="shared" si="19"/>
        <v>2743.2412034634367</v>
      </c>
      <c r="H341" s="48">
        <v>4</v>
      </c>
    </row>
    <row r="342" spans="1:10" x14ac:dyDescent="0.3">
      <c r="A342" s="2">
        <v>43586</v>
      </c>
      <c r="B342" s="6">
        <v>341</v>
      </c>
      <c r="C342" s="4"/>
      <c r="D342" s="5"/>
      <c r="E342" s="5"/>
      <c r="F342" s="3">
        <f t="shared" si="19"/>
        <v>2748.917407882609</v>
      </c>
      <c r="H342" s="48">
        <v>5</v>
      </c>
    </row>
    <row r="343" spans="1:10" x14ac:dyDescent="0.3">
      <c r="A343" s="2">
        <v>43617</v>
      </c>
      <c r="B343" s="6">
        <v>342</v>
      </c>
      <c r="C343" s="4"/>
      <c r="D343" s="5"/>
      <c r="E343" s="5"/>
      <c r="F343" s="3">
        <f t="shared" si="19"/>
        <v>2754.5936123017814</v>
      </c>
      <c r="H343" s="48">
        <v>6</v>
      </c>
    </row>
    <row r="344" spans="1:10" x14ac:dyDescent="0.3">
      <c r="A344" s="2">
        <v>43647</v>
      </c>
      <c r="B344" s="6">
        <v>343</v>
      </c>
      <c r="C344" s="4"/>
      <c r="D344" s="5"/>
      <c r="E344" s="5"/>
      <c r="F344" s="3">
        <f t="shared" si="19"/>
        <v>2760.2698167209537</v>
      </c>
      <c r="H344" s="48">
        <v>7</v>
      </c>
    </row>
    <row r="345" spans="1:10" x14ac:dyDescent="0.3">
      <c r="A345" s="2">
        <v>43678</v>
      </c>
      <c r="B345" s="6">
        <v>344</v>
      </c>
      <c r="C345" s="4"/>
      <c r="D345" s="5"/>
      <c r="E345" s="5"/>
      <c r="F345" s="3">
        <f t="shared" si="19"/>
        <v>2765.946021140126</v>
      </c>
      <c r="H345" s="48">
        <v>8</v>
      </c>
    </row>
    <row r="346" spans="1:10" x14ac:dyDescent="0.3">
      <c r="A346" s="2">
        <v>43709</v>
      </c>
      <c r="B346" s="6">
        <v>345</v>
      </c>
      <c r="C346" s="4"/>
      <c r="D346" s="5"/>
      <c r="E346" s="5"/>
      <c r="F346" s="3">
        <f t="shared" si="19"/>
        <v>2771.6222255592984</v>
      </c>
      <c r="H346" s="48">
        <v>9</v>
      </c>
    </row>
    <row r="347" spans="1:10" x14ac:dyDescent="0.3">
      <c r="A347" s="2">
        <v>43739</v>
      </c>
      <c r="B347" s="6">
        <v>346</v>
      </c>
      <c r="C347" s="4"/>
      <c r="D347" s="5"/>
      <c r="E347" s="5"/>
      <c r="F347" s="3">
        <f t="shared" si="19"/>
        <v>2777.2984299784703</v>
      </c>
      <c r="H347" s="48">
        <v>10</v>
      </c>
    </row>
    <row r="348" spans="1:10" x14ac:dyDescent="0.3">
      <c r="A348" s="2">
        <v>43770</v>
      </c>
      <c r="B348" s="6">
        <v>347</v>
      </c>
      <c r="C348" s="4"/>
      <c r="D348" s="5"/>
      <c r="E348" s="5"/>
      <c r="F348" s="3">
        <f t="shared" si="19"/>
        <v>2782.9746343976426</v>
      </c>
      <c r="H348" s="48">
        <v>11</v>
      </c>
    </row>
    <row r="349" spans="1:10" x14ac:dyDescent="0.3">
      <c r="A349" s="2">
        <v>43800</v>
      </c>
      <c r="B349" s="6">
        <v>348</v>
      </c>
      <c r="C349" s="4"/>
      <c r="D349" s="5"/>
      <c r="E349" s="5"/>
      <c r="F349" s="3">
        <f t="shared" si="19"/>
        <v>2788.6508388168149</v>
      </c>
      <c r="H349" s="48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9"/>
  <sheetViews>
    <sheetView tabSelected="1" workbookViewId="0">
      <pane ySplit="1" topLeftCell="A323" activePane="bottomLeft" state="frozen"/>
      <selection pane="bottomLeft" activeCell="G349" sqref="G349"/>
    </sheetView>
  </sheetViews>
  <sheetFormatPr defaultRowHeight="14.4" x14ac:dyDescent="0.3"/>
  <cols>
    <col min="1" max="1" width="9.88671875" customWidth="1"/>
    <col min="2" max="2" width="7.109375" customWidth="1"/>
    <col min="3" max="3" width="9.5546875" bestFit="1" customWidth="1"/>
    <col min="4" max="4" width="10.44140625" customWidth="1"/>
    <col min="5" max="6" width="10.6640625" customWidth="1"/>
    <col min="7" max="7" width="10.5546875" customWidth="1"/>
    <col min="8" max="8" width="1.6640625" customWidth="1"/>
  </cols>
  <sheetData>
    <row r="1" spans="1:14" ht="15.6" x14ac:dyDescent="0.35">
      <c r="A1" s="1" t="s">
        <v>0</v>
      </c>
      <c r="B1" s="1" t="s">
        <v>4</v>
      </c>
      <c r="C1" s="1" t="s">
        <v>1</v>
      </c>
      <c r="D1" s="1" t="s">
        <v>10</v>
      </c>
      <c r="E1" s="1" t="s">
        <v>11</v>
      </c>
      <c r="F1" s="1" t="s">
        <v>15</v>
      </c>
      <c r="G1" s="1" t="s">
        <v>9</v>
      </c>
      <c r="I1" s="12" t="s">
        <v>12</v>
      </c>
      <c r="J1" s="12" t="s">
        <v>13</v>
      </c>
      <c r="K1" s="13" t="s">
        <v>14</v>
      </c>
    </row>
    <row r="2" spans="1:14" x14ac:dyDescent="0.3">
      <c r="A2" s="2">
        <v>33239</v>
      </c>
      <c r="B2" s="6">
        <v>1</v>
      </c>
      <c r="C2" s="4">
        <v>1708.9169999999999</v>
      </c>
      <c r="D2" s="5"/>
      <c r="E2" s="5"/>
      <c r="F2" s="26">
        <f>C2/$D$13</f>
        <v>0.94439487680961387</v>
      </c>
      <c r="G2" s="5"/>
      <c r="I2" s="14">
        <v>0.1</v>
      </c>
      <c r="J2" s="14">
        <v>0.1</v>
      </c>
      <c r="K2" s="15">
        <v>0.15</v>
      </c>
    </row>
    <row r="3" spans="1:14" ht="15" thickBot="1" x14ac:dyDescent="0.35">
      <c r="A3" s="2">
        <v>33270</v>
      </c>
      <c r="B3" s="6">
        <v>2</v>
      </c>
      <c r="C3" s="4">
        <v>1620.586</v>
      </c>
      <c r="D3" s="5"/>
      <c r="E3" s="5"/>
      <c r="F3" s="26">
        <f t="shared" ref="F3:F12" si="0">C3/$D$13</f>
        <v>0.89558071915100901</v>
      </c>
      <c r="G3" s="5"/>
    </row>
    <row r="4" spans="1:14" x14ac:dyDescent="0.3">
      <c r="A4" s="2">
        <v>33298</v>
      </c>
      <c r="B4" s="6">
        <v>3</v>
      </c>
      <c r="C4" s="4">
        <v>1972.7149999999999</v>
      </c>
      <c r="D4" s="5"/>
      <c r="E4" s="5"/>
      <c r="F4" s="26">
        <f t="shared" si="0"/>
        <v>1.0901769596800064</v>
      </c>
      <c r="G4" s="5"/>
      <c r="I4" s="30" t="s">
        <v>27</v>
      </c>
      <c r="J4" s="17"/>
      <c r="K4" s="17"/>
      <c r="L4" s="18"/>
    </row>
    <row r="5" spans="1:14" x14ac:dyDescent="0.3">
      <c r="A5" s="2">
        <v>33329</v>
      </c>
      <c r="B5" s="6">
        <v>4</v>
      </c>
      <c r="C5" s="4">
        <v>1811.665</v>
      </c>
      <c r="D5" s="5"/>
      <c r="E5" s="5"/>
      <c r="F5" s="26">
        <f t="shared" si="0"/>
        <v>1.0011762680664358</v>
      </c>
      <c r="G5" s="5"/>
      <c r="I5" s="40"/>
      <c r="L5" s="20"/>
    </row>
    <row r="6" spans="1:14" x14ac:dyDescent="0.3">
      <c r="A6" s="2">
        <v>33359</v>
      </c>
      <c r="B6" s="6">
        <v>5</v>
      </c>
      <c r="C6" s="4">
        <v>1974.9639999999999</v>
      </c>
      <c r="D6" s="5"/>
      <c r="E6" s="5"/>
      <c r="F6" s="26">
        <f t="shared" si="0"/>
        <v>1.0914198193846876</v>
      </c>
      <c r="G6" s="5"/>
      <c r="I6" s="31"/>
      <c r="L6" s="20"/>
    </row>
    <row r="7" spans="1:14" x14ac:dyDescent="0.3">
      <c r="A7" s="2">
        <v>33390</v>
      </c>
      <c r="B7" s="6">
        <v>6</v>
      </c>
      <c r="C7" s="4">
        <v>1862.356</v>
      </c>
      <c r="D7" s="5"/>
      <c r="E7" s="5"/>
      <c r="F7" s="26">
        <f t="shared" si="0"/>
        <v>1.029189518973505</v>
      </c>
      <c r="G7" s="5"/>
      <c r="I7" s="32"/>
      <c r="L7" s="20"/>
    </row>
    <row r="8" spans="1:14" x14ac:dyDescent="0.3">
      <c r="A8" s="2">
        <v>33420</v>
      </c>
      <c r="B8" s="6">
        <v>7</v>
      </c>
      <c r="C8" s="4">
        <v>1939.86</v>
      </c>
      <c r="D8" s="5"/>
      <c r="E8" s="5"/>
      <c r="F8" s="26">
        <f t="shared" si="0"/>
        <v>1.0720203764886753</v>
      </c>
      <c r="G8" s="5"/>
      <c r="I8" s="19"/>
      <c r="L8" s="20"/>
    </row>
    <row r="9" spans="1:14" x14ac:dyDescent="0.3">
      <c r="A9" s="2">
        <v>33451</v>
      </c>
      <c r="B9" s="6">
        <v>8</v>
      </c>
      <c r="C9" s="4">
        <v>2013.2639999999999</v>
      </c>
      <c r="D9" s="5"/>
      <c r="E9" s="5"/>
      <c r="F9" s="26">
        <f t="shared" si="0"/>
        <v>1.1125854604203893</v>
      </c>
      <c r="G9" s="5"/>
      <c r="I9" s="19"/>
      <c r="L9" s="20"/>
    </row>
    <row r="10" spans="1:14" x14ac:dyDescent="0.3">
      <c r="A10" s="2">
        <v>33482</v>
      </c>
      <c r="B10" s="6">
        <v>9</v>
      </c>
      <c r="C10" s="4">
        <v>1595.6569999999999</v>
      </c>
      <c r="D10" s="5"/>
      <c r="E10" s="5"/>
      <c r="F10" s="26">
        <f t="shared" si="0"/>
        <v>0.88180426313589133</v>
      </c>
      <c r="G10" s="5"/>
      <c r="I10" s="19"/>
      <c r="L10" s="20"/>
    </row>
    <row r="11" spans="1:14" ht="18.600000000000001" x14ac:dyDescent="0.45">
      <c r="A11" s="2">
        <v>33512</v>
      </c>
      <c r="B11" s="6">
        <v>10</v>
      </c>
      <c r="C11" s="4">
        <v>1724.924</v>
      </c>
      <c r="D11" s="5"/>
      <c r="E11" s="5"/>
      <c r="F11" s="26">
        <f t="shared" si="0"/>
        <v>0.95324078845604931</v>
      </c>
      <c r="G11" s="5"/>
      <c r="I11" s="41" t="s">
        <v>22</v>
      </c>
      <c r="L11" s="20"/>
    </row>
    <row r="12" spans="1:14" ht="15" thickBot="1" x14ac:dyDescent="0.35">
      <c r="A12" s="2">
        <v>33543</v>
      </c>
      <c r="B12" s="6">
        <v>11</v>
      </c>
      <c r="C12" s="4">
        <v>1675.6669999999999</v>
      </c>
      <c r="D12" s="5"/>
      <c r="E12" s="5"/>
      <c r="F12" s="26">
        <f t="shared" si="0"/>
        <v>0.92602000567548637</v>
      </c>
      <c r="G12" s="5"/>
      <c r="I12" s="21"/>
      <c r="J12" s="22"/>
      <c r="K12" s="22"/>
      <c r="L12" s="23"/>
    </row>
    <row r="13" spans="1:14" x14ac:dyDescent="0.3">
      <c r="A13" s="2">
        <v>33573</v>
      </c>
      <c r="B13" s="6">
        <v>12</v>
      </c>
      <c r="C13" s="4">
        <v>1813.8630000000001</v>
      </c>
      <c r="D13" s="26">
        <f>AVERAGE(C2:C13)</f>
        <v>1809.5365000000002</v>
      </c>
      <c r="E13" s="26">
        <v>0</v>
      </c>
      <c r="F13" s="26">
        <f>C13/$D$13</f>
        <v>1.0023909437582497</v>
      </c>
      <c r="G13" s="5"/>
      <c r="I13" s="25" t="s">
        <v>19</v>
      </c>
      <c r="J13" s="24"/>
      <c r="K13" s="24"/>
      <c r="L13" s="24"/>
      <c r="M13" s="24"/>
      <c r="N13" s="24"/>
    </row>
    <row r="14" spans="1:14" x14ac:dyDescent="0.3">
      <c r="A14" s="2">
        <v>33604</v>
      </c>
      <c r="B14" s="6">
        <v>13</v>
      </c>
      <c r="C14" s="4">
        <v>1614.827</v>
      </c>
      <c r="D14" s="5">
        <f>$I$2*(C14/F2)+(1-$I$2)*(D13+E13)</f>
        <v>1799.5735065202116</v>
      </c>
      <c r="E14" s="5">
        <f>$J$2*(D14-D13)+(1-$J$2)*E13</f>
        <v>-0.99629934797885655</v>
      </c>
      <c r="F14" s="5">
        <f>$K$2*(C14/D14)+(1-$K$2)*F2</f>
        <v>0.93733645438120083</v>
      </c>
      <c r="G14" s="5">
        <f>(D13+E13)*F2</f>
        <v>1708.9169999999999</v>
      </c>
    </row>
    <row r="15" spans="1:14" x14ac:dyDescent="0.3">
      <c r="A15" s="2">
        <v>33635</v>
      </c>
      <c r="B15" s="6">
        <v>14</v>
      </c>
      <c r="C15" s="4">
        <v>1557.088</v>
      </c>
      <c r="D15" s="5">
        <f t="shared" ref="D15:D78" si="1">$I$2*(C15/F3)+(1-$I$2)*(D14+E14)</f>
        <v>1792.5829882816327</v>
      </c>
      <c r="E15" s="5">
        <f t="shared" ref="E15:E78" si="2">$J$2*(D15-D14)+(1-$J$2)*E14</f>
        <v>-1.5957212370388651</v>
      </c>
      <c r="F15" s="5">
        <f t="shared" ref="F15:F78" si="3">$K$2*(C15/D15)+(1-$K$2)*F3</f>
        <v>0.89153783002685372</v>
      </c>
      <c r="G15" s="5">
        <f>(D14+E14)*F3</f>
        <v>1610.7710686479215</v>
      </c>
    </row>
    <row r="16" spans="1:14" x14ac:dyDescent="0.3">
      <c r="A16" s="2">
        <v>33664</v>
      </c>
      <c r="B16" s="6">
        <v>15</v>
      </c>
      <c r="C16" s="4">
        <v>1891.223</v>
      </c>
      <c r="D16" s="5">
        <f t="shared" si="1"/>
        <v>1785.3670736376205</v>
      </c>
      <c r="E16" s="5">
        <f t="shared" si="2"/>
        <v>-2.1577405777361962</v>
      </c>
      <c r="F16" s="5">
        <f t="shared" si="3"/>
        <v>1.0855440428082928</v>
      </c>
      <c r="G16" s="5">
        <f>(D15+E15)*F4</f>
        <v>1952.493053612279</v>
      </c>
    </row>
    <row r="17" spans="1:7" x14ac:dyDescent="0.3">
      <c r="A17" s="2">
        <v>33695</v>
      </c>
      <c r="B17" s="6">
        <v>16</v>
      </c>
      <c r="C17" s="4">
        <v>1955.981</v>
      </c>
      <c r="D17" s="5">
        <f t="shared" si="1"/>
        <v>1800.2566942678652</v>
      </c>
      <c r="E17" s="5">
        <f t="shared" si="2"/>
        <v>-0.45300445693810309</v>
      </c>
      <c r="F17" s="5">
        <f t="shared" si="3"/>
        <v>1.0139750029713281</v>
      </c>
      <c r="G17" s="5">
        <f>(D16+E16)*F5</f>
        <v>1785.3068652541328</v>
      </c>
    </row>
    <row r="18" spans="1:7" x14ac:dyDescent="0.3">
      <c r="A18" s="2">
        <v>33725</v>
      </c>
      <c r="B18" s="6">
        <v>17</v>
      </c>
      <c r="C18" s="4">
        <v>1884.7139999999999</v>
      </c>
      <c r="D18" s="5">
        <f t="shared" si="1"/>
        <v>1792.5079254636912</v>
      </c>
      <c r="E18" s="5">
        <f t="shared" si="2"/>
        <v>-1.1825808916616936</v>
      </c>
      <c r="F18" s="5">
        <f t="shared" si="3"/>
        <v>1.085422801862157</v>
      </c>
      <c r="G18" s="5">
        <f t="shared" ref="G18:G78" si="4">(D17+E17)*F6</f>
        <v>1964.3414180613363</v>
      </c>
    </row>
    <row r="19" spans="1:7" x14ac:dyDescent="0.3">
      <c r="A19" s="2">
        <v>33756</v>
      </c>
      <c r="B19" s="6">
        <v>18</v>
      </c>
      <c r="C19" s="4">
        <v>1623.0419999999999</v>
      </c>
      <c r="D19" s="5">
        <f t="shared" si="1"/>
        <v>1769.8937942463783</v>
      </c>
      <c r="E19" s="5">
        <f t="shared" si="2"/>
        <v>-3.3257359242268132</v>
      </c>
      <c r="F19" s="5">
        <f t="shared" si="3"/>
        <v>1.0123652770291613</v>
      </c>
      <c r="G19" s="5">
        <f t="shared" si="4"/>
        <v>1843.6132697051351</v>
      </c>
    </row>
    <row r="20" spans="1:7" x14ac:dyDescent="0.3">
      <c r="A20" s="2">
        <v>33786</v>
      </c>
      <c r="B20" s="6">
        <v>19</v>
      </c>
      <c r="C20" s="4">
        <v>1903.309</v>
      </c>
      <c r="D20" s="5">
        <f t="shared" si="1"/>
        <v>1767.4553590893045</v>
      </c>
      <c r="E20" s="5">
        <f t="shared" si="2"/>
        <v>-3.2370058475115173</v>
      </c>
      <c r="F20" s="5">
        <f t="shared" si="3"/>
        <v>1.0727469159578165</v>
      </c>
      <c r="G20" s="5">
        <f t="shared" si="4"/>
        <v>1893.7969549753809</v>
      </c>
    </row>
    <row r="21" spans="1:7" x14ac:dyDescent="0.3">
      <c r="A21" s="2">
        <v>33817</v>
      </c>
      <c r="B21" s="6">
        <v>20</v>
      </c>
      <c r="C21" s="4">
        <v>1996.712</v>
      </c>
      <c r="D21" s="5">
        <f t="shared" si="1"/>
        <v>1767.2624619760184</v>
      </c>
      <c r="E21" s="5">
        <f t="shared" si="2"/>
        <v>-2.9325949740889765</v>
      </c>
      <c r="F21" s="5">
        <f t="shared" si="3"/>
        <v>1.1151726381074538</v>
      </c>
      <c r="G21" s="5">
        <f t="shared" si="4"/>
        <v>1962.8436888236213</v>
      </c>
    </row>
    <row r="22" spans="1:7" x14ac:dyDescent="0.3">
      <c r="A22" s="2">
        <v>33848</v>
      </c>
      <c r="B22" s="6">
        <v>21</v>
      </c>
      <c r="C22" s="4">
        <v>1703.8969999999999</v>
      </c>
      <c r="D22" s="5">
        <f t="shared" si="1"/>
        <v>1781.1253632238495</v>
      </c>
      <c r="E22" s="5">
        <f t="shared" si="2"/>
        <v>-1.2530453518969655</v>
      </c>
      <c r="F22" s="5">
        <f t="shared" si="3"/>
        <v>0.89302972746439468</v>
      </c>
      <c r="G22" s="5">
        <f>(D21+E21)*F10</f>
        <v>1555.7935983002815</v>
      </c>
    </row>
    <row r="23" spans="1:7" x14ac:dyDescent="0.3">
      <c r="A23" s="2">
        <v>33878</v>
      </c>
      <c r="B23" s="6">
        <v>22</v>
      </c>
      <c r="C23" s="4">
        <v>1810</v>
      </c>
      <c r="D23" s="5">
        <f t="shared" si="1"/>
        <v>1791.76365841606</v>
      </c>
      <c r="E23" s="5">
        <f t="shared" si="2"/>
        <v>-6.391129748621549E-2</v>
      </c>
      <c r="F23" s="5">
        <f t="shared" si="3"/>
        <v>0.96178135102232798</v>
      </c>
      <c r="G23" s="5">
        <f t="shared" si="4"/>
        <v>1696.646891639356</v>
      </c>
    </row>
    <row r="24" spans="1:7" x14ac:dyDescent="0.3">
      <c r="A24" s="2">
        <v>33909</v>
      </c>
      <c r="B24" s="6">
        <v>23</v>
      </c>
      <c r="C24" s="4">
        <v>1861.6010000000001</v>
      </c>
      <c r="D24" s="5">
        <f t="shared" si="1"/>
        <v>1813.5622542743251</v>
      </c>
      <c r="E24" s="5">
        <f t="shared" si="2"/>
        <v>2.1223394180889179</v>
      </c>
      <c r="F24" s="5">
        <f t="shared" si="3"/>
        <v>0.94109029652775289</v>
      </c>
      <c r="G24" s="5">
        <f t="shared" si="4"/>
        <v>1659.1498099955093</v>
      </c>
    </row>
    <row r="25" spans="1:7" x14ac:dyDescent="0.3">
      <c r="A25" s="2">
        <v>33939</v>
      </c>
      <c r="B25" s="6">
        <v>24</v>
      </c>
      <c r="C25" s="4">
        <v>1875.1220000000001</v>
      </c>
      <c r="D25" s="5">
        <f t="shared" si="1"/>
        <v>1821.1810725766682</v>
      </c>
      <c r="E25" s="5">
        <f t="shared" si="2"/>
        <v>2.6719873065143278</v>
      </c>
      <c r="F25" s="5">
        <f t="shared" si="3"/>
        <v>1.0064750999126173</v>
      </c>
      <c r="G25" s="5">
        <f>(D24+E24)*F13</f>
        <v>1820.025793438653</v>
      </c>
    </row>
    <row r="26" spans="1:7" x14ac:dyDescent="0.3">
      <c r="A26" s="2">
        <v>33970</v>
      </c>
      <c r="B26" s="6">
        <v>25</v>
      </c>
      <c r="C26" s="4">
        <v>1705.259</v>
      </c>
      <c r="D26" s="5">
        <f t="shared" si="1"/>
        <v>1823.3937839803748</v>
      </c>
      <c r="E26" s="5">
        <f t="shared" si="2"/>
        <v>2.6260597162335584</v>
      </c>
      <c r="F26" s="5">
        <f t="shared" si="3"/>
        <v>0.9370177247312268</v>
      </c>
      <c r="G26" s="5">
        <f t="shared" si="4"/>
        <v>1709.5639604632063</v>
      </c>
    </row>
    <row r="27" spans="1:7" x14ac:dyDescent="0.3">
      <c r="A27" s="2">
        <v>34001</v>
      </c>
      <c r="B27" s="6">
        <v>26</v>
      </c>
      <c r="C27" s="4">
        <v>1618.5350000000001</v>
      </c>
      <c r="D27" s="5">
        <f t="shared" si="1"/>
        <v>1824.9620345136864</v>
      </c>
      <c r="E27" s="5">
        <f t="shared" si="2"/>
        <v>2.5202787979413612</v>
      </c>
      <c r="F27" s="5">
        <f t="shared" si="3"/>
        <v>0.89084019698261452</v>
      </c>
      <c r="G27" s="5">
        <f t="shared" si="4"/>
        <v>1627.965769035249</v>
      </c>
    </row>
    <row r="28" spans="1:7" x14ac:dyDescent="0.3">
      <c r="A28" s="2">
        <v>34029</v>
      </c>
      <c r="B28" s="6">
        <v>27</v>
      </c>
      <c r="C28" s="4">
        <v>1836.7090000000001</v>
      </c>
      <c r="D28" s="5">
        <f t="shared" si="1"/>
        <v>1813.9311783275141</v>
      </c>
      <c r="E28" s="5">
        <f t="shared" si="2"/>
        <v>1.1651652995299964</v>
      </c>
      <c r="F28" s="5">
        <f t="shared" si="3"/>
        <v>1.0745960101916643</v>
      </c>
      <c r="G28" s="5">
        <f t="shared" si="4"/>
        <v>1983.8125385529554</v>
      </c>
    </row>
    <row r="29" spans="1:7" x14ac:dyDescent="0.3">
      <c r="A29" s="2">
        <v>34060</v>
      </c>
      <c r="B29" s="6">
        <v>28</v>
      </c>
      <c r="C29" s="4">
        <v>1957.0429999999999</v>
      </c>
      <c r="D29" s="5">
        <f t="shared" si="1"/>
        <v>1826.59373549922</v>
      </c>
      <c r="E29" s="5">
        <f t="shared" si="2"/>
        <v>2.3149044867475856</v>
      </c>
      <c r="F29" s="5">
        <f t="shared" si="3"/>
        <v>1.022591254870749</v>
      </c>
      <c r="G29" s="5">
        <f t="shared" si="4"/>
        <v>1840.4623204224788</v>
      </c>
    </row>
    <row r="30" spans="1:7" x14ac:dyDescent="0.3">
      <c r="A30" s="2">
        <v>34090</v>
      </c>
      <c r="B30" s="6">
        <v>29</v>
      </c>
      <c r="C30" s="4">
        <v>1917.1849999999999</v>
      </c>
      <c r="D30" s="5">
        <f t="shared" si="1"/>
        <v>1822.6480252055435</v>
      </c>
      <c r="E30" s="5">
        <f t="shared" si="2"/>
        <v>1.6888430087051787</v>
      </c>
      <c r="F30" s="5">
        <f t="shared" si="3"/>
        <v>1.0803895706391211</v>
      </c>
      <c r="G30" s="5">
        <f t="shared" si="4"/>
        <v>1985.1391403634759</v>
      </c>
    </row>
    <row r="31" spans="1:7" x14ac:dyDescent="0.3">
      <c r="A31" s="2">
        <v>34121</v>
      </c>
      <c r="B31" s="6">
        <v>30</v>
      </c>
      <c r="C31" s="4">
        <v>1882.3979999999999</v>
      </c>
      <c r="D31" s="5">
        <f t="shared" si="1"/>
        <v>1827.8437744487212</v>
      </c>
      <c r="E31" s="5">
        <f t="shared" si="2"/>
        <v>2.0395336321524322</v>
      </c>
      <c r="F31" s="5">
        <f t="shared" si="3"/>
        <v>1.014987418321611</v>
      </c>
      <c r="G31" s="5">
        <f t="shared" si="4"/>
        <v>1846.8952989842305</v>
      </c>
    </row>
    <row r="32" spans="1:7" x14ac:dyDescent="0.3">
      <c r="A32" s="2">
        <v>34151</v>
      </c>
      <c r="B32" s="6">
        <v>31</v>
      </c>
      <c r="C32" s="4">
        <v>1933.009</v>
      </c>
      <c r="D32" s="5">
        <f t="shared" si="1"/>
        <v>1827.0874319184459</v>
      </c>
      <c r="E32" s="5">
        <f t="shared" si="2"/>
        <v>1.7599460159096556</v>
      </c>
      <c r="F32" s="5">
        <f t="shared" si="3"/>
        <v>1.0705308144754049</v>
      </c>
      <c r="G32" s="5">
        <f t="shared" si="4"/>
        <v>1963.001675306444</v>
      </c>
    </row>
    <row r="33" spans="1:7" x14ac:dyDescent="0.3">
      <c r="A33" s="2">
        <v>34182</v>
      </c>
      <c r="B33" s="6">
        <v>32</v>
      </c>
      <c r="C33" s="4">
        <v>1996.1669999999999</v>
      </c>
      <c r="D33" s="5">
        <f t="shared" si="1"/>
        <v>1824.963355526806</v>
      </c>
      <c r="E33" s="5">
        <f t="shared" si="2"/>
        <v>1.3715437751547055</v>
      </c>
      <c r="F33" s="5">
        <f t="shared" si="3"/>
        <v>1.1119685573640621</v>
      </c>
      <c r="G33" s="5">
        <f t="shared" si="4"/>
        <v>2039.4805551469549</v>
      </c>
    </row>
    <row r="34" spans="1:7" x14ac:dyDescent="0.3">
      <c r="A34" s="2">
        <v>34213</v>
      </c>
      <c r="B34" s="6">
        <v>33</v>
      </c>
      <c r="C34" s="4">
        <v>1672.8409999999999</v>
      </c>
      <c r="D34" s="5">
        <f t="shared" si="1"/>
        <v>1831.0233930138711</v>
      </c>
      <c r="E34" s="5">
        <f t="shared" si="2"/>
        <v>1.8403931463457424</v>
      </c>
      <c r="F34" s="5">
        <f t="shared" si="3"/>
        <v>0.89611674523541285</v>
      </c>
      <c r="G34" s="5">
        <f t="shared" si="4"/>
        <v>1630.9713573823428</v>
      </c>
    </row>
    <row r="35" spans="1:7" x14ac:dyDescent="0.3">
      <c r="A35" s="2">
        <v>34243</v>
      </c>
      <c r="B35" s="6">
        <v>34</v>
      </c>
      <c r="C35" s="4">
        <v>1752.827</v>
      </c>
      <c r="D35" s="5">
        <f t="shared" si="1"/>
        <v>1831.8253787838983</v>
      </c>
      <c r="E35" s="5">
        <f t="shared" si="2"/>
        <v>1.7365524087138839</v>
      </c>
      <c r="F35" s="5">
        <f t="shared" si="3"/>
        <v>0.96104532390850994</v>
      </c>
      <c r="G35" s="5">
        <f t="shared" si="4"/>
        <v>1762.8142084930728</v>
      </c>
    </row>
    <row r="36" spans="1:7" x14ac:dyDescent="0.3">
      <c r="A36" s="2">
        <v>34274</v>
      </c>
      <c r="B36" s="6">
        <v>35</v>
      </c>
      <c r="C36" s="4">
        <v>1720.377</v>
      </c>
      <c r="D36" s="5">
        <f t="shared" si="1"/>
        <v>1833.012532102309</v>
      </c>
      <c r="E36" s="5">
        <f t="shared" si="2"/>
        <v>1.6816124996835722</v>
      </c>
      <c r="F36" s="5">
        <f t="shared" si="3"/>
        <v>0.94070950474697501</v>
      </c>
      <c r="G36" s="5">
        <f t="shared" si="4"/>
        <v>1725.5473415280546</v>
      </c>
    </row>
    <row r="37" spans="1:7" x14ac:dyDescent="0.3">
      <c r="A37" s="2">
        <v>34304</v>
      </c>
      <c r="B37" s="6">
        <v>36</v>
      </c>
      <c r="C37" s="4">
        <v>1734.2919999999999</v>
      </c>
      <c r="D37" s="5">
        <f t="shared" si="1"/>
        <v>1823.538183316201</v>
      </c>
      <c r="E37" s="5">
        <f t="shared" si="2"/>
        <v>0.56601637110440839</v>
      </c>
      <c r="F37" s="5">
        <f t="shared" si="3"/>
        <v>0.99816265193328224</v>
      </c>
      <c r="G37" s="5">
        <f t="shared" si="4"/>
        <v>1846.5739724973844</v>
      </c>
    </row>
    <row r="38" spans="1:7" x14ac:dyDescent="0.3">
      <c r="A38" s="2">
        <v>34335</v>
      </c>
      <c r="B38" s="6">
        <v>37</v>
      </c>
      <c r="C38" s="4">
        <v>1563.365</v>
      </c>
      <c r="D38" s="5">
        <f t="shared" si="1"/>
        <v>1808.5385424949068</v>
      </c>
      <c r="E38" s="5">
        <f t="shared" si="2"/>
        <v>-0.99054934813545048</v>
      </c>
      <c r="F38" s="5">
        <f t="shared" si="3"/>
        <v>0.9261303977188684</v>
      </c>
      <c r="G38" s="5">
        <f t="shared" si="4"/>
        <v>1709.2179668636741</v>
      </c>
    </row>
    <row r="39" spans="1:7" x14ac:dyDescent="0.3">
      <c r="A39" s="2">
        <v>34366</v>
      </c>
      <c r="B39" s="6">
        <v>38</v>
      </c>
      <c r="C39" s="4">
        <v>1573.9590000000001</v>
      </c>
      <c r="D39" s="5">
        <f t="shared" si="1"/>
        <v>1803.4757240245119</v>
      </c>
      <c r="E39" s="5">
        <f t="shared" si="2"/>
        <v>-1.3977762603613915</v>
      </c>
      <c r="F39" s="5">
        <f t="shared" si="3"/>
        <v>0.88812463484819593</v>
      </c>
      <c r="G39" s="5">
        <f t="shared" si="4"/>
        <v>1610.2364102703993</v>
      </c>
    </row>
    <row r="40" spans="1:7" x14ac:dyDescent="0.3">
      <c r="A40" s="2">
        <v>34394</v>
      </c>
      <c r="B40" s="6">
        <v>39</v>
      </c>
      <c r="C40" s="4">
        <v>1902.6389999999999</v>
      </c>
      <c r="D40" s="5">
        <f t="shared" si="1"/>
        <v>1798.9263659231108</v>
      </c>
      <c r="E40" s="5">
        <f t="shared" si="2"/>
        <v>-1.7129344444653662</v>
      </c>
      <c r="F40" s="5">
        <f t="shared" si="3"/>
        <v>1.0720544863116199</v>
      </c>
      <c r="G40" s="5">
        <f t="shared" si="4"/>
        <v>1936.5057727217386</v>
      </c>
    </row>
    <row r="41" spans="1:7" x14ac:dyDescent="0.3">
      <c r="A41" s="2">
        <v>34425</v>
      </c>
      <c r="B41" s="6">
        <v>40</v>
      </c>
      <c r="C41" s="4">
        <v>1833.8879999999999</v>
      </c>
      <c r="D41" s="5">
        <f t="shared" si="1"/>
        <v>1796.8294326768164</v>
      </c>
      <c r="E41" s="5">
        <f t="shared" si="2"/>
        <v>-1.751334324648268</v>
      </c>
      <c r="F41" s="5">
        <f t="shared" si="3"/>
        <v>1.0222962298434359</v>
      </c>
      <c r="G41" s="5">
        <f t="shared" si="4"/>
        <v>1837.8147381663127</v>
      </c>
    </row>
    <row r="42" spans="1:7" x14ac:dyDescent="0.3">
      <c r="A42" s="2">
        <v>34455</v>
      </c>
      <c r="B42" s="6">
        <v>41</v>
      </c>
      <c r="C42" s="4">
        <v>1831.049</v>
      </c>
      <c r="D42" s="5">
        <f t="shared" si="1"/>
        <v>1785.0507286989882</v>
      </c>
      <c r="E42" s="5">
        <f t="shared" si="2"/>
        <v>-2.7540712899662587</v>
      </c>
      <c r="F42" s="5">
        <f t="shared" si="3"/>
        <v>1.0721964261435124</v>
      </c>
      <c r="G42" s="5">
        <f t="shared" si="4"/>
        <v>1939.3836559423889</v>
      </c>
    </row>
    <row r="43" spans="1:7" x14ac:dyDescent="0.3">
      <c r="A43" s="2">
        <v>34486</v>
      </c>
      <c r="B43" s="6">
        <v>42</v>
      </c>
      <c r="C43" s="4">
        <v>1775.7550000000001</v>
      </c>
      <c r="D43" s="5">
        <f t="shared" si="1"/>
        <v>1779.020391872469</v>
      </c>
      <c r="E43" s="5">
        <f t="shared" si="2"/>
        <v>-3.081697843621559</v>
      </c>
      <c r="F43" s="5">
        <f t="shared" si="3"/>
        <v>1.0124639805781595</v>
      </c>
      <c r="G43" s="5">
        <f t="shared" si="4"/>
        <v>1809.0086829868198</v>
      </c>
    </row>
    <row r="44" spans="1:7" x14ac:dyDescent="0.3">
      <c r="A44" s="2">
        <v>34516</v>
      </c>
      <c r="B44" s="6">
        <v>43</v>
      </c>
      <c r="C44" s="4">
        <v>1867.508</v>
      </c>
      <c r="D44" s="5">
        <f t="shared" si="1"/>
        <v>1772.7917414963697</v>
      </c>
      <c r="E44" s="5">
        <f t="shared" si="2"/>
        <v>-3.3963930968693297</v>
      </c>
      <c r="F44" s="5">
        <f t="shared" si="3"/>
        <v>1.0679653534957254</v>
      </c>
      <c r="G44" s="5">
        <f t="shared" si="4"/>
        <v>1901.1970965770888</v>
      </c>
    </row>
    <row r="45" spans="1:7" x14ac:dyDescent="0.3">
      <c r="A45" s="2">
        <v>34547</v>
      </c>
      <c r="B45" s="6">
        <v>44</v>
      </c>
      <c r="C45" s="4">
        <v>1906.6079999999999</v>
      </c>
      <c r="D45" s="5">
        <f t="shared" si="1"/>
        <v>1763.9182157447021</v>
      </c>
      <c r="E45" s="5">
        <f t="shared" si="2"/>
        <v>-3.9441063623491526</v>
      </c>
      <c r="F45" s="5">
        <f t="shared" si="3"/>
        <v>1.1073073213854978</v>
      </c>
      <c r="G45" s="5">
        <f t="shared" si="4"/>
        <v>1967.5119929664745</v>
      </c>
    </row>
    <row r="46" spans="1:7" x14ac:dyDescent="0.3">
      <c r="A46" s="2">
        <v>34578</v>
      </c>
      <c r="B46" s="6">
        <v>45</v>
      </c>
      <c r="C46" s="4">
        <v>1685.6320000000001</v>
      </c>
      <c r="D46" s="5">
        <f t="shared" si="1"/>
        <v>1772.0807606617227</v>
      </c>
      <c r="E46" s="5">
        <f t="shared" si="2"/>
        <v>-2.7334412344121803</v>
      </c>
      <c r="F46" s="5">
        <f t="shared" si="3"/>
        <v>0.90438166960813682</v>
      </c>
      <c r="G46" s="5">
        <f t="shared" si="4"/>
        <v>1577.1422705983086</v>
      </c>
    </row>
    <row r="47" spans="1:7" x14ac:dyDescent="0.3">
      <c r="A47" s="2">
        <v>34608</v>
      </c>
      <c r="B47" s="6">
        <v>46</v>
      </c>
      <c r="C47" s="4">
        <v>1778.546</v>
      </c>
      <c r="D47" s="5">
        <f t="shared" si="1"/>
        <v>1777.4762838320908</v>
      </c>
      <c r="E47" s="5">
        <f t="shared" si="2"/>
        <v>-1.9205447939341571</v>
      </c>
      <c r="F47" s="5">
        <f t="shared" si="3"/>
        <v>0.96697879793326402</v>
      </c>
      <c r="G47" s="5">
        <f t="shared" si="4"/>
        <v>1700.4229677056735</v>
      </c>
    </row>
    <row r="48" spans="1:7" x14ac:dyDescent="0.3">
      <c r="A48" s="2">
        <v>34639</v>
      </c>
      <c r="B48" s="6">
        <v>47</v>
      </c>
      <c r="C48" s="4">
        <v>1775.9949999999999</v>
      </c>
      <c r="D48" s="5">
        <f t="shared" si="1"/>
        <v>1786.7933038278522</v>
      </c>
      <c r="E48" s="5">
        <f t="shared" si="2"/>
        <v>-0.79678831496459313</v>
      </c>
      <c r="F48" s="5">
        <f t="shared" si="3"/>
        <v>0.9486965692720436</v>
      </c>
      <c r="G48" s="5">
        <f t="shared" si="4"/>
        <v>1670.2821599212334</v>
      </c>
    </row>
    <row r="49" spans="1:7" x14ac:dyDescent="0.3">
      <c r="A49" s="2">
        <v>34669</v>
      </c>
      <c r="B49" s="6">
        <v>48</v>
      </c>
      <c r="C49" s="4">
        <v>1783.35</v>
      </c>
      <c r="D49" s="5">
        <f t="shared" si="1"/>
        <v>1786.0601305690936</v>
      </c>
      <c r="E49" s="5">
        <f t="shared" si="2"/>
        <v>-0.79042680934399356</v>
      </c>
      <c r="F49" s="5">
        <f t="shared" si="3"/>
        <v>0.99821064725682151</v>
      </c>
      <c r="G49" s="5">
        <f t="shared" si="4"/>
        <v>1782.7150182679454</v>
      </c>
    </row>
    <row r="50" spans="1:7" x14ac:dyDescent="0.3">
      <c r="A50" s="2">
        <v>34700</v>
      </c>
      <c r="B50" s="6">
        <v>49</v>
      </c>
      <c r="C50" s="4">
        <v>1548.415</v>
      </c>
      <c r="D50" s="5">
        <f t="shared" si="1"/>
        <v>1773.9346324742125</v>
      </c>
      <c r="E50" s="5">
        <f t="shared" si="2"/>
        <v>-1.9239339378977038</v>
      </c>
      <c r="F50" s="5">
        <f t="shared" si="3"/>
        <v>0.91814139533644901</v>
      </c>
      <c r="G50" s="5">
        <f t="shared" si="4"/>
        <v>1653.3925407784634</v>
      </c>
    </row>
    <row r="51" spans="1:7" x14ac:dyDescent="0.3">
      <c r="A51" s="2">
        <v>34731</v>
      </c>
      <c r="B51" s="6">
        <v>50</v>
      </c>
      <c r="C51" s="4">
        <v>1496.925</v>
      </c>
      <c r="D51" s="5">
        <f t="shared" si="1"/>
        <v>1763.3586072003059</v>
      </c>
      <c r="E51" s="5">
        <f t="shared" si="2"/>
        <v>-2.7891430714986014</v>
      </c>
      <c r="F51" s="5">
        <f t="shared" si="3"/>
        <v>0.88224177992205055</v>
      </c>
      <c r="G51" s="5">
        <f t="shared" si="4"/>
        <v>1573.766354584661</v>
      </c>
    </row>
    <row r="52" spans="1:7" x14ac:dyDescent="0.3">
      <c r="A52" s="2">
        <v>34759</v>
      </c>
      <c r="B52" s="6">
        <v>51</v>
      </c>
      <c r="C52" s="4">
        <v>1798.316</v>
      </c>
      <c r="D52" s="5">
        <f t="shared" si="1"/>
        <v>1752.2573499946541</v>
      </c>
      <c r="E52" s="5">
        <f t="shared" si="2"/>
        <v>-3.6203544849139204</v>
      </c>
      <c r="F52" s="5">
        <f t="shared" si="3"/>
        <v>1.0651891117790613</v>
      </c>
      <c r="G52" s="5">
        <f t="shared" si="4"/>
        <v>1887.4263924825325</v>
      </c>
    </row>
    <row r="53" spans="1:7" x14ac:dyDescent="0.3">
      <c r="A53" s="2">
        <v>34790</v>
      </c>
      <c r="B53" s="6">
        <v>52</v>
      </c>
      <c r="C53" s="4">
        <v>1732.895</v>
      </c>
      <c r="D53" s="5">
        <f t="shared" si="1"/>
        <v>1743.2833605968206</v>
      </c>
      <c r="E53" s="5">
        <f t="shared" si="2"/>
        <v>-4.1557179762058807</v>
      </c>
      <c r="F53" s="5">
        <f t="shared" si="3"/>
        <v>1.0180579337465183</v>
      </c>
      <c r="G53" s="5">
        <f t="shared" si="4"/>
        <v>1787.6250078743606</v>
      </c>
    </row>
    <row r="54" spans="1:7" x14ac:dyDescent="0.3">
      <c r="A54" s="2">
        <v>34820</v>
      </c>
      <c r="B54" s="6">
        <v>53</v>
      </c>
      <c r="C54" s="4">
        <v>1772.345</v>
      </c>
      <c r="D54" s="5">
        <f t="shared" si="1"/>
        <v>1730.5152801118766</v>
      </c>
      <c r="E54" s="5">
        <f t="shared" si="2"/>
        <v>-5.0169542270796921</v>
      </c>
      <c r="F54" s="5">
        <f t="shared" si="3"/>
        <v>1.0649927366114569</v>
      </c>
      <c r="G54" s="5">
        <f t="shared" si="4"/>
        <v>1864.6864430252149</v>
      </c>
    </row>
    <row r="55" spans="1:7" x14ac:dyDescent="0.3">
      <c r="A55" s="2">
        <v>34851</v>
      </c>
      <c r="B55" s="6">
        <v>54</v>
      </c>
      <c r="C55" s="4">
        <v>1761.2070000000001</v>
      </c>
      <c r="D55" s="5">
        <f t="shared" si="1"/>
        <v>1726.9010519833214</v>
      </c>
      <c r="E55" s="5">
        <f t="shared" si="2"/>
        <v>-4.8766816172272405</v>
      </c>
      <c r="F55" s="5">
        <f t="shared" si="3"/>
        <v>1.0135742254439271</v>
      </c>
      <c r="G55" s="5">
        <f t="shared" si="4"/>
        <v>1747.0049035062716</v>
      </c>
    </row>
    <row r="56" spans="1:7" x14ac:dyDescent="0.3">
      <c r="A56" s="2">
        <v>34881</v>
      </c>
      <c r="B56" s="6">
        <v>55</v>
      </c>
      <c r="C56" s="4">
        <v>1791.655</v>
      </c>
      <c r="D56" s="5">
        <f t="shared" si="1"/>
        <v>1717.5853344674949</v>
      </c>
      <c r="E56" s="5">
        <f t="shared" si="2"/>
        <v>-5.3205852070871629</v>
      </c>
      <c r="F56" s="5">
        <f t="shared" si="3"/>
        <v>1.0642391954969834</v>
      </c>
      <c r="G56" s="5">
        <f t="shared" si="4"/>
        <v>1839.0623654262797</v>
      </c>
    </row>
    <row r="57" spans="1:7" x14ac:dyDescent="0.3">
      <c r="A57" s="2">
        <v>34912</v>
      </c>
      <c r="B57" s="6">
        <v>56</v>
      </c>
      <c r="C57" s="4">
        <v>1874.82</v>
      </c>
      <c r="D57" s="5">
        <f t="shared" si="1"/>
        <v>1710.3517037492622</v>
      </c>
      <c r="E57" s="5">
        <f t="shared" si="2"/>
        <v>-5.5118897582017157</v>
      </c>
      <c r="F57" s="5">
        <f t="shared" si="3"/>
        <v>1.1056353000406545</v>
      </c>
      <c r="G57" s="5">
        <f t="shared" si="4"/>
        <v>1896.0032930063533</v>
      </c>
    </row>
    <row r="58" spans="1:7" x14ac:dyDescent="0.3">
      <c r="A58" s="2">
        <v>34943</v>
      </c>
      <c r="B58" s="6">
        <v>57</v>
      </c>
      <c r="C58" s="4">
        <v>1571.309</v>
      </c>
      <c r="D58" s="5">
        <f t="shared" si="1"/>
        <v>1708.0998449712456</v>
      </c>
      <c r="E58" s="5">
        <f t="shared" si="2"/>
        <v>-5.1858866601832085</v>
      </c>
      <c r="F58" s="5">
        <f t="shared" si="3"/>
        <v>0.90671187387801233</v>
      </c>
      <c r="G58" s="5">
        <f t="shared" si="4"/>
        <v>1541.8258773916607</v>
      </c>
    </row>
    <row r="59" spans="1:7" x14ac:dyDescent="0.3">
      <c r="A59" s="2">
        <v>34973</v>
      </c>
      <c r="B59" s="6">
        <v>58</v>
      </c>
      <c r="C59" s="4">
        <v>1646.9480000000001</v>
      </c>
      <c r="D59" s="5">
        <f t="shared" si="1"/>
        <v>1702.941498481453</v>
      </c>
      <c r="E59" s="5">
        <f t="shared" si="2"/>
        <v>-5.18313264314415</v>
      </c>
      <c r="F59" s="5">
        <f t="shared" si="3"/>
        <v>0.96699990936145575</v>
      </c>
      <c r="G59" s="5">
        <f t="shared" si="4"/>
        <v>1646.6816923914075</v>
      </c>
    </row>
    <row r="60" spans="1:7" x14ac:dyDescent="0.3">
      <c r="A60" s="2">
        <v>35004</v>
      </c>
      <c r="B60" s="6">
        <v>59</v>
      </c>
      <c r="C60" s="4">
        <v>1672.6310000000001</v>
      </c>
      <c r="D60" s="5">
        <f t="shared" si="1"/>
        <v>1704.290851027313</v>
      </c>
      <c r="E60" s="5">
        <f t="shared" si="2"/>
        <v>-4.5298841242437327</v>
      </c>
      <c r="F60" s="5">
        <f t="shared" si="3"/>
        <v>0.95360560078110523</v>
      </c>
      <c r="G60" s="5">
        <f t="shared" si="4"/>
        <v>1610.6575371237147</v>
      </c>
    </row>
    <row r="61" spans="1:7" x14ac:dyDescent="0.3">
      <c r="A61" s="2">
        <v>35034</v>
      </c>
      <c r="B61" s="6">
        <v>60</v>
      </c>
      <c r="C61" s="4">
        <v>1656.845</v>
      </c>
      <c r="D61" s="5">
        <f t="shared" si="1"/>
        <v>1695.7663696641225</v>
      </c>
      <c r="E61" s="5">
        <f t="shared" si="2"/>
        <v>-4.9293438481384086</v>
      </c>
      <c r="F61" s="5">
        <f t="shared" si="3"/>
        <v>0.99503623778915273</v>
      </c>
      <c r="G61" s="5">
        <f t="shared" si="4"/>
        <v>1696.7194949541934</v>
      </c>
    </row>
    <row r="62" spans="1:7" x14ac:dyDescent="0.3">
      <c r="A62" s="2">
        <v>35065</v>
      </c>
      <c r="B62" s="6">
        <v>61</v>
      </c>
      <c r="C62" s="4">
        <v>1381.758</v>
      </c>
      <c r="D62" s="5">
        <f t="shared" si="1"/>
        <v>1672.2484438136796</v>
      </c>
      <c r="E62" s="5">
        <f t="shared" si="2"/>
        <v>-6.7882020483688592</v>
      </c>
      <c r="F62" s="5">
        <f t="shared" si="3"/>
        <v>0.90436331229018863</v>
      </c>
      <c r="G62" s="5">
        <f t="shared" si="4"/>
        <v>1552.4274661692191</v>
      </c>
    </row>
    <row r="63" spans="1:7" x14ac:dyDescent="0.3">
      <c r="A63" s="2">
        <v>35096</v>
      </c>
      <c r="B63" s="6">
        <v>62</v>
      </c>
      <c r="C63" s="4">
        <v>1360.8520000000001</v>
      </c>
      <c r="D63" s="5">
        <f t="shared" si="1"/>
        <v>1653.1635436771719</v>
      </c>
      <c r="E63" s="5">
        <f t="shared" si="2"/>
        <v>-8.0178718571827439</v>
      </c>
      <c r="F63" s="5">
        <f t="shared" si="3"/>
        <v>0.8733825886173463</v>
      </c>
      <c r="G63" s="5">
        <f t="shared" si="4"/>
        <v>1469.3386080844364</v>
      </c>
    </row>
    <row r="64" spans="1:7" x14ac:dyDescent="0.3">
      <c r="A64" s="2">
        <v>35125</v>
      </c>
      <c r="B64" s="6">
        <v>63</v>
      </c>
      <c r="C64" s="4">
        <v>1558.575</v>
      </c>
      <c r="D64" s="5">
        <f t="shared" si="1"/>
        <v>1626.9501932171902</v>
      </c>
      <c r="E64" s="5">
        <f t="shared" si="2"/>
        <v>-9.837419717462641</v>
      </c>
      <c r="F64" s="5">
        <f t="shared" si="3"/>
        <v>1.0491067542537036</v>
      </c>
      <c r="G64" s="5">
        <f t="shared" si="4"/>
        <v>1752.3912569131012</v>
      </c>
    </row>
    <row r="65" spans="1:7" x14ac:dyDescent="0.3">
      <c r="A65" s="2">
        <v>35156</v>
      </c>
      <c r="B65" s="6">
        <v>64</v>
      </c>
      <c r="C65" s="4">
        <v>1608.42</v>
      </c>
      <c r="D65" s="5">
        <f t="shared" si="1"/>
        <v>1613.3905404550146</v>
      </c>
      <c r="E65" s="5">
        <f t="shared" si="2"/>
        <v>-10.209643021933935</v>
      </c>
      <c r="F65" s="5">
        <f t="shared" si="3"/>
        <v>1.0148871230450816</v>
      </c>
      <c r="G65" s="5">
        <f t="shared" si="4"/>
        <v>1646.3144888242341</v>
      </c>
    </row>
    <row r="66" spans="1:7" x14ac:dyDescent="0.3">
      <c r="A66" s="2">
        <v>35186</v>
      </c>
      <c r="B66" s="6">
        <v>65</v>
      </c>
      <c r="C66" s="4">
        <v>1696.6959999999999</v>
      </c>
      <c r="D66" s="5">
        <f t="shared" si="1"/>
        <v>1602.1780726368806</v>
      </c>
      <c r="E66" s="5">
        <f t="shared" si="2"/>
        <v>-10.309925501553939</v>
      </c>
      <c r="F66" s="5">
        <f t="shared" si="3"/>
        <v>1.06409283569402</v>
      </c>
      <c r="G66" s="5">
        <f t="shared" si="4"/>
        <v>1707.376011240468</v>
      </c>
    </row>
    <row r="67" spans="1:7" x14ac:dyDescent="0.3">
      <c r="A67" s="2">
        <v>35217</v>
      </c>
      <c r="B67" s="6">
        <v>66</v>
      </c>
      <c r="C67" s="4">
        <v>1693.183</v>
      </c>
      <c r="D67" s="5">
        <f t="shared" si="1"/>
        <v>1599.7320483433061</v>
      </c>
      <c r="E67" s="5">
        <f t="shared" si="2"/>
        <v>-9.5235353807559964</v>
      </c>
      <c r="F67" s="5">
        <f t="shared" si="3"/>
        <v>1.0203005857981717</v>
      </c>
      <c r="G67" s="5">
        <f t="shared" si="4"/>
        <v>1613.4765242415481</v>
      </c>
    </row>
    <row r="68" spans="1:7" x14ac:dyDescent="0.3">
      <c r="A68" s="2">
        <v>35247</v>
      </c>
      <c r="B68" s="6">
        <v>67</v>
      </c>
      <c r="C68" s="4">
        <v>1835.5160000000001</v>
      </c>
      <c r="D68" s="5">
        <f t="shared" si="1"/>
        <v>1603.6597908423723</v>
      </c>
      <c r="E68" s="5">
        <f t="shared" si="2"/>
        <v>-8.1784075927737785</v>
      </c>
      <c r="F68" s="5">
        <f t="shared" si="3"/>
        <v>1.0762902298010277</v>
      </c>
      <c r="G68" s="5">
        <f t="shared" si="4"/>
        <v>1692.3622285077188</v>
      </c>
    </row>
    <row r="69" spans="1:7" x14ac:dyDescent="0.3">
      <c r="A69" s="2">
        <v>35278</v>
      </c>
      <c r="B69" s="6">
        <v>68</v>
      </c>
      <c r="C69" s="4">
        <v>1942.5730000000001</v>
      </c>
      <c r="D69" s="5">
        <f t="shared" si="1"/>
        <v>1611.6306923495331</v>
      </c>
      <c r="E69" s="5">
        <f t="shared" si="2"/>
        <v>-6.5634766827803253</v>
      </c>
      <c r="F69" s="5">
        <f t="shared" si="3"/>
        <v>1.1205919414727361</v>
      </c>
      <c r="G69" s="5">
        <f t="shared" si="4"/>
        <v>1764.0205378784483</v>
      </c>
    </row>
    <row r="70" spans="1:7" x14ac:dyDescent="0.3">
      <c r="A70" s="2">
        <v>35309</v>
      </c>
      <c r="B70" s="6">
        <v>69</v>
      </c>
      <c r="C70" s="4">
        <v>1551.4010000000001</v>
      </c>
      <c r="D70" s="5">
        <f t="shared" si="1"/>
        <v>1615.6623672193355</v>
      </c>
      <c r="E70" s="5">
        <f t="shared" si="2"/>
        <v>-5.5039615275220557</v>
      </c>
      <c r="F70" s="5">
        <f t="shared" si="3"/>
        <v>0.9147389916612757</v>
      </c>
      <c r="G70" s="5">
        <f t="shared" si="4"/>
        <v>1455.3335028173653</v>
      </c>
    </row>
    <row r="71" spans="1:7" x14ac:dyDescent="0.3">
      <c r="A71" s="2">
        <v>35339</v>
      </c>
      <c r="B71" s="6">
        <v>70</v>
      </c>
      <c r="C71" s="4">
        <v>1686.508</v>
      </c>
      <c r="D71" s="5">
        <f t="shared" si="1"/>
        <v>1623.5487862270022</v>
      </c>
      <c r="E71" s="5">
        <f t="shared" si="2"/>
        <v>-4.1649234740031753</v>
      </c>
      <c r="F71" s="5">
        <f t="shared" si="3"/>
        <v>0.97776673742321751</v>
      </c>
      <c r="G71" s="5">
        <f t="shared" si="4"/>
        <v>1557.0230323615697</v>
      </c>
    </row>
    <row r="72" spans="1:7" x14ac:dyDescent="0.3">
      <c r="A72" s="2">
        <v>35370</v>
      </c>
      <c r="B72" s="6">
        <v>71</v>
      </c>
      <c r="C72" s="4">
        <v>1576.204</v>
      </c>
      <c r="D72" s="5">
        <f t="shared" si="1"/>
        <v>1622.7343546794339</v>
      </c>
      <c r="E72" s="5">
        <f t="shared" si="2"/>
        <v>-3.8298742813596927</v>
      </c>
      <c r="F72" s="5">
        <f t="shared" si="3"/>
        <v>0.95626365421248094</v>
      </c>
      <c r="G72" s="5">
        <f t="shared" si="4"/>
        <v>1544.2535213358005</v>
      </c>
    </row>
    <row r="73" spans="1:7" x14ac:dyDescent="0.3">
      <c r="A73" s="2">
        <v>35400</v>
      </c>
      <c r="B73" s="6">
        <v>72</v>
      </c>
      <c r="C73" s="4">
        <v>1700.433</v>
      </c>
      <c r="D73" s="5">
        <f t="shared" si="1"/>
        <v>1627.9055974512278</v>
      </c>
      <c r="E73" s="5">
        <f t="shared" si="2"/>
        <v>-2.929762576044332</v>
      </c>
      <c r="F73" s="5">
        <f t="shared" si="3"/>
        <v>1.0024636898750505</v>
      </c>
      <c r="G73" s="5">
        <f t="shared" si="4"/>
        <v>1610.8686235153029</v>
      </c>
    </row>
    <row r="74" spans="1:7" x14ac:dyDescent="0.3">
      <c r="A74" s="2">
        <v>35431</v>
      </c>
      <c r="B74" s="6">
        <v>73</v>
      </c>
      <c r="C74" s="4">
        <v>1396.588</v>
      </c>
      <c r="D74" s="5">
        <f t="shared" si="1"/>
        <v>1616.9060107870721</v>
      </c>
      <c r="E74" s="5">
        <f t="shared" si="2"/>
        <v>-3.7367449848554672</v>
      </c>
      <c r="F74" s="5">
        <f t="shared" si="3"/>
        <v>0.89826996408635529</v>
      </c>
      <c r="G74" s="5">
        <f t="shared" si="4"/>
        <v>1469.5685284192355</v>
      </c>
    </row>
    <row r="75" spans="1:7" x14ac:dyDescent="0.3">
      <c r="A75" s="2">
        <v>35462</v>
      </c>
      <c r="B75" s="6">
        <v>74</v>
      </c>
      <c r="C75" s="4">
        <v>1371.69</v>
      </c>
      <c r="D75" s="5">
        <f t="shared" si="1"/>
        <v>1608.907221913385</v>
      </c>
      <c r="E75" s="5">
        <f t="shared" si="2"/>
        <v>-4.1629493737386296</v>
      </c>
      <c r="F75" s="5">
        <f t="shared" si="3"/>
        <v>0.87025920581469962</v>
      </c>
      <c r="G75" s="5">
        <f t="shared" si="4"/>
        <v>1408.9139492442839</v>
      </c>
    </row>
    <row r="76" spans="1:7" x14ac:dyDescent="0.3">
      <c r="A76" s="2">
        <v>35490</v>
      </c>
      <c r="B76" s="6">
        <v>75</v>
      </c>
      <c r="C76" s="4">
        <v>1707.5219999999999</v>
      </c>
      <c r="D76" s="5">
        <f t="shared" si="1"/>
        <v>1607.0294494038221</v>
      </c>
      <c r="E76" s="5">
        <f t="shared" si="2"/>
        <v>-3.9344316873210543</v>
      </c>
      <c r="F76" s="5">
        <f t="shared" si="3"/>
        <v>1.0511207077335709</v>
      </c>
      <c r="G76" s="5">
        <f t="shared" si="4"/>
        <v>1683.548055171289</v>
      </c>
    </row>
    <row r="77" spans="1:7" x14ac:dyDescent="0.3">
      <c r="A77" s="2">
        <v>35521</v>
      </c>
      <c r="B77" s="6">
        <v>76</v>
      </c>
      <c r="C77" s="4">
        <v>1654.604</v>
      </c>
      <c r="D77" s="5">
        <f t="shared" si="1"/>
        <v>1605.8188191003294</v>
      </c>
      <c r="E77" s="5">
        <f t="shared" si="2"/>
        <v>-3.6620515489382228</v>
      </c>
      <c r="F77" s="5">
        <f t="shared" si="3"/>
        <v>1.0172110924358708</v>
      </c>
      <c r="G77" s="5">
        <f t="shared" si="4"/>
        <v>1626.9604904982039</v>
      </c>
    </row>
    <row r="78" spans="1:7" x14ac:dyDescent="0.3">
      <c r="A78" s="2">
        <v>35551</v>
      </c>
      <c r="B78" s="6">
        <v>77</v>
      </c>
      <c r="C78" s="4">
        <v>1762.903</v>
      </c>
      <c r="D78" s="5">
        <f t="shared" si="1"/>
        <v>1607.6130078381709</v>
      </c>
      <c r="E78" s="5">
        <f t="shared" si="2"/>
        <v>-3.1164275202602485</v>
      </c>
      <c r="F78" s="5">
        <f t="shared" si="3"/>
        <v>1.0689684042110807</v>
      </c>
      <c r="G78" s="5">
        <f t="shared" si="4"/>
        <v>1704.8435380101246</v>
      </c>
    </row>
    <row r="79" spans="1:7" x14ac:dyDescent="0.3">
      <c r="A79" s="2">
        <v>35582</v>
      </c>
      <c r="B79" s="6">
        <v>78</v>
      </c>
      <c r="C79" s="4">
        <v>1775.8</v>
      </c>
      <c r="D79" s="5">
        <f t="shared" ref="D79:D142" si="5">$I$2*(C79/F67)+(1-$I$2)*(D78+E78)</f>
        <v>1618.0936713243757</v>
      </c>
      <c r="E79" s="5">
        <f t="shared" ref="E79:E142" si="6">$J$2*(D79-D78)+(1-$J$2)*E78</f>
        <v>-1.756718419613746</v>
      </c>
      <c r="F79" s="5">
        <f t="shared" ref="F79:F142" si="7">$K$2*(C79/D79)+(1-$K$2)*F67</f>
        <v>1.0318751393747794</v>
      </c>
      <c r="G79" s="5">
        <f t="shared" ref="G79:G142" si="8">(D78+E78)*F67</f>
        <v>1637.0688008095276</v>
      </c>
    </row>
    <row r="80" spans="1:7" x14ac:dyDescent="0.3">
      <c r="A80" s="2">
        <v>35612</v>
      </c>
      <c r="B80" s="6">
        <v>79</v>
      </c>
      <c r="C80" s="4">
        <v>1934.2190000000001</v>
      </c>
      <c r="D80" s="5">
        <f t="shared" si="5"/>
        <v>1634.4149140471029</v>
      </c>
      <c r="E80" s="5">
        <f t="shared" si="6"/>
        <v>5.1077694620350611E-2</v>
      </c>
      <c r="F80" s="5">
        <f t="shared" si="7"/>
        <v>1.0923615035392613</v>
      </c>
      <c r="G80" s="5">
        <f t="shared" si="8"/>
        <v>1739.6476704777592</v>
      </c>
    </row>
    <row r="81" spans="1:7" x14ac:dyDescent="0.3">
      <c r="A81" s="2">
        <v>35643</v>
      </c>
      <c r="B81" s="6">
        <v>80</v>
      </c>
      <c r="C81" s="4">
        <v>2008.0550000000001</v>
      </c>
      <c r="D81" s="5">
        <f t="shared" si="5"/>
        <v>1650.2153090901093</v>
      </c>
      <c r="E81" s="5">
        <f t="shared" si="6"/>
        <v>1.6260094294589504</v>
      </c>
      <c r="F81" s="5">
        <f t="shared" si="7"/>
        <v>1.1350297868311938</v>
      </c>
      <c r="G81" s="5">
        <f t="shared" si="8"/>
        <v>1831.5694189570186</v>
      </c>
    </row>
    <row r="82" spans="1:7" x14ac:dyDescent="0.3">
      <c r="A82" s="2">
        <v>35674</v>
      </c>
      <c r="B82" s="6">
        <v>81</v>
      </c>
      <c r="C82" s="4">
        <v>1615.924</v>
      </c>
      <c r="D82" s="5">
        <f t="shared" si="5"/>
        <v>1663.3112939846383</v>
      </c>
      <c r="E82" s="5">
        <f t="shared" si="6"/>
        <v>2.7730069759659566</v>
      </c>
      <c r="F82" s="5">
        <f t="shared" si="7"/>
        <v>0.9232546830231253</v>
      </c>
      <c r="G82" s="5">
        <f t="shared" si="8"/>
        <v>1511.0036620870219</v>
      </c>
    </row>
    <row r="83" spans="1:7" x14ac:dyDescent="0.3">
      <c r="A83" s="2">
        <v>35704</v>
      </c>
      <c r="B83" s="6">
        <v>82</v>
      </c>
      <c r="C83" s="4">
        <v>1773.91</v>
      </c>
      <c r="D83" s="5">
        <f t="shared" si="5"/>
        <v>1680.9005330160626</v>
      </c>
      <c r="E83" s="5">
        <f t="shared" si="6"/>
        <v>4.2546301815117928</v>
      </c>
      <c r="F83" s="5">
        <f t="shared" si="7"/>
        <v>0.98940169446014503</v>
      </c>
      <c r="G83" s="5">
        <f t="shared" si="8"/>
        <v>1629.0418112222919</v>
      </c>
    </row>
    <row r="84" spans="1:7" x14ac:dyDescent="0.3">
      <c r="A84" s="2">
        <v>35735</v>
      </c>
      <c r="B84" s="6">
        <v>83</v>
      </c>
      <c r="C84" s="4">
        <v>1732.3679999999999</v>
      </c>
      <c r="D84" s="5">
        <f t="shared" si="5"/>
        <v>1697.7997267750993</v>
      </c>
      <c r="E84" s="5">
        <f t="shared" si="6"/>
        <v>5.5190865392642872</v>
      </c>
      <c r="F84" s="5">
        <f t="shared" si="7"/>
        <v>0.96587820068432517</v>
      </c>
      <c r="G84" s="5">
        <f t="shared" si="8"/>
        <v>1611.4526342743422</v>
      </c>
    </row>
    <row r="85" spans="1:7" x14ac:dyDescent="0.3">
      <c r="A85" s="2">
        <v>35765</v>
      </c>
      <c r="B85" s="6">
        <v>84</v>
      </c>
      <c r="C85" s="4">
        <v>1796.626</v>
      </c>
      <c r="D85" s="5">
        <f t="shared" si="5"/>
        <v>1712.2079868845701</v>
      </c>
      <c r="E85" s="5">
        <f t="shared" si="6"/>
        <v>6.4080038962849386</v>
      </c>
      <c r="F85" s="5">
        <f t="shared" si="7"/>
        <v>1.0094896759919669</v>
      </c>
      <c r="G85" s="5">
        <f t="shared" si="8"/>
        <v>1707.5152626287093</v>
      </c>
    </row>
    <row r="86" spans="1:7" x14ac:dyDescent="0.3">
      <c r="A86" s="2">
        <v>35796</v>
      </c>
      <c r="B86" s="6">
        <v>85</v>
      </c>
      <c r="C86" s="4">
        <v>1570.33</v>
      </c>
      <c r="D86" s="5">
        <f t="shared" si="5"/>
        <v>1721.5715472109368</v>
      </c>
      <c r="E86" s="5">
        <f t="shared" si="6"/>
        <v>6.7035595392931171</v>
      </c>
      <c r="F86" s="5">
        <f t="shared" si="7"/>
        <v>0.90035183992998058</v>
      </c>
      <c r="G86" s="5">
        <f t="shared" si="8"/>
        <v>1543.7811243169547</v>
      </c>
    </row>
    <row r="87" spans="1:7" x14ac:dyDescent="0.3">
      <c r="A87" s="2">
        <v>35827</v>
      </c>
      <c r="B87" s="6">
        <v>86</v>
      </c>
      <c r="C87" s="4">
        <v>1412.691</v>
      </c>
      <c r="D87" s="5">
        <f t="shared" si="5"/>
        <v>1717.7775077338258</v>
      </c>
      <c r="E87" s="5">
        <f t="shared" si="6"/>
        <v>5.6537996376527033</v>
      </c>
      <c r="F87" s="5">
        <f t="shared" si="7"/>
        <v>0.86307951962630058</v>
      </c>
      <c r="G87" s="5">
        <f t="shared" si="8"/>
        <v>1504.0473218297702</v>
      </c>
    </row>
    <row r="88" spans="1:7" x14ac:dyDescent="0.3">
      <c r="A88" s="2">
        <v>35855</v>
      </c>
      <c r="B88" s="6">
        <v>87</v>
      </c>
      <c r="C88" s="4">
        <v>1754.6410000000001</v>
      </c>
      <c r="D88" s="5">
        <f t="shared" si="5"/>
        <v>1718.0186715898874</v>
      </c>
      <c r="E88" s="5">
        <f t="shared" si="6"/>
        <v>5.1125360594935909</v>
      </c>
      <c r="F88" s="5">
        <f t="shared" si="7"/>
        <v>1.0466500925859195</v>
      </c>
      <c r="G88" s="5">
        <f t="shared" si="8"/>
        <v>1811.5343355345019</v>
      </c>
    </row>
    <row r="89" spans="1:7" x14ac:dyDescent="0.3">
      <c r="A89" s="2">
        <v>35886</v>
      </c>
      <c r="B89" s="6">
        <v>88</v>
      </c>
      <c r="C89" s="4">
        <v>1824.932</v>
      </c>
      <c r="D89" s="5">
        <f t="shared" si="5"/>
        <v>1730.2235233342083</v>
      </c>
      <c r="E89" s="5">
        <f t="shared" si="6"/>
        <v>5.8217676279763193</v>
      </c>
      <c r="F89" s="5">
        <f t="shared" si="7"/>
        <v>1.022840085348808</v>
      </c>
      <c r="G89" s="5">
        <f t="shared" si="8"/>
        <v>1752.7881781433682</v>
      </c>
    </row>
    <row r="90" spans="1:7" x14ac:dyDescent="0.3">
      <c r="A90" s="2">
        <v>35916</v>
      </c>
      <c r="B90" s="6">
        <v>89</v>
      </c>
      <c r="C90" s="4">
        <v>1843.289</v>
      </c>
      <c r="D90" s="5">
        <f t="shared" si="5"/>
        <v>1734.8770090682754</v>
      </c>
      <c r="E90" s="5">
        <f t="shared" si="6"/>
        <v>5.7049394385853969</v>
      </c>
      <c r="F90" s="5">
        <f t="shared" si="7"/>
        <v>1.0679966026515935</v>
      </c>
      <c r="G90" s="5">
        <f t="shared" si="8"/>
        <v>1855.7775643180078</v>
      </c>
    </row>
    <row r="91" spans="1:7" x14ac:dyDescent="0.3">
      <c r="A91" s="2">
        <v>35947</v>
      </c>
      <c r="B91" s="6">
        <v>90</v>
      </c>
      <c r="C91" s="4">
        <v>1825.9639999999999</v>
      </c>
      <c r="D91" s="5">
        <f t="shared" si="5"/>
        <v>1743.4796594943912</v>
      </c>
      <c r="E91" s="5">
        <f t="shared" si="6"/>
        <v>5.9947105373384391</v>
      </c>
      <c r="F91" s="5">
        <f t="shared" si="7"/>
        <v>1.0341903958117202</v>
      </c>
      <c r="G91" s="5">
        <f t="shared" si="8"/>
        <v>1796.0632407087419</v>
      </c>
    </row>
    <row r="92" spans="1:7" x14ac:dyDescent="0.3">
      <c r="A92" s="2">
        <v>35977</v>
      </c>
      <c r="B92" s="6">
        <v>91</v>
      </c>
      <c r="C92" s="4">
        <v>1968.172</v>
      </c>
      <c r="D92" s="5">
        <f t="shared" si="5"/>
        <v>1754.7028174425629</v>
      </c>
      <c r="E92" s="5">
        <f t="shared" si="6"/>
        <v>6.5175552784217734</v>
      </c>
      <c r="F92" s="5">
        <f t="shared" si="7"/>
        <v>1.0967555973621215</v>
      </c>
      <c r="G92" s="5">
        <f t="shared" si="8"/>
        <v>1911.0584532512623</v>
      </c>
    </row>
    <row r="93" spans="1:7" x14ac:dyDescent="0.3">
      <c r="A93" s="2">
        <v>36008</v>
      </c>
      <c r="B93" s="6">
        <v>92</v>
      </c>
      <c r="C93" s="4">
        <v>1921.645</v>
      </c>
      <c r="D93" s="5">
        <f t="shared" si="5"/>
        <v>1754.4018217798398</v>
      </c>
      <c r="E93" s="5">
        <f t="shared" si="6"/>
        <v>5.8357001843072807</v>
      </c>
      <c r="F93" s="5">
        <f t="shared" si="7"/>
        <v>1.1290744813025806</v>
      </c>
      <c r="G93" s="5">
        <f t="shared" si="8"/>
        <v>1999.0375842122548</v>
      </c>
    </row>
    <row r="94" spans="1:7" x14ac:dyDescent="0.3">
      <c r="A94" s="2">
        <v>36039</v>
      </c>
      <c r="B94" s="6">
        <v>93</v>
      </c>
      <c r="C94" s="4">
        <v>1669.597</v>
      </c>
      <c r="D94" s="5">
        <f t="shared" si="5"/>
        <v>1765.05195349977</v>
      </c>
      <c r="E94" s="5">
        <f t="shared" si="6"/>
        <v>6.3171433378695712</v>
      </c>
      <c r="F94" s="5">
        <f t="shared" si="7"/>
        <v>0.92665440035775393</v>
      </c>
      <c r="G94" s="5">
        <f t="shared" si="8"/>
        <v>1625.1475353864203</v>
      </c>
    </row>
    <row r="95" spans="1:7" x14ac:dyDescent="0.3">
      <c r="A95" s="2">
        <v>36069</v>
      </c>
      <c r="B95" s="6">
        <v>94</v>
      </c>
      <c r="C95" s="4">
        <v>1791.4739999999999</v>
      </c>
      <c r="D95" s="5">
        <f t="shared" si="5"/>
        <v>1775.2985841522652</v>
      </c>
      <c r="E95" s="5">
        <f t="shared" si="6"/>
        <v>6.7100920693321386</v>
      </c>
      <c r="F95" s="5">
        <f t="shared" si="7"/>
        <v>0.99235814693913138</v>
      </c>
      <c r="G95" s="5">
        <f t="shared" si="8"/>
        <v>1752.5955859254973</v>
      </c>
    </row>
    <row r="96" spans="1:7" x14ac:dyDescent="0.3">
      <c r="A96" s="2">
        <v>36100</v>
      </c>
      <c r="B96" s="6">
        <v>95</v>
      </c>
      <c r="C96" s="4">
        <v>1816.7139999999999</v>
      </c>
      <c r="D96" s="5">
        <f t="shared" si="5"/>
        <v>1791.8971555494836</v>
      </c>
      <c r="E96" s="5">
        <f t="shared" si="6"/>
        <v>7.6989400021207643</v>
      </c>
      <c r="F96" s="5">
        <f t="shared" si="7"/>
        <v>0.97307389263463784</v>
      </c>
      <c r="G96" s="5">
        <f t="shared" si="8"/>
        <v>1721.2033337927726</v>
      </c>
    </row>
    <row r="97" spans="1:7" x14ac:dyDescent="0.3">
      <c r="A97" s="2">
        <v>36130</v>
      </c>
      <c r="B97" s="6">
        <v>96</v>
      </c>
      <c r="C97" s="4">
        <v>1846.7539999999999</v>
      </c>
      <c r="D97" s="5">
        <f t="shared" si="5"/>
        <v>1802.5758506992381</v>
      </c>
      <c r="E97" s="5">
        <f t="shared" si="6"/>
        <v>7.9969155168841386</v>
      </c>
      <c r="F97" s="5">
        <f t="shared" si="7"/>
        <v>1.0117424762152845</v>
      </c>
      <c r="G97" s="5">
        <f t="shared" si="8"/>
        <v>1816.6736794147978</v>
      </c>
    </row>
    <row r="98" spans="1:7" x14ac:dyDescent="0.3">
      <c r="A98" s="2">
        <v>36161</v>
      </c>
      <c r="B98" s="6">
        <v>97</v>
      </c>
      <c r="C98" s="4">
        <v>1599.4269999999999</v>
      </c>
      <c r="D98" s="5">
        <f t="shared" si="5"/>
        <v>1807.1601534988329</v>
      </c>
      <c r="E98" s="5">
        <f t="shared" si="6"/>
        <v>7.6556542451552003</v>
      </c>
      <c r="F98" s="5">
        <f t="shared" si="7"/>
        <v>0.89805655615029334</v>
      </c>
      <c r="G98" s="5">
        <f t="shared" si="8"/>
        <v>1630.1525213898003</v>
      </c>
    </row>
    <row r="99" spans="1:7" x14ac:dyDescent="0.3">
      <c r="A99" s="2">
        <v>36192</v>
      </c>
      <c r="B99" s="6">
        <v>98</v>
      </c>
      <c r="C99" s="4">
        <v>1548.8040000000001</v>
      </c>
      <c r="D99" s="5">
        <f t="shared" si="5"/>
        <v>1812.7851309454602</v>
      </c>
      <c r="E99" s="5">
        <f t="shared" si="6"/>
        <v>7.452586565302413</v>
      </c>
      <c r="F99" s="5">
        <f t="shared" si="7"/>
        <v>0.86177431364246604</v>
      </c>
      <c r="G99" s="5">
        <f t="shared" si="8"/>
        <v>1566.3303555578977</v>
      </c>
    </row>
    <row r="100" spans="1:7" x14ac:dyDescent="0.3">
      <c r="A100" s="2">
        <v>36220</v>
      </c>
      <c r="B100" s="6">
        <v>99</v>
      </c>
      <c r="C100" s="4">
        <v>1832.3330000000001</v>
      </c>
      <c r="D100" s="5">
        <f t="shared" si="5"/>
        <v>1813.2803803761419</v>
      </c>
      <c r="E100" s="5">
        <f t="shared" si="6"/>
        <v>6.7568528518403443</v>
      </c>
      <c r="F100" s="5">
        <f t="shared" si="7"/>
        <v>1.0412286686257159</v>
      </c>
      <c r="G100" s="5">
        <f t="shared" si="8"/>
        <v>1905.1519755610225</v>
      </c>
    </row>
    <row r="101" spans="1:7" x14ac:dyDescent="0.3">
      <c r="A101" s="2">
        <v>36251</v>
      </c>
      <c r="B101" s="6">
        <v>100</v>
      </c>
      <c r="C101" s="4">
        <v>1839.72</v>
      </c>
      <c r="D101" s="5">
        <f t="shared" si="5"/>
        <v>1817.8974032304659</v>
      </c>
      <c r="E101" s="5">
        <f t="shared" si="6"/>
        <v>6.5428698520887076</v>
      </c>
      <c r="F101" s="5">
        <f t="shared" si="7"/>
        <v>1.021214718451813</v>
      </c>
      <c r="G101" s="5">
        <f t="shared" si="8"/>
        <v>1861.6070389729177</v>
      </c>
    </row>
    <row r="102" spans="1:7" x14ac:dyDescent="0.3">
      <c r="A102" s="2">
        <v>36281</v>
      </c>
      <c r="B102" s="6">
        <v>101</v>
      </c>
      <c r="C102" s="4">
        <v>1846.498</v>
      </c>
      <c r="D102" s="5">
        <f t="shared" si="5"/>
        <v>1814.8898669164978</v>
      </c>
      <c r="E102" s="5">
        <f t="shared" si="6"/>
        <v>5.5878292354830261</v>
      </c>
      <c r="F102" s="5">
        <f t="shared" si="7"/>
        <v>1.0604095131763305</v>
      </c>
      <c r="G102" s="5">
        <f t="shared" si="8"/>
        <v>1948.4960133929137</v>
      </c>
    </row>
    <row r="103" spans="1:7" x14ac:dyDescent="0.3">
      <c r="A103" s="2">
        <v>36312</v>
      </c>
      <c r="B103" s="6">
        <v>102</v>
      </c>
      <c r="C103" s="4">
        <v>1864.8520000000001</v>
      </c>
      <c r="D103" s="5">
        <f t="shared" si="5"/>
        <v>1818.7499147664457</v>
      </c>
      <c r="E103" s="5">
        <f t="shared" si="6"/>
        <v>5.4150510969295169</v>
      </c>
      <c r="F103" s="5">
        <f t="shared" si="7"/>
        <v>1.0328640704518446</v>
      </c>
      <c r="G103" s="5">
        <f t="shared" si="8"/>
        <v>1882.7205491498255</v>
      </c>
    </row>
    <row r="104" spans="1:7" x14ac:dyDescent="0.3">
      <c r="A104" s="2">
        <v>36342</v>
      </c>
      <c r="B104" s="6">
        <v>103</v>
      </c>
      <c r="C104" s="4">
        <v>1965.7429999999999</v>
      </c>
      <c r="D104" s="5">
        <f t="shared" si="5"/>
        <v>1820.9810170504832</v>
      </c>
      <c r="E104" s="5">
        <f t="shared" si="6"/>
        <v>5.0966562156403086</v>
      </c>
      <c r="F104" s="5">
        <f t="shared" si="7"/>
        <v>1.0941667628674716</v>
      </c>
      <c r="G104" s="5">
        <f t="shared" si="8"/>
        <v>2000.6631368225401</v>
      </c>
    </row>
    <row r="105" spans="1:7" x14ac:dyDescent="0.3">
      <c r="A105" s="2">
        <v>36373</v>
      </c>
      <c r="B105" s="6">
        <v>104</v>
      </c>
      <c r="C105" s="4">
        <v>1949.002</v>
      </c>
      <c r="D105" s="5">
        <f t="shared" si="5"/>
        <v>1816.0893417938662</v>
      </c>
      <c r="E105" s="5">
        <f t="shared" si="6"/>
        <v>4.0978230684145815</v>
      </c>
      <c r="F105" s="5">
        <f t="shared" si="7"/>
        <v>1.1206912374899607</v>
      </c>
      <c r="G105" s="5">
        <f t="shared" si="8"/>
        <v>2061.7777017611716</v>
      </c>
    </row>
    <row r="106" spans="1:7" x14ac:dyDescent="0.3">
      <c r="A106" s="2">
        <v>36404</v>
      </c>
      <c r="B106" s="6">
        <v>105</v>
      </c>
      <c r="C106" s="4">
        <v>1607.373</v>
      </c>
      <c r="D106" s="5">
        <f t="shared" si="5"/>
        <v>1811.6282624533874</v>
      </c>
      <c r="E106" s="5">
        <f t="shared" si="6"/>
        <v>3.2419328275252419</v>
      </c>
      <c r="F106" s="5">
        <f t="shared" si="7"/>
        <v>0.92074422253367016</v>
      </c>
      <c r="G106" s="5">
        <f t="shared" si="8"/>
        <v>1686.6844457943369</v>
      </c>
    </row>
    <row r="107" spans="1:7" x14ac:dyDescent="0.3">
      <c r="A107" s="2">
        <v>36434</v>
      </c>
      <c r="B107" s="6">
        <v>106</v>
      </c>
      <c r="C107" s="4">
        <v>1803.664</v>
      </c>
      <c r="D107" s="5">
        <f t="shared" si="5"/>
        <v>1815.1385234126651</v>
      </c>
      <c r="E107" s="5">
        <f t="shared" si="6"/>
        <v>3.2687656407004906</v>
      </c>
      <c r="F107" s="5">
        <f t="shared" si="7"/>
        <v>0.99255618954889346</v>
      </c>
      <c r="G107" s="5">
        <f t="shared" si="8"/>
        <v>1801.0012239240259</v>
      </c>
    </row>
    <row r="108" spans="1:7" x14ac:dyDescent="0.3">
      <c r="A108" s="2">
        <v>36465</v>
      </c>
      <c r="B108" s="6">
        <v>107</v>
      </c>
      <c r="C108" s="4">
        <v>1850.309</v>
      </c>
      <c r="D108" s="5">
        <f t="shared" si="5"/>
        <v>1826.7174843486785</v>
      </c>
      <c r="E108" s="5">
        <f t="shared" si="6"/>
        <v>4.099785170231776</v>
      </c>
      <c r="F108" s="5">
        <f t="shared" si="7"/>
        <v>0.97905001434349315</v>
      </c>
      <c r="G108" s="5">
        <f t="shared" si="8"/>
        <v>1769.4446591543574</v>
      </c>
    </row>
    <row r="109" spans="1:7" x14ac:dyDescent="0.3">
      <c r="A109" s="2">
        <v>36495</v>
      </c>
      <c r="B109" s="6">
        <v>108</v>
      </c>
      <c r="C109" s="4">
        <v>1836.4349999999999</v>
      </c>
      <c r="D109" s="5">
        <f t="shared" si="5"/>
        <v>1829.2476410675899</v>
      </c>
      <c r="E109" s="5">
        <f t="shared" si="6"/>
        <v>3.9428223250997472</v>
      </c>
      <c r="F109" s="5">
        <f t="shared" si="7"/>
        <v>1.0105704748691722</v>
      </c>
      <c r="G109" s="5">
        <f t="shared" si="8"/>
        <v>1852.315597760768</v>
      </c>
    </row>
    <row r="110" spans="1:7" x14ac:dyDescent="0.3">
      <c r="A110" s="2">
        <v>36526</v>
      </c>
      <c r="B110" s="6">
        <v>109</v>
      </c>
      <c r="C110" s="4">
        <v>1541.66</v>
      </c>
      <c r="D110" s="5">
        <f t="shared" si="5"/>
        <v>1821.5376656256317</v>
      </c>
      <c r="E110" s="5">
        <f t="shared" si="6"/>
        <v>2.7775425483939475</v>
      </c>
      <c r="F110" s="5">
        <f t="shared" si="7"/>
        <v>0.89030070421262963</v>
      </c>
      <c r="G110" s="5">
        <f t="shared" si="8"/>
        <v>1646.3087143219993</v>
      </c>
    </row>
    <row r="111" spans="1:7" x14ac:dyDescent="0.3">
      <c r="A111" s="2">
        <v>36557</v>
      </c>
      <c r="B111" s="6">
        <v>110</v>
      </c>
      <c r="C111" s="4">
        <v>1616.9280000000001</v>
      </c>
      <c r="D111" s="5">
        <f t="shared" si="5"/>
        <v>1829.5114658135747</v>
      </c>
      <c r="E111" s="5">
        <f t="shared" si="6"/>
        <v>3.29716831234885</v>
      </c>
      <c r="F111" s="5">
        <f t="shared" si="7"/>
        <v>0.86507863938739071</v>
      </c>
      <c r="G111" s="5">
        <f t="shared" si="8"/>
        <v>1572.1479863916836</v>
      </c>
    </row>
    <row r="112" spans="1:7" x14ac:dyDescent="0.3">
      <c r="A112" s="2">
        <v>36586</v>
      </c>
      <c r="B112" s="6">
        <v>111</v>
      </c>
      <c r="C112" s="4">
        <v>1919.538</v>
      </c>
      <c r="D112" s="5">
        <f t="shared" si="5"/>
        <v>1833.8809351852178</v>
      </c>
      <c r="E112" s="5">
        <f t="shared" si="6"/>
        <v>3.4043984182782814</v>
      </c>
      <c r="F112" s="5">
        <f t="shared" si="7"/>
        <v>1.0420505809357969</v>
      </c>
      <c r="G112" s="5">
        <f t="shared" si="8"/>
        <v>1908.3728939566524</v>
      </c>
    </row>
    <row r="113" spans="1:7" x14ac:dyDescent="0.3">
      <c r="A113" s="2">
        <v>36617</v>
      </c>
      <c r="B113" s="6">
        <v>112</v>
      </c>
      <c r="C113" s="4">
        <v>1971.4929999999999</v>
      </c>
      <c r="D113" s="5">
        <f t="shared" si="5"/>
        <v>1846.6105199338335</v>
      </c>
      <c r="E113" s="5">
        <f t="shared" si="6"/>
        <v>4.3369170513120237</v>
      </c>
      <c r="F113" s="5">
        <f t="shared" si="7"/>
        <v>1.0281767028716799</v>
      </c>
      <c r="G113" s="5">
        <f t="shared" si="8"/>
        <v>1876.2628246715396</v>
      </c>
    </row>
    <row r="114" spans="1:7" x14ac:dyDescent="0.3">
      <c r="A114" s="2">
        <v>36647</v>
      </c>
      <c r="B114" s="6">
        <v>113</v>
      </c>
      <c r="C114" s="4">
        <v>1992.3009999999999</v>
      </c>
      <c r="D114" s="5">
        <f t="shared" si="5"/>
        <v>1853.7330334046953</v>
      </c>
      <c r="E114" s="5">
        <f t="shared" si="6"/>
        <v>4.6154766932670022</v>
      </c>
      <c r="F114" s="5">
        <f t="shared" si="7"/>
        <v>1.0625607012931773</v>
      </c>
      <c r="G114" s="5">
        <f t="shared" si="8"/>
        <v>1962.7622705683948</v>
      </c>
    </row>
    <row r="115" spans="1:7" x14ac:dyDescent="0.3">
      <c r="A115" s="2">
        <v>36678</v>
      </c>
      <c r="B115" s="6">
        <v>114</v>
      </c>
      <c r="C115" s="4">
        <v>2009.7629999999999</v>
      </c>
      <c r="D115" s="5">
        <f t="shared" si="5"/>
        <v>1867.0952170584026</v>
      </c>
      <c r="E115" s="5">
        <f t="shared" si="6"/>
        <v>5.4901473893110255</v>
      </c>
      <c r="F115" s="5">
        <f t="shared" si="7"/>
        <v>1.0393962039053264</v>
      </c>
      <c r="G115" s="5">
        <f t="shared" si="8"/>
        <v>1919.4214064579023</v>
      </c>
    </row>
    <row r="116" spans="1:7" x14ac:dyDescent="0.3">
      <c r="A116" s="2">
        <v>36708</v>
      </c>
      <c r="B116" s="6">
        <v>115</v>
      </c>
      <c r="C116" s="4">
        <v>2053.9960000000001</v>
      </c>
      <c r="D116" s="5">
        <f t="shared" si="5"/>
        <v>1873.0492182003115</v>
      </c>
      <c r="E116" s="5">
        <f t="shared" si="6"/>
        <v>5.5365327645708202</v>
      </c>
      <c r="F116" s="5">
        <f t="shared" si="7"/>
        <v>1.0945325674752149</v>
      </c>
      <c r="G116" s="5">
        <f t="shared" si="8"/>
        <v>2048.9206664107592</v>
      </c>
    </row>
    <row r="117" spans="1:7" x14ac:dyDescent="0.3">
      <c r="A117" s="2">
        <v>36739</v>
      </c>
      <c r="B117" s="6">
        <v>116</v>
      </c>
      <c r="C117" s="4">
        <v>2097.471</v>
      </c>
      <c r="D117" s="5">
        <f t="shared" si="5"/>
        <v>1877.8858623856331</v>
      </c>
      <c r="E117" s="5">
        <f t="shared" si="6"/>
        <v>5.4665439066458958</v>
      </c>
      <c r="F117" s="5">
        <f t="shared" si="7"/>
        <v>1.1201273668796705</v>
      </c>
      <c r="G117" s="5">
        <f t="shared" si="8"/>
        <v>2105.314589979841</v>
      </c>
    </row>
    <row r="118" spans="1:7" x14ac:dyDescent="0.3">
      <c r="A118" s="2">
        <v>36770</v>
      </c>
      <c r="B118" s="6">
        <v>117</v>
      </c>
      <c r="C118" s="4">
        <v>1823.7059999999999</v>
      </c>
      <c r="D118" s="5">
        <f t="shared" si="5"/>
        <v>1893.0858535101052</v>
      </c>
      <c r="E118" s="5">
        <f t="shared" si="6"/>
        <v>6.43988862842851</v>
      </c>
      <c r="F118" s="5">
        <f t="shared" si="7"/>
        <v>0.92713522726312769</v>
      </c>
      <c r="G118" s="5">
        <f t="shared" si="8"/>
        <v>1734.0858470885014</v>
      </c>
    </row>
    <row r="119" spans="1:7" x14ac:dyDescent="0.3">
      <c r="A119" s="2">
        <v>36800</v>
      </c>
      <c r="B119" s="6">
        <v>118</v>
      </c>
      <c r="C119" s="4">
        <v>1976.9970000000001</v>
      </c>
      <c r="D119" s="5">
        <f t="shared" si="5"/>
        <v>1908.7555437757164</v>
      </c>
      <c r="E119" s="5">
        <f t="shared" si="6"/>
        <v>7.362868792146787</v>
      </c>
      <c r="F119" s="5">
        <f t="shared" si="7"/>
        <v>0.99903553188467686</v>
      </c>
      <c r="G119" s="5">
        <f t="shared" si="8"/>
        <v>1885.3860325670569</v>
      </c>
    </row>
    <row r="120" spans="1:7" x14ac:dyDescent="0.3">
      <c r="A120" s="2">
        <v>36831</v>
      </c>
      <c r="B120" s="6">
        <v>119</v>
      </c>
      <c r="C120" s="4">
        <v>1981.4079999999999</v>
      </c>
      <c r="D120" s="5">
        <f t="shared" si="5"/>
        <v>1926.8872434903878</v>
      </c>
      <c r="E120" s="5">
        <f t="shared" si="6"/>
        <v>8.4397518843992501</v>
      </c>
      <c r="F120" s="5">
        <f t="shared" si="7"/>
        <v>0.98643672186436682</v>
      </c>
      <c r="G120" s="5">
        <f t="shared" si="8"/>
        <v>1875.975759308398</v>
      </c>
    </row>
    <row r="121" spans="1:7" x14ac:dyDescent="0.3">
      <c r="A121" s="2">
        <v>36861</v>
      </c>
      <c r="B121" s="6">
        <v>120</v>
      </c>
      <c r="C121" s="4">
        <v>2000.153</v>
      </c>
      <c r="D121" s="5">
        <f t="shared" si="5"/>
        <v>1939.7174540672122</v>
      </c>
      <c r="E121" s="5">
        <f t="shared" si="6"/>
        <v>8.878797753641761</v>
      </c>
      <c r="F121" s="5">
        <f t="shared" si="7"/>
        <v>1.0136584357921055</v>
      </c>
      <c r="G121" s="5">
        <f t="shared" si="8"/>
        <v>1955.7843207430269</v>
      </c>
    </row>
    <row r="122" spans="1:7" x14ac:dyDescent="0.3">
      <c r="A122" s="2">
        <v>36892</v>
      </c>
      <c r="B122" s="6">
        <v>121</v>
      </c>
      <c r="C122" s="4">
        <v>1683.1479999999999</v>
      </c>
      <c r="D122" s="5">
        <f t="shared" si="5"/>
        <v>1942.790503832829</v>
      </c>
      <c r="E122" s="5">
        <f t="shared" si="6"/>
        <v>8.2982229548392663</v>
      </c>
      <c r="F122" s="5">
        <f t="shared" si="7"/>
        <v>0.88670898238712648</v>
      </c>
      <c r="G122" s="5">
        <f t="shared" si="8"/>
        <v>1734.8366152221968</v>
      </c>
    </row>
    <row r="123" spans="1:7" x14ac:dyDescent="0.3">
      <c r="A123" s="2">
        <v>36923</v>
      </c>
      <c r="B123" s="6">
        <v>122</v>
      </c>
      <c r="C123" s="4">
        <v>1663.404</v>
      </c>
      <c r="D123" s="5">
        <f t="shared" si="5"/>
        <v>1948.2634135755816</v>
      </c>
      <c r="E123" s="5">
        <f t="shared" si="6"/>
        <v>8.0156916336305954</v>
      </c>
      <c r="F123" s="5">
        <f t="shared" si="7"/>
        <v>0.8633850493807016</v>
      </c>
      <c r="G123" s="5">
        <f t="shared" si="8"/>
        <v>1687.8451810935526</v>
      </c>
    </row>
    <row r="124" spans="1:7" x14ac:dyDescent="0.3">
      <c r="A124" s="2">
        <v>36951</v>
      </c>
      <c r="B124" s="6">
        <v>123</v>
      </c>
      <c r="C124" s="4">
        <v>2007.9280000000001</v>
      </c>
      <c r="D124" s="5">
        <f t="shared" si="5"/>
        <v>1953.3412652793763</v>
      </c>
      <c r="E124" s="5">
        <f t="shared" si="6"/>
        <v>7.7219076406470109</v>
      </c>
      <c r="F124" s="5">
        <f t="shared" si="7"/>
        <v>1.0399347908734062</v>
      </c>
      <c r="G124" s="5">
        <f t="shared" si="8"/>
        <v>2038.5417780558207</v>
      </c>
    </row>
    <row r="125" spans="1:7" x14ac:dyDescent="0.3">
      <c r="A125" s="2">
        <v>36982</v>
      </c>
      <c r="B125" s="6">
        <v>124</v>
      </c>
      <c r="C125" s="4">
        <v>2023.7919999999999</v>
      </c>
      <c r="D125" s="5">
        <f t="shared" si="5"/>
        <v>1961.7899480670526</v>
      </c>
      <c r="E125" s="5">
        <f t="shared" si="6"/>
        <v>7.794585155349937</v>
      </c>
      <c r="F125" s="5">
        <f t="shared" si="7"/>
        <v>1.0286909230212102</v>
      </c>
      <c r="G125" s="5">
        <f t="shared" si="8"/>
        <v>2016.3194672559848</v>
      </c>
    </row>
    <row r="126" spans="1:7" x14ac:dyDescent="0.3">
      <c r="A126" s="2">
        <v>37012</v>
      </c>
      <c r="B126" s="6">
        <v>125</v>
      </c>
      <c r="C126" s="4">
        <v>2047.008</v>
      </c>
      <c r="D126" s="5">
        <f t="shared" si="5"/>
        <v>1965.2746502367759</v>
      </c>
      <c r="E126" s="5">
        <f t="shared" si="6"/>
        <v>7.3635968567872716</v>
      </c>
      <c r="F126" s="5">
        <f t="shared" si="7"/>
        <v>1.0594149111677873</v>
      </c>
      <c r="G126" s="5">
        <f t="shared" si="8"/>
        <v>2092.8031228769914</v>
      </c>
    </row>
    <row r="127" spans="1:7" x14ac:dyDescent="0.3">
      <c r="A127" s="2">
        <v>37043</v>
      </c>
      <c r="B127" s="6">
        <v>126</v>
      </c>
      <c r="C127" s="4">
        <v>2072.913</v>
      </c>
      <c r="D127" s="5">
        <f t="shared" si="5"/>
        <v>1974.8087663053641</v>
      </c>
      <c r="E127" s="5">
        <f t="shared" si="6"/>
        <v>7.5806487779673661</v>
      </c>
      <c r="F127" s="5">
        <f t="shared" si="7"/>
        <v>1.0409384493021729</v>
      </c>
      <c r="G127" s="5">
        <f t="shared" si="8"/>
        <v>2050.3527057075071</v>
      </c>
    </row>
    <row r="128" spans="1:7" x14ac:dyDescent="0.3">
      <c r="A128" s="2">
        <v>37073</v>
      </c>
      <c r="B128" s="6">
        <v>127</v>
      </c>
      <c r="C128" s="4">
        <v>2126.7170000000001</v>
      </c>
      <c r="D128" s="5">
        <f t="shared" si="5"/>
        <v>1978.4541483304924</v>
      </c>
      <c r="E128" s="5">
        <f t="shared" si="6"/>
        <v>7.1871221026834649</v>
      </c>
      <c r="F128" s="5">
        <f t="shared" si="7"/>
        <v>1.091593492644731</v>
      </c>
      <c r="G128" s="5">
        <f t="shared" si="8"/>
        <v>2169.7897762268481</v>
      </c>
    </row>
    <row r="129" spans="1:7" x14ac:dyDescent="0.3">
      <c r="A129" s="2">
        <v>37104</v>
      </c>
      <c r="B129" s="6">
        <v>128</v>
      </c>
      <c r="C129" s="4">
        <v>2202.6379999999999</v>
      </c>
      <c r="D129" s="5">
        <f t="shared" si="5"/>
        <v>1983.7188883492615</v>
      </c>
      <c r="E129" s="5">
        <f t="shared" si="6"/>
        <v>6.9948838942920268</v>
      </c>
      <c r="F129" s="5">
        <f t="shared" si="7"/>
        <v>1.1186619514558964</v>
      </c>
      <c r="G129" s="5">
        <f t="shared" si="8"/>
        <v>2224.1711278179168</v>
      </c>
    </row>
    <row r="130" spans="1:7" x14ac:dyDescent="0.3">
      <c r="A130" s="2">
        <v>37135</v>
      </c>
      <c r="B130" s="6">
        <v>129</v>
      </c>
      <c r="C130" s="4">
        <v>1707.693</v>
      </c>
      <c r="D130" s="5">
        <f t="shared" si="5"/>
        <v>1975.8326781390679</v>
      </c>
      <c r="E130" s="5">
        <f t="shared" si="6"/>
        <v>5.5067744838434578</v>
      </c>
      <c r="F130" s="5">
        <f t="shared" si="7"/>
        <v>0.91770848679662242</v>
      </c>
      <c r="G130" s="5">
        <f t="shared" si="8"/>
        <v>1845.6608656448652</v>
      </c>
    </row>
    <row r="131" spans="1:7" x14ac:dyDescent="0.3">
      <c r="A131" s="2">
        <v>37165</v>
      </c>
      <c r="B131" s="6">
        <v>130</v>
      </c>
      <c r="C131" s="4">
        <v>1950.7159999999999</v>
      </c>
      <c r="D131" s="5">
        <f t="shared" si="5"/>
        <v>1978.4654293295598</v>
      </c>
      <c r="E131" s="5">
        <f t="shared" si="6"/>
        <v>5.2193721545083065</v>
      </c>
      <c r="F131" s="5">
        <f t="shared" si="7"/>
        <v>0.99707634204067286</v>
      </c>
      <c r="G131" s="5">
        <f t="shared" si="8"/>
        <v>1979.4285138952246</v>
      </c>
    </row>
    <row r="132" spans="1:7" x14ac:dyDescent="0.3">
      <c r="A132" s="2">
        <v>37196</v>
      </c>
      <c r="B132" s="6">
        <v>131</v>
      </c>
      <c r="C132" s="4">
        <v>1973.614</v>
      </c>
      <c r="D132" s="5">
        <f t="shared" si="5"/>
        <v>1985.391395210635</v>
      </c>
      <c r="E132" s="5">
        <f t="shared" si="6"/>
        <v>5.390031527164993</v>
      </c>
      <c r="F132" s="5">
        <f t="shared" si="7"/>
        <v>0.98758140954614448</v>
      </c>
      <c r="G132" s="5">
        <f t="shared" si="8"/>
        <v>1956.7795327881115</v>
      </c>
    </row>
    <row r="133" spans="1:7" x14ac:dyDescent="0.3">
      <c r="A133" s="2">
        <v>37226</v>
      </c>
      <c r="B133" s="6">
        <v>132</v>
      </c>
      <c r="C133" s="4">
        <v>1984.729</v>
      </c>
      <c r="D133" s="5">
        <f t="shared" si="5"/>
        <v>1987.5018814928542</v>
      </c>
      <c r="E133" s="5">
        <f t="shared" si="6"/>
        <v>5.0620770026704136</v>
      </c>
      <c r="F133" s="5">
        <f t="shared" si="7"/>
        <v>1.0114003965464691</v>
      </c>
      <c r="G133" s="5">
        <f t="shared" si="8"/>
        <v>2017.9723870310145</v>
      </c>
    </row>
    <row r="134" spans="1:7" x14ac:dyDescent="0.3">
      <c r="A134" s="2">
        <v>37257</v>
      </c>
      <c r="B134" s="6">
        <v>133</v>
      </c>
      <c r="C134" s="4">
        <v>1759.6289999999999</v>
      </c>
      <c r="D134" s="5">
        <f t="shared" si="5"/>
        <v>1991.7524904578984</v>
      </c>
      <c r="E134" s="5">
        <f t="shared" si="6"/>
        <v>4.9809301989077914</v>
      </c>
      <c r="F134" s="5">
        <f t="shared" si="7"/>
        <v>0.88622128444182657</v>
      </c>
      <c r="G134" s="5">
        <f t="shared" si="8"/>
        <v>1766.8243599788311</v>
      </c>
    </row>
    <row r="135" spans="1:7" x14ac:dyDescent="0.3">
      <c r="A135" s="2">
        <v>37288</v>
      </c>
      <c r="B135" s="6">
        <v>134</v>
      </c>
      <c r="C135" s="4">
        <v>1770.595</v>
      </c>
      <c r="D135" s="5">
        <f t="shared" si="5"/>
        <v>2002.1360179150729</v>
      </c>
      <c r="E135" s="5">
        <f t="shared" si="6"/>
        <v>5.5211899247344647</v>
      </c>
      <c r="F135" s="5">
        <f t="shared" si="7"/>
        <v>0.86653024243426069</v>
      </c>
      <c r="G135" s="5">
        <f t="shared" si="8"/>
        <v>1723.9497829938739</v>
      </c>
    </row>
    <row r="136" spans="1:7" x14ac:dyDescent="0.3">
      <c r="A136" s="2">
        <v>37316</v>
      </c>
      <c r="B136" s="6">
        <v>135</v>
      </c>
      <c r="C136" s="4">
        <v>2019.912</v>
      </c>
      <c r="D136" s="5">
        <f t="shared" si="5"/>
        <v>2001.1259734608391</v>
      </c>
      <c r="E136" s="5">
        <f t="shared" si="6"/>
        <v>4.8680664868376358</v>
      </c>
      <c r="F136" s="5">
        <f t="shared" si="7"/>
        <v>1.0353527314578796</v>
      </c>
      <c r="G136" s="5">
        <f t="shared" si="8"/>
        <v>2087.8325785803768</v>
      </c>
    </row>
    <row r="137" spans="1:7" x14ac:dyDescent="0.3">
      <c r="A137" s="2">
        <v>37347</v>
      </c>
      <c r="B137" s="6">
        <v>136</v>
      </c>
      <c r="C137" s="4">
        <v>2048.3980000000001</v>
      </c>
      <c r="D137" s="5">
        <f t="shared" si="5"/>
        <v>2004.5213079355844</v>
      </c>
      <c r="E137" s="5">
        <f t="shared" si="6"/>
        <v>4.7207932856284094</v>
      </c>
      <c r="F137" s="5">
        <f t="shared" si="7"/>
        <v>1.0276706140011493</v>
      </c>
      <c r="G137" s="5">
        <f t="shared" si="8"/>
        <v>2063.5478605288222</v>
      </c>
    </row>
    <row r="138" spans="1:7" x14ac:dyDescent="0.3">
      <c r="A138" s="2">
        <v>37377</v>
      </c>
      <c r="B138" s="6">
        <v>137</v>
      </c>
      <c r="C138" s="4">
        <v>2068.7629999999999</v>
      </c>
      <c r="D138" s="5">
        <f t="shared" si="5"/>
        <v>2003.5919974187407</v>
      </c>
      <c r="E138" s="5">
        <f t="shared" si="6"/>
        <v>4.1557829053811917</v>
      </c>
      <c r="F138" s="5">
        <f t="shared" si="7"/>
        <v>1.0553817368964336</v>
      </c>
      <c r="G138" s="5">
        <f t="shared" si="8"/>
        <v>2128.6210421798496</v>
      </c>
    </row>
    <row r="139" spans="1:7" x14ac:dyDescent="0.3">
      <c r="A139" s="2">
        <v>37408</v>
      </c>
      <c r="B139" s="6">
        <v>138</v>
      </c>
      <c r="C139" s="4">
        <v>1994.2670000000001</v>
      </c>
      <c r="D139" s="5">
        <f t="shared" si="5"/>
        <v>1998.5565681919722</v>
      </c>
      <c r="E139" s="5">
        <f t="shared" si="6"/>
        <v>3.2366616921662299</v>
      </c>
      <c r="F139" s="5">
        <f t="shared" si="7"/>
        <v>1.0344757319360347</v>
      </c>
      <c r="G139" s="5">
        <f t="shared" si="8"/>
        <v>2089.9418610404709</v>
      </c>
    </row>
    <row r="140" spans="1:7" x14ac:dyDescent="0.3">
      <c r="A140" s="2">
        <v>37438</v>
      </c>
      <c r="B140" s="6">
        <v>139</v>
      </c>
      <c r="C140" s="4">
        <v>2075.2579999999998</v>
      </c>
      <c r="D140" s="5">
        <f t="shared" si="5"/>
        <v>1991.7266195477607</v>
      </c>
      <c r="E140" s="5">
        <f t="shared" si="6"/>
        <v>2.2300006585284544</v>
      </c>
      <c r="F140" s="5">
        <f t="shared" si="7"/>
        <v>1.0841453456911034</v>
      </c>
      <c r="G140" s="5">
        <f t="shared" si="8"/>
        <v>2185.1444633618039</v>
      </c>
    </row>
    <row r="141" spans="1:7" x14ac:dyDescent="0.3">
      <c r="A141" s="2">
        <v>37469</v>
      </c>
      <c r="B141" s="6">
        <v>140</v>
      </c>
      <c r="C141" s="4">
        <v>2026.56</v>
      </c>
      <c r="D141" s="5">
        <f t="shared" si="5"/>
        <v>1975.720243827092</v>
      </c>
      <c r="E141" s="5">
        <f t="shared" si="6"/>
        <v>0.40636302060873342</v>
      </c>
      <c r="F141" s="5">
        <f t="shared" si="7"/>
        <v>1.1047224984338266</v>
      </c>
      <c r="G141" s="5">
        <f t="shared" si="8"/>
        <v>2230.5634038783714</v>
      </c>
    </row>
    <row r="142" spans="1:7" x14ac:dyDescent="0.3">
      <c r="A142" s="2">
        <v>37500</v>
      </c>
      <c r="B142" s="6">
        <v>141</v>
      </c>
      <c r="C142" s="4">
        <v>1734.155</v>
      </c>
      <c r="D142" s="5">
        <f t="shared" si="5"/>
        <v>1967.479726140981</v>
      </c>
      <c r="E142" s="5">
        <f t="shared" si="6"/>
        <v>-0.45832505006323332</v>
      </c>
      <c r="F142" s="5">
        <f t="shared" si="7"/>
        <v>0.9122636142525008</v>
      </c>
      <c r="G142" s="5">
        <f t="shared" si="8"/>
        <v>1813.5081580887475</v>
      </c>
    </row>
    <row r="143" spans="1:7" x14ac:dyDescent="0.3">
      <c r="A143" s="2">
        <v>37530</v>
      </c>
      <c r="B143" s="6">
        <v>142</v>
      </c>
      <c r="C143" s="4">
        <v>1916.771</v>
      </c>
      <c r="D143" s="5">
        <f t="shared" ref="D143:D159" si="9">$I$2*(C143/F131)+(1-$I$2)*(D142+E142)</f>
        <v>1962.5584024779555</v>
      </c>
      <c r="E143" s="5">
        <f t="shared" ref="E143:E159" si="10">$J$2*(D143-D142)+(1-$J$2)*E142</f>
        <v>-0.90462491135946332</v>
      </c>
      <c r="F143" s="5">
        <f t="shared" ref="F143:F159" si="11">$K$2*(C143/D143)+(1-$K$2)*F131</f>
        <v>0.99401532080431065</v>
      </c>
      <c r="G143" s="5">
        <f t="shared" ref="G143:G159" si="12">(D142+E142)*F131</f>
        <v>1961.2705033154516</v>
      </c>
    </row>
    <row r="144" spans="1:7" x14ac:dyDescent="0.3">
      <c r="A144" s="2">
        <v>37561</v>
      </c>
      <c r="B144" s="6">
        <v>143</v>
      </c>
      <c r="C144" s="4">
        <v>1858.345</v>
      </c>
      <c r="D144" s="5">
        <f t="shared" si="9"/>
        <v>1953.6597224003472</v>
      </c>
      <c r="E144" s="5">
        <f t="shared" si="10"/>
        <v>-1.7040304279843503</v>
      </c>
      <c r="F144" s="5">
        <f t="shared" si="11"/>
        <v>0.98212603098607731</v>
      </c>
      <c r="G144" s="5">
        <f t="shared" si="12"/>
        <v>1937.292802690738</v>
      </c>
    </row>
    <row r="145" spans="1:7" x14ac:dyDescent="0.3">
      <c r="A145" s="2">
        <v>37591</v>
      </c>
      <c r="B145" s="6">
        <v>144</v>
      </c>
      <c r="C145" s="4">
        <v>1996.3520000000001</v>
      </c>
      <c r="D145" s="5">
        <f t="shared" si="9"/>
        <v>1954.1450562610883</v>
      </c>
      <c r="E145" s="5">
        <f t="shared" si="10"/>
        <v>-1.485093999111806</v>
      </c>
      <c r="F145" s="5">
        <f t="shared" si="11"/>
        <v>1.012930138296527</v>
      </c>
      <c r="G145" s="5">
        <f t="shared" si="12"/>
        <v>1974.208760901985</v>
      </c>
    </row>
    <row r="146" spans="1:7" x14ac:dyDescent="0.3">
      <c r="A146" s="2">
        <v>37622</v>
      </c>
      <c r="B146" s="6">
        <v>145</v>
      </c>
      <c r="C146" s="4">
        <v>1778.0329999999999</v>
      </c>
      <c r="D146" s="5">
        <f t="shared" si="9"/>
        <v>1958.0247826517293</v>
      </c>
      <c r="E146" s="5">
        <f t="shared" si="10"/>
        <v>-0.94861196013651994</v>
      </c>
      <c r="F146" s="5">
        <f t="shared" si="11"/>
        <v>0.88949931461758658</v>
      </c>
      <c r="G146" s="5">
        <f t="shared" si="12"/>
        <v>1730.4888198339374</v>
      </c>
    </row>
    <row r="147" spans="1:7" x14ac:dyDescent="0.3">
      <c r="A147" s="2">
        <v>37653</v>
      </c>
      <c r="B147" s="6">
        <v>146</v>
      </c>
      <c r="C147" s="4">
        <v>1749.489</v>
      </c>
      <c r="D147" s="5">
        <f t="shared" si="9"/>
        <v>1963.2644499601456</v>
      </c>
      <c r="E147" s="5">
        <f t="shared" si="10"/>
        <v>-0.32978403328123784</v>
      </c>
      <c r="F147" s="5">
        <f t="shared" si="11"/>
        <v>0.87021754346605351</v>
      </c>
      <c r="G147" s="5">
        <f t="shared" si="12"/>
        <v>1695.8656886517003</v>
      </c>
    </row>
    <row r="148" spans="1:7" x14ac:dyDescent="0.3">
      <c r="A148" s="2">
        <v>37681</v>
      </c>
      <c r="B148" s="6">
        <v>147</v>
      </c>
      <c r="C148" s="4">
        <v>2066.4659999999999</v>
      </c>
      <c r="D148" s="5">
        <f t="shared" si="9"/>
        <v>1966.231728939505</v>
      </c>
      <c r="E148" s="5">
        <f t="shared" si="10"/>
        <v>-7.7732017170539791E-5</v>
      </c>
      <c r="F148" s="5">
        <f t="shared" si="11"/>
        <v>1.0376964996143347</v>
      </c>
      <c r="G148" s="5">
        <f t="shared" si="12"/>
        <v>2032.3297680407395</v>
      </c>
    </row>
    <row r="149" spans="1:7" x14ac:dyDescent="0.3">
      <c r="A149" s="2">
        <v>37712</v>
      </c>
      <c r="B149" s="6">
        <v>148</v>
      </c>
      <c r="C149" s="4">
        <v>2098.8989999999999</v>
      </c>
      <c r="D149" s="5">
        <f t="shared" si="9"/>
        <v>1973.8469815155529</v>
      </c>
      <c r="E149" s="5">
        <f t="shared" si="10"/>
        <v>0.76145529878933171</v>
      </c>
      <c r="F149" s="5">
        <f t="shared" si="11"/>
        <v>1.0330231915733616</v>
      </c>
      <c r="G149" s="5">
        <f t="shared" si="12"/>
        <v>2020.6384882648927</v>
      </c>
    </row>
    <row r="150" spans="1:7" x14ac:dyDescent="0.3">
      <c r="A150" s="2">
        <v>37742</v>
      </c>
      <c r="B150" s="6">
        <v>149</v>
      </c>
      <c r="C150" s="4">
        <v>2104.9110000000001</v>
      </c>
      <c r="D150" s="5">
        <f t="shared" si="9"/>
        <v>1976.5930569316206</v>
      </c>
      <c r="E150" s="5">
        <f t="shared" si="10"/>
        <v>0.95991731051716822</v>
      </c>
      <c r="F150" s="5">
        <f t="shared" si="11"/>
        <v>1.0568122882968825</v>
      </c>
      <c r="G150" s="5">
        <f t="shared" si="12"/>
        <v>2083.9656817354721</v>
      </c>
    </row>
    <row r="151" spans="1:7" x14ac:dyDescent="0.3">
      <c r="A151" s="2">
        <v>37773</v>
      </c>
      <c r="B151" s="6">
        <v>150</v>
      </c>
      <c r="C151" s="4">
        <v>2129.6709999999998</v>
      </c>
      <c r="D151" s="5">
        <f t="shared" si="9"/>
        <v>1985.6672718459574</v>
      </c>
      <c r="E151" s="5">
        <f t="shared" si="10"/>
        <v>1.771347070899135</v>
      </c>
      <c r="F151" s="5">
        <f t="shared" si="11"/>
        <v>1.0401826091641737</v>
      </c>
      <c r="G151" s="5">
        <f t="shared" si="12"/>
        <v>2045.7305604714177</v>
      </c>
    </row>
    <row r="152" spans="1:7" x14ac:dyDescent="0.3">
      <c r="A152" s="2">
        <v>37803</v>
      </c>
      <c r="B152" s="6">
        <v>151</v>
      </c>
      <c r="C152" s="4">
        <v>2223.3490000000002</v>
      </c>
      <c r="D152" s="5">
        <f t="shared" si="9"/>
        <v>1993.7732558479183</v>
      </c>
      <c r="E152" s="5">
        <f t="shared" si="10"/>
        <v>2.4048107640053122</v>
      </c>
      <c r="F152" s="5">
        <f t="shared" si="11"/>
        <v>1.0887954986707205</v>
      </c>
      <c r="G152" s="5">
        <f t="shared" si="12"/>
        <v>2154.6723285454646</v>
      </c>
    </row>
    <row r="153" spans="1:7" x14ac:dyDescent="0.3">
      <c r="A153" s="2">
        <v>37834</v>
      </c>
      <c r="B153" s="6">
        <v>152</v>
      </c>
      <c r="C153" s="4">
        <v>2174.36</v>
      </c>
      <c r="D153" s="5">
        <f t="shared" si="9"/>
        <v>1993.3843495372662</v>
      </c>
      <c r="E153" s="5">
        <f t="shared" si="10"/>
        <v>2.1254390565395664</v>
      </c>
      <c r="F153" s="5">
        <f t="shared" si="11"/>
        <v>1.1026323441467611</v>
      </c>
      <c r="G153" s="5">
        <f t="shared" si="12"/>
        <v>2205.2228210663297</v>
      </c>
    </row>
    <row r="154" spans="1:7" x14ac:dyDescent="0.3">
      <c r="A154" s="2">
        <v>37865</v>
      </c>
      <c r="B154" s="6">
        <v>153</v>
      </c>
      <c r="C154" s="4">
        <v>1931.4059999999999</v>
      </c>
      <c r="D154" s="5">
        <f t="shared" si="9"/>
        <v>2007.674586821794</v>
      </c>
      <c r="E154" s="5">
        <f t="shared" si="10"/>
        <v>3.3419188793383947</v>
      </c>
      <c r="F154" s="5">
        <f t="shared" si="11"/>
        <v>0.91972579406779364</v>
      </c>
      <c r="G154" s="5">
        <f t="shared" si="12"/>
        <v>1820.4309720188289</v>
      </c>
    </row>
    <row r="155" spans="1:7" x14ac:dyDescent="0.3">
      <c r="A155" s="2">
        <v>37895</v>
      </c>
      <c r="B155" s="6">
        <v>154</v>
      </c>
      <c r="C155" s="4">
        <v>2121.4699999999998</v>
      </c>
      <c r="D155" s="5">
        <f t="shared" si="9"/>
        <v>2023.3391309543945</v>
      </c>
      <c r="E155" s="5">
        <f t="shared" si="10"/>
        <v>4.5741814046645999</v>
      </c>
      <c r="F155" s="5">
        <f t="shared" si="11"/>
        <v>1.0021879427065361</v>
      </c>
      <c r="G155" s="5">
        <f t="shared" si="12"/>
        <v>1998.981217057275</v>
      </c>
    </row>
    <row r="156" spans="1:7" x14ac:dyDescent="0.3">
      <c r="A156" s="2">
        <v>37926</v>
      </c>
      <c r="B156" s="6">
        <v>155</v>
      </c>
      <c r="C156" s="4">
        <v>2076.0540000000001</v>
      </c>
      <c r="D156" s="5">
        <f t="shared" si="9"/>
        <v>2036.5056462028369</v>
      </c>
      <c r="E156" s="5">
        <f t="shared" si="10"/>
        <v>5.4334147890423869</v>
      </c>
      <c r="F156" s="5">
        <f t="shared" si="11"/>
        <v>0.98772008318689108</v>
      </c>
      <c r="G156" s="5">
        <f t="shared" si="12"/>
        <v>1991.6664526510319</v>
      </c>
    </row>
    <row r="157" spans="1:7" x14ac:dyDescent="0.3">
      <c r="A157" s="2">
        <v>37956</v>
      </c>
      <c r="B157" s="6">
        <v>156</v>
      </c>
      <c r="C157" s="4">
        <v>2140.6770000000001</v>
      </c>
      <c r="D157" s="5">
        <f t="shared" si="9"/>
        <v>2049.080262721553</v>
      </c>
      <c r="E157" s="5">
        <f t="shared" si="10"/>
        <v>6.1475349620097566</v>
      </c>
      <c r="F157" s="5">
        <f t="shared" si="11"/>
        <v>1.017695826148181</v>
      </c>
      <c r="G157" s="5">
        <f t="shared" si="12"/>
        <v>2068.3416154435849</v>
      </c>
    </row>
    <row r="158" spans="1:7" x14ac:dyDescent="0.3">
      <c r="A158" s="2">
        <v>37987</v>
      </c>
      <c r="B158" s="6">
        <v>157</v>
      </c>
      <c r="C158" s="4">
        <v>1831.508</v>
      </c>
      <c r="D158" s="5">
        <f t="shared" si="9"/>
        <v>2055.6082681934149</v>
      </c>
      <c r="E158" s="5">
        <f t="shared" si="10"/>
        <v>6.1855820129949697</v>
      </c>
      <c r="F158" s="5">
        <f t="shared" si="11"/>
        <v>0.88972157396292295</v>
      </c>
      <c r="G158" s="5">
        <f t="shared" si="12"/>
        <v>1828.1237174225407</v>
      </c>
    </row>
    <row r="159" spans="1:7" x14ac:dyDescent="0.3">
      <c r="A159" s="2">
        <v>38018</v>
      </c>
      <c r="B159" s="6">
        <v>158</v>
      </c>
      <c r="C159" s="4">
        <v>1838.0060000000001</v>
      </c>
      <c r="D159" s="5">
        <f t="shared" si="9"/>
        <v>2066.826709043698</v>
      </c>
      <c r="E159" s="5">
        <f t="shared" si="10"/>
        <v>6.688867896723778</v>
      </c>
      <c r="F159" s="5">
        <f t="shared" si="11"/>
        <v>0.87307824327558448</v>
      </c>
      <c r="G159" s="5">
        <f t="shared" si="12"/>
        <v>1794.2091794600383</v>
      </c>
    </row>
    <row r="160" spans="1:7" x14ac:dyDescent="0.3">
      <c r="A160" s="2">
        <v>38047</v>
      </c>
      <c r="B160" s="6">
        <v>159</v>
      </c>
      <c r="C160" s="4">
        <v>2132.4459999999999</v>
      </c>
      <c r="D160" s="5">
        <f t="shared" ref="D160:D223" si="13">$I$2*(C160/F148)+(1-$I$2)*(D159+E159)</f>
        <v>2071.6620623440035</v>
      </c>
      <c r="E160" s="5">
        <f t="shared" ref="E160:E223" si="14">$J$2*(D160-D159)+(1-$J$2)*E159</f>
        <v>6.503516437081954</v>
      </c>
      <c r="F160" s="5">
        <f t="shared" ref="F160:F223" si="15">$K$2*(C160/D160)+(1-$K$2)*F148</f>
        <v>1.0364431240667853</v>
      </c>
      <c r="G160" s="5">
        <f t="shared" ref="G160:G223" si="16">(D159+E159)*F148</f>
        <v>2151.6798560868738</v>
      </c>
    </row>
    <row r="161" spans="1:7" x14ac:dyDescent="0.3">
      <c r="A161" s="2">
        <v>38078</v>
      </c>
      <c r="B161" s="6">
        <v>160</v>
      </c>
      <c r="C161" s="4">
        <v>2109.1439999999998</v>
      </c>
      <c r="D161" s="5">
        <f t="shared" si="13"/>
        <v>2074.5210101869384</v>
      </c>
      <c r="E161" s="5">
        <f t="shared" si="14"/>
        <v>6.1390595776672461</v>
      </c>
      <c r="F161" s="5">
        <f t="shared" si="15"/>
        <v>1.030573157462144</v>
      </c>
      <c r="G161" s="5">
        <f t="shared" si="16"/>
        <v>2146.7932388103391</v>
      </c>
    </row>
    <row r="162" spans="1:7" x14ac:dyDescent="0.3">
      <c r="A162" s="2">
        <v>38108</v>
      </c>
      <c r="B162" s="6">
        <v>161</v>
      </c>
      <c r="C162" s="4">
        <v>2196.549</v>
      </c>
      <c r="D162" s="5">
        <f t="shared" si="13"/>
        <v>2080.4407186535755</v>
      </c>
      <c r="E162" s="5">
        <f t="shared" si="14"/>
        <v>6.1171244665642295</v>
      </c>
      <c r="F162" s="5">
        <f t="shared" si="15"/>
        <v>1.0566618646490762</v>
      </c>
      <c r="G162" s="5">
        <f t="shared" si="16"/>
        <v>2198.867129495884</v>
      </c>
    </row>
    <row r="163" spans="1:7" x14ac:dyDescent="0.3">
      <c r="A163" s="2">
        <v>38139</v>
      </c>
      <c r="B163" s="6">
        <v>162</v>
      </c>
      <c r="C163" s="4">
        <v>2185.1619999999998</v>
      </c>
      <c r="D163" s="5">
        <f t="shared" si="13"/>
        <v>2087.976903431404</v>
      </c>
      <c r="E163" s="5">
        <f t="shared" si="14"/>
        <v>6.259030497690663</v>
      </c>
      <c r="F163" s="5">
        <f t="shared" si="15"/>
        <v>1.0411369829907489</v>
      </c>
      <c r="G163" s="5">
        <f t="shared" si="16"/>
        <v>2170.4011814286778</v>
      </c>
    </row>
    <row r="164" spans="1:7" x14ac:dyDescent="0.3">
      <c r="A164" s="2">
        <v>38169</v>
      </c>
      <c r="B164" s="6">
        <v>163</v>
      </c>
      <c r="C164" s="4">
        <v>2246.3890000000001</v>
      </c>
      <c r="D164" s="5">
        <f t="shared" si="13"/>
        <v>2091.131066388979</v>
      </c>
      <c r="E164" s="5">
        <f t="shared" si="14"/>
        <v>5.9485437436790924</v>
      </c>
      <c r="F164" s="5">
        <f t="shared" si="15"/>
        <v>1.0866130607042164</v>
      </c>
      <c r="G164" s="5">
        <f t="shared" si="16"/>
        <v>2280.1946580164708</v>
      </c>
    </row>
    <row r="165" spans="1:7" x14ac:dyDescent="0.3">
      <c r="A165" s="2">
        <v>38200</v>
      </c>
      <c r="B165" s="6">
        <v>164</v>
      </c>
      <c r="C165" s="4">
        <v>2176.306</v>
      </c>
      <c r="D165" s="5">
        <f t="shared" si="13"/>
        <v>2084.7453259893623</v>
      </c>
      <c r="E165" s="5">
        <f t="shared" si="14"/>
        <v>4.7151153293495156</v>
      </c>
      <c r="F165" s="5">
        <f t="shared" si="15"/>
        <v>1.0938253960592363</v>
      </c>
      <c r="G165" s="5">
        <f t="shared" si="16"/>
        <v>2312.3078063829489</v>
      </c>
    </row>
    <row r="166" spans="1:7" x14ac:dyDescent="0.3">
      <c r="A166" s="2">
        <v>38231</v>
      </c>
      <c r="B166" s="6">
        <v>165</v>
      </c>
      <c r="C166" s="4">
        <v>1918.759</v>
      </c>
      <c r="D166" s="5">
        <f t="shared" si="13"/>
        <v>2089.1373381085746</v>
      </c>
      <c r="E166" s="5">
        <f t="shared" si="14"/>
        <v>4.6828050083357908</v>
      </c>
      <c r="F166" s="5">
        <f t="shared" si="15"/>
        <v>0.91953376524615038</v>
      </c>
      <c r="G166" s="5">
        <f t="shared" si="16"/>
        <v>1921.7306635650946</v>
      </c>
    </row>
    <row r="167" spans="1:7" x14ac:dyDescent="0.3">
      <c r="A167" s="2">
        <v>38261</v>
      </c>
      <c r="B167" s="6">
        <v>166</v>
      </c>
      <c r="C167" s="4">
        <v>2114.0839999999998</v>
      </c>
      <c r="D167" s="5">
        <f t="shared" si="13"/>
        <v>2095.3849891606383</v>
      </c>
      <c r="E167" s="5">
        <f t="shared" si="14"/>
        <v>4.8392896127085816</v>
      </c>
      <c r="F167" s="5">
        <f t="shared" si="15"/>
        <v>1.0031983366394857</v>
      </c>
      <c r="G167" s="5">
        <f t="shared" si="16"/>
        <v>2098.4013016278413</v>
      </c>
    </row>
    <row r="168" spans="1:7" x14ac:dyDescent="0.3">
      <c r="A168" s="2">
        <v>38292</v>
      </c>
      <c r="B168" s="6">
        <v>167</v>
      </c>
      <c r="C168" s="4">
        <v>2157.279</v>
      </c>
      <c r="D168" s="5">
        <f t="shared" si="13"/>
        <v>2108.6118069879763</v>
      </c>
      <c r="E168" s="5">
        <f t="shared" si="14"/>
        <v>5.6780424341715214</v>
      </c>
      <c r="F168" s="5">
        <f t="shared" si="15"/>
        <v>0.99302410147602416</v>
      </c>
      <c r="G168" s="5">
        <f t="shared" si="16"/>
        <v>2074.4336993411384</v>
      </c>
    </row>
    <row r="169" spans="1:7" x14ac:dyDescent="0.3">
      <c r="A169" s="2">
        <v>38322</v>
      </c>
      <c r="B169" s="6">
        <v>168</v>
      </c>
      <c r="C169" s="4">
        <v>2228.712</v>
      </c>
      <c r="D169" s="5">
        <f t="shared" si="13"/>
        <v>2121.8567513389098</v>
      </c>
      <c r="E169" s="5">
        <f t="shared" si="14"/>
        <v>6.434732625847726</v>
      </c>
      <c r="F169" s="5">
        <f t="shared" si="15"/>
        <v>1.0225953492027642</v>
      </c>
      <c r="G169" s="5">
        <f t="shared" si="16"/>
        <v>2151.7039550243858</v>
      </c>
    </row>
    <row r="170" spans="1:7" x14ac:dyDescent="0.3">
      <c r="A170" s="2">
        <v>38353</v>
      </c>
      <c r="B170" s="6">
        <v>169</v>
      </c>
      <c r="C170" s="4">
        <v>1839.5930000000001</v>
      </c>
      <c r="D170" s="5">
        <f t="shared" si="13"/>
        <v>2122.2228608645537</v>
      </c>
      <c r="E170" s="5">
        <f t="shared" si="14"/>
        <v>5.8278703158273411</v>
      </c>
      <c r="F170" s="5">
        <f t="shared" si="15"/>
        <v>0.88628688774561082</v>
      </c>
      <c r="G170" s="5">
        <f t="shared" si="16"/>
        <v>1893.586848965009</v>
      </c>
    </row>
    <row r="171" spans="1:7" x14ac:dyDescent="0.3">
      <c r="A171" s="2">
        <v>38384</v>
      </c>
      <c r="B171" s="6">
        <v>170</v>
      </c>
      <c r="C171" s="4">
        <v>1793.393</v>
      </c>
      <c r="D171" s="5">
        <f t="shared" si="13"/>
        <v>2120.6559994392637</v>
      </c>
      <c r="E171" s="5">
        <f t="shared" si="14"/>
        <v>5.0883971417156095</v>
      </c>
      <c r="F171" s="5">
        <f t="shared" si="15"/>
        <v>0.86896826872542454</v>
      </c>
      <c r="G171" s="5">
        <f t="shared" si="16"/>
        <v>1857.9547939802903</v>
      </c>
    </row>
    <row r="172" spans="1:7" x14ac:dyDescent="0.3">
      <c r="A172" s="2">
        <v>38412</v>
      </c>
      <c r="B172" s="6">
        <v>171</v>
      </c>
      <c r="C172" s="4">
        <v>2257.739</v>
      </c>
      <c r="D172" s="5">
        <f t="shared" si="13"/>
        <v>2131.0052580189131</v>
      </c>
      <c r="E172" s="5">
        <f t="shared" si="14"/>
        <v>5.6144832855089843</v>
      </c>
      <c r="F172" s="5">
        <f t="shared" si="15"/>
        <v>1.0398973567199994</v>
      </c>
      <c r="G172" s="5">
        <f t="shared" si="16"/>
        <v>2203.2131633598538</v>
      </c>
    </row>
    <row r="173" spans="1:7" x14ac:dyDescent="0.3">
      <c r="A173" s="2">
        <v>38443</v>
      </c>
      <c r="B173" s="6">
        <v>172</v>
      </c>
      <c r="C173" s="4">
        <v>2115.2060000000001</v>
      </c>
      <c r="D173" s="5">
        <f t="shared" si="13"/>
        <v>2128.2033613061653</v>
      </c>
      <c r="E173" s="5">
        <f t="shared" si="14"/>
        <v>4.7728452856833119</v>
      </c>
      <c r="F173" s="5">
        <f t="shared" si="15"/>
        <v>1.0250711040022529</v>
      </c>
      <c r="G173" s="5">
        <f t="shared" si="16"/>
        <v>2201.9429530920474</v>
      </c>
    </row>
    <row r="174" spans="1:7" x14ac:dyDescent="0.3">
      <c r="A174" s="2">
        <v>38473</v>
      </c>
      <c r="B174" s="6">
        <v>173</v>
      </c>
      <c r="C174" s="4">
        <v>2170.3249999999998</v>
      </c>
      <c r="D174" s="5">
        <f t="shared" si="13"/>
        <v>2125.073052470053</v>
      </c>
      <c r="E174" s="5">
        <f t="shared" si="14"/>
        <v>3.9825298735037444</v>
      </c>
      <c r="F174" s="5">
        <f t="shared" si="15"/>
        <v>1.0513567302643205</v>
      </c>
      <c r="G174" s="5">
        <f t="shared" si="16"/>
        <v>2253.8346157094556</v>
      </c>
    </row>
    <row r="175" spans="1:7" x14ac:dyDescent="0.3">
      <c r="A175" s="2">
        <v>38504</v>
      </c>
      <c r="B175" s="6">
        <v>174</v>
      </c>
      <c r="C175" s="4">
        <v>2185.873</v>
      </c>
      <c r="D175" s="5">
        <f t="shared" si="13"/>
        <v>2126.100591201814</v>
      </c>
      <c r="E175" s="5">
        <f t="shared" si="14"/>
        <v>3.6870307593294771</v>
      </c>
      <c r="F175" s="5">
        <f t="shared" si="15"/>
        <v>1.0391834802844362</v>
      </c>
      <c r="G175" s="5">
        <f t="shared" si="16"/>
        <v>2216.6385056207823</v>
      </c>
    </row>
    <row r="176" spans="1:7" x14ac:dyDescent="0.3">
      <c r="A176" s="2">
        <v>38534</v>
      </c>
      <c r="B176" s="6">
        <v>175</v>
      </c>
      <c r="C176" s="4">
        <v>2241.1619999999998</v>
      </c>
      <c r="D176" s="5">
        <f t="shared" si="13"/>
        <v>2123.0609361525098</v>
      </c>
      <c r="E176" s="5">
        <f t="shared" si="14"/>
        <v>3.0143621784661097</v>
      </c>
      <c r="F176" s="5">
        <f t="shared" si="15"/>
        <v>1.0819652613329849</v>
      </c>
      <c r="G176" s="5">
        <f t="shared" si="16"/>
        <v>2314.2550465491527</v>
      </c>
    </row>
    <row r="177" spans="1:7" x14ac:dyDescent="0.3">
      <c r="A177" s="2">
        <v>38565</v>
      </c>
      <c r="B177" s="6">
        <v>176</v>
      </c>
      <c r="C177" s="4">
        <v>2193.9059999999999</v>
      </c>
      <c r="D177" s="5">
        <f t="shared" si="13"/>
        <v>2114.0396337977754</v>
      </c>
      <c r="E177" s="5">
        <f t="shared" si="14"/>
        <v>1.8107957251460571</v>
      </c>
      <c r="F177" s="5">
        <f t="shared" si="15"/>
        <v>1.0854184411117367</v>
      </c>
      <c r="G177" s="5">
        <f t="shared" si="16"/>
        <v>2325.5551552486386</v>
      </c>
    </row>
    <row r="178" spans="1:7" x14ac:dyDescent="0.3">
      <c r="A178" s="2">
        <v>38596</v>
      </c>
      <c r="B178" s="6">
        <v>177</v>
      </c>
      <c r="C178" s="4">
        <v>2077.2310000000002</v>
      </c>
      <c r="D178" s="5">
        <f t="shared" si="13"/>
        <v>2130.1658459674568</v>
      </c>
      <c r="E178" s="5">
        <f t="shared" si="14"/>
        <v>3.2423373695995883</v>
      </c>
      <c r="F178" s="5">
        <f t="shared" si="15"/>
        <v>0.92787618463685662</v>
      </c>
      <c r="G178" s="5">
        <f t="shared" si="16"/>
        <v>1945.5959121568965</v>
      </c>
    </row>
    <row r="179" spans="1:7" x14ac:dyDescent="0.3">
      <c r="A179" s="2">
        <v>38626</v>
      </c>
      <c r="B179" s="6">
        <v>178</v>
      </c>
      <c r="C179" s="4">
        <v>2120.9810000000002</v>
      </c>
      <c r="D179" s="5">
        <f t="shared" si="13"/>
        <v>2131.4892665891193</v>
      </c>
      <c r="E179" s="5">
        <f t="shared" si="14"/>
        <v>3.0504456948058829</v>
      </c>
      <c r="F179" s="5">
        <f t="shared" si="15"/>
        <v>1.0019790844190759</v>
      </c>
      <c r="G179" s="5">
        <f t="shared" si="16"/>
        <v>2140.231540896802</v>
      </c>
    </row>
    <row r="180" spans="1:7" x14ac:dyDescent="0.3">
      <c r="A180" s="2">
        <v>38657</v>
      </c>
      <c r="B180" s="6">
        <v>179</v>
      </c>
      <c r="C180" s="4">
        <v>2076.6849999999999</v>
      </c>
      <c r="D180" s="5">
        <f t="shared" si="13"/>
        <v>2130.2130922359556</v>
      </c>
      <c r="E180" s="5">
        <f t="shared" si="14"/>
        <v>2.6177836900089253</v>
      </c>
      <c r="F180" s="5">
        <f t="shared" si="15"/>
        <v>0.99030127937824863</v>
      </c>
      <c r="G180" s="5">
        <f t="shared" si="16"/>
        <v>2119.6493798556362</v>
      </c>
    </row>
    <row r="181" spans="1:7" x14ac:dyDescent="0.3">
      <c r="A181" s="2">
        <v>38687</v>
      </c>
      <c r="B181" s="6">
        <v>180</v>
      </c>
      <c r="C181" s="4">
        <v>2004.402</v>
      </c>
      <c r="D181" s="5">
        <f t="shared" si="13"/>
        <v>2115.5590455293523</v>
      </c>
      <c r="E181" s="5">
        <f t="shared" si="14"/>
        <v>0.89060065034769598</v>
      </c>
      <c r="F181" s="5">
        <f t="shared" si="15"/>
        <v>1.0113246516589114</v>
      </c>
      <c r="G181" s="5">
        <f t="shared" si="16"/>
        <v>2181.022934357949</v>
      </c>
    </row>
    <row r="182" spans="1:7" x14ac:dyDescent="0.3">
      <c r="A182" s="2">
        <v>38718</v>
      </c>
      <c r="B182" s="6">
        <v>181</v>
      </c>
      <c r="C182" s="4">
        <v>1718.8440000000001</v>
      </c>
      <c r="D182" s="5">
        <f t="shared" si="13"/>
        <v>2098.7423358095671</v>
      </c>
      <c r="E182" s="5">
        <f t="shared" si="14"/>
        <v>-0.88013038666559307</v>
      </c>
      <c r="F182" s="5">
        <f t="shared" si="15"/>
        <v>0.87619199825574889</v>
      </c>
      <c r="G182" s="5">
        <f t="shared" si="16"/>
        <v>1875.7815699829052</v>
      </c>
    </row>
    <row r="183" spans="1:7" x14ac:dyDescent="0.3">
      <c r="A183" s="2">
        <v>38749</v>
      </c>
      <c r="B183" s="6">
        <v>182</v>
      </c>
      <c r="C183" s="4">
        <v>1689.5930000000001</v>
      </c>
      <c r="D183" s="5">
        <f t="shared" si="13"/>
        <v>2082.5126589007386</v>
      </c>
      <c r="E183" s="5">
        <f t="shared" si="14"/>
        <v>-2.4150850388818763</v>
      </c>
      <c r="F183" s="5">
        <f t="shared" si="15"/>
        <v>0.86032166439694557</v>
      </c>
      <c r="G183" s="5">
        <f t="shared" si="16"/>
        <v>1822.9756886708394</v>
      </c>
    </row>
    <row r="184" spans="1:7" x14ac:dyDescent="0.3">
      <c r="A184" s="2">
        <v>38777</v>
      </c>
      <c r="B184" s="6">
        <v>183</v>
      </c>
      <c r="C184" s="4">
        <v>2033.85</v>
      </c>
      <c r="D184" s="5">
        <f t="shared" si="13"/>
        <v>2067.6696195119903</v>
      </c>
      <c r="E184" s="5">
        <f t="shared" si="14"/>
        <v>-3.6578804738685253</v>
      </c>
      <c r="F184" s="5">
        <f t="shared" si="15"/>
        <v>1.0314592940718512</v>
      </c>
      <c r="G184" s="5">
        <f t="shared" si="16"/>
        <v>2163.0879687786287</v>
      </c>
    </row>
    <row r="185" spans="1:7" x14ac:dyDescent="0.3">
      <c r="A185" s="2">
        <v>38808</v>
      </c>
      <c r="B185" s="6">
        <v>184</v>
      </c>
      <c r="C185" s="4">
        <v>2071.6219999999998</v>
      </c>
      <c r="D185" s="5">
        <f t="shared" si="13"/>
        <v>2059.7060092368338</v>
      </c>
      <c r="E185" s="5">
        <f t="shared" si="14"/>
        <v>-4.0884534539973227</v>
      </c>
      <c r="F185" s="5">
        <f t="shared" si="15"/>
        <v>1.0221782314784313</v>
      </c>
      <c r="G185" s="5">
        <f t="shared" si="16"/>
        <v>2115.7587920094174</v>
      </c>
    </row>
    <row r="186" spans="1:7" x14ac:dyDescent="0.3">
      <c r="A186" s="2">
        <v>38838</v>
      </c>
      <c r="B186" s="6">
        <v>185</v>
      </c>
      <c r="C186" s="4">
        <v>2115.4740000000002</v>
      </c>
      <c r="D186" s="5">
        <f t="shared" si="13"/>
        <v>2051.2695213996558</v>
      </c>
      <c r="E186" s="5">
        <f t="shared" si="14"/>
        <v>-4.5232568923153895</v>
      </c>
      <c r="F186" s="5">
        <f t="shared" si="15"/>
        <v>1.0483482019007591</v>
      </c>
      <c r="G186" s="5">
        <f t="shared" si="16"/>
        <v>2161.1873521217776</v>
      </c>
    </row>
    <row r="187" spans="1:7" x14ac:dyDescent="0.3">
      <c r="A187" s="2">
        <v>38869</v>
      </c>
      <c r="B187" s="6">
        <v>186</v>
      </c>
      <c r="C187" s="4">
        <v>2191.444</v>
      </c>
      <c r="D187" s="5">
        <f t="shared" si="13"/>
        <v>2052.9529734104149</v>
      </c>
      <c r="E187" s="5">
        <f t="shared" si="14"/>
        <v>-3.9025860020079426</v>
      </c>
      <c r="F187" s="5">
        <f t="shared" si="15"/>
        <v>1.0434248719516781</v>
      </c>
      <c r="G187" s="5">
        <f t="shared" si="16"/>
        <v>2126.9449064099072</v>
      </c>
    </row>
    <row r="188" spans="1:7" x14ac:dyDescent="0.3">
      <c r="A188" s="2">
        <v>38899</v>
      </c>
      <c r="B188" s="6">
        <v>187</v>
      </c>
      <c r="C188" s="4">
        <v>2219.0100000000002</v>
      </c>
      <c r="D188" s="5">
        <f t="shared" si="13"/>
        <v>2049.2360368164791</v>
      </c>
      <c r="E188" s="5">
        <f t="shared" si="14"/>
        <v>-3.8840210612007255</v>
      </c>
      <c r="F188" s="5">
        <f t="shared" si="15"/>
        <v>1.0820975883949051</v>
      </c>
      <c r="G188" s="5">
        <f t="shared" si="16"/>
        <v>2217.001337896791</v>
      </c>
    </row>
    <row r="189" spans="1:7" x14ac:dyDescent="0.3">
      <c r="A189" s="2">
        <v>38930</v>
      </c>
      <c r="B189" s="6">
        <v>188</v>
      </c>
      <c r="C189" s="4">
        <v>2211.471</v>
      </c>
      <c r="D189" s="5">
        <f t="shared" si="13"/>
        <v>2044.5604503883733</v>
      </c>
      <c r="E189" s="5">
        <f t="shared" si="14"/>
        <v>-3.9631775978912347</v>
      </c>
      <c r="F189" s="5">
        <f t="shared" si="15"/>
        <v>1.0848511345678444</v>
      </c>
      <c r="G189" s="5">
        <f t="shared" si="16"/>
        <v>2220.0627964658424</v>
      </c>
    </row>
    <row r="190" spans="1:7" x14ac:dyDescent="0.3">
      <c r="A190" s="2">
        <v>38961</v>
      </c>
      <c r="B190" s="6">
        <v>189</v>
      </c>
      <c r="C190" s="4">
        <v>1938.6010000000001</v>
      </c>
      <c r="D190" s="5">
        <f t="shared" si="13"/>
        <v>2045.466390986513</v>
      </c>
      <c r="E190" s="5">
        <f t="shared" si="14"/>
        <v>-3.4762657782881363</v>
      </c>
      <c r="F190" s="5">
        <f t="shared" si="15"/>
        <v>0.93085800698610344</v>
      </c>
      <c r="G190" s="5">
        <f t="shared" si="16"/>
        <v>1893.4216118572074</v>
      </c>
    </row>
    <row r="191" spans="1:7" x14ac:dyDescent="0.3">
      <c r="A191" s="2">
        <v>38991</v>
      </c>
      <c r="B191" s="6">
        <v>190</v>
      </c>
      <c r="C191" s="4">
        <v>2135.6019999999999</v>
      </c>
      <c r="D191" s="5">
        <f t="shared" si="13"/>
        <v>2050.9294938381599</v>
      </c>
      <c r="E191" s="5">
        <f t="shared" si="14"/>
        <v>-2.5823289152946316</v>
      </c>
      <c r="F191" s="5">
        <f t="shared" si="15"/>
        <v>1.0078749631266197</v>
      </c>
      <c r="G191" s="5">
        <f t="shared" si="16"/>
        <v>2046.0313960489314</v>
      </c>
    </row>
    <row r="192" spans="1:7" x14ac:dyDescent="0.3">
      <c r="A192" s="2">
        <v>39022</v>
      </c>
      <c r="B192" s="6">
        <v>191</v>
      </c>
      <c r="C192" s="4">
        <v>2154.1990000000001</v>
      </c>
      <c r="D192" s="5">
        <f t="shared" si="13"/>
        <v>2061.0421078239801</v>
      </c>
      <c r="E192" s="5">
        <f t="shared" si="14"/>
        <v>-1.3128346251831495</v>
      </c>
      <c r="F192" s="5">
        <f t="shared" si="15"/>
        <v>0.99853592655066337</v>
      </c>
      <c r="G192" s="5">
        <f t="shared" si="16"/>
        <v>2028.4808180339221</v>
      </c>
    </row>
    <row r="193" spans="1:7" x14ac:dyDescent="0.3">
      <c r="A193" s="2">
        <v>39052</v>
      </c>
      <c r="B193" s="6">
        <v>192</v>
      </c>
      <c r="C193" s="4">
        <v>2068.5650000000001</v>
      </c>
      <c r="D193" s="5">
        <f t="shared" si="13"/>
        <v>2058.2964998845437</v>
      </c>
      <c r="E193" s="5">
        <f t="shared" si="14"/>
        <v>-1.4561119566084813</v>
      </c>
      <c r="F193" s="5">
        <f t="shared" si="15"/>
        <v>1.0103742790505026</v>
      </c>
      <c r="G193" s="5">
        <f t="shared" si="16"/>
        <v>2083.0549897294359</v>
      </c>
    </row>
    <row r="194" spans="1:7" x14ac:dyDescent="0.3">
      <c r="A194" s="2">
        <v>39083</v>
      </c>
      <c r="B194" s="6">
        <v>193</v>
      </c>
      <c r="C194" s="4">
        <v>1797.3820000000001</v>
      </c>
      <c r="D194" s="5">
        <f t="shared" si="13"/>
        <v>2056.2919819163226</v>
      </c>
      <c r="E194" s="5">
        <f t="shared" si="14"/>
        <v>-1.5109525577697411</v>
      </c>
      <c r="F194" s="5">
        <f t="shared" si="15"/>
        <v>0.87587653376890307</v>
      </c>
      <c r="G194" s="5">
        <f t="shared" si="16"/>
        <v>1802.1870895917075</v>
      </c>
    </row>
    <row r="195" spans="1:7" x14ac:dyDescent="0.3">
      <c r="A195" s="2">
        <v>39114</v>
      </c>
      <c r="B195" s="6">
        <v>194</v>
      </c>
      <c r="C195" s="4">
        <v>1778.662</v>
      </c>
      <c r="D195" s="5">
        <f t="shared" si="13"/>
        <v>2056.0467611541849</v>
      </c>
      <c r="E195" s="5">
        <f t="shared" si="14"/>
        <v>-1.3843793782065377</v>
      </c>
      <c r="F195" s="5">
        <f t="shared" si="15"/>
        <v>0.86103665993238621</v>
      </c>
      <c r="G195" s="5">
        <f t="shared" si="16"/>
        <v>1767.7726351490194</v>
      </c>
    </row>
    <row r="196" spans="1:7" x14ac:dyDescent="0.3">
      <c r="A196" s="2">
        <v>39142</v>
      </c>
      <c r="B196" s="6">
        <v>195</v>
      </c>
      <c r="C196" s="4">
        <v>2174.3150000000001</v>
      </c>
      <c r="D196" s="5">
        <f t="shared" si="13"/>
        <v>2059.9960280433152</v>
      </c>
      <c r="E196" s="5">
        <f t="shared" si="14"/>
        <v>-0.85101475147285544</v>
      </c>
      <c r="F196" s="5">
        <f t="shared" si="15"/>
        <v>1.0350646129984116</v>
      </c>
      <c r="G196" s="5">
        <f t="shared" si="16"/>
        <v>2119.3006098626388</v>
      </c>
    </row>
    <row r="197" spans="1:7" x14ac:dyDescent="0.3">
      <c r="A197" s="2">
        <v>39173</v>
      </c>
      <c r="B197" s="6">
        <v>196</v>
      </c>
      <c r="C197" s="4">
        <v>2207.1390000000001</v>
      </c>
      <c r="D197" s="5">
        <f t="shared" si="13"/>
        <v>2069.1555759123858</v>
      </c>
      <c r="E197" s="5">
        <f t="shared" si="14"/>
        <v>0.1500415105814894</v>
      </c>
      <c r="F197" s="5">
        <f t="shared" si="15"/>
        <v>1.0288543761216054</v>
      </c>
      <c r="G197" s="5">
        <f t="shared" si="16"/>
        <v>2104.8132080442861</v>
      </c>
    </row>
    <row r="198" spans="1:7" x14ac:dyDescent="0.3">
      <c r="A198" s="2">
        <v>39203</v>
      </c>
      <c r="B198" s="6">
        <v>197</v>
      </c>
      <c r="C198" s="4">
        <v>2295.6039999999998</v>
      </c>
      <c r="D198" s="5">
        <f t="shared" si="13"/>
        <v>2081.3484841501277</v>
      </c>
      <c r="E198" s="5">
        <f t="shared" si="14"/>
        <v>1.3543281832975309</v>
      </c>
      <c r="F198" s="5">
        <f t="shared" si="15"/>
        <v>1.0565370799270213</v>
      </c>
      <c r="G198" s="5">
        <f t="shared" si="16"/>
        <v>2169.3528232085077</v>
      </c>
    </row>
    <row r="199" spans="1:7" x14ac:dyDescent="0.3">
      <c r="A199" s="2">
        <v>39234</v>
      </c>
      <c r="B199" s="6">
        <v>198</v>
      </c>
      <c r="C199" s="4">
        <v>2291.4490000000001</v>
      </c>
      <c r="D199" s="5">
        <f t="shared" si="13"/>
        <v>2094.0409630626018</v>
      </c>
      <c r="E199" s="5">
        <f t="shared" si="14"/>
        <v>2.4881432562151922</v>
      </c>
      <c r="F199" s="5">
        <f t="shared" si="15"/>
        <v>1.0510518413949439</v>
      </c>
      <c r="G199" s="5">
        <f t="shared" si="16"/>
        <v>2173.1439152724042</v>
      </c>
    </row>
    <row r="200" spans="1:7" x14ac:dyDescent="0.3">
      <c r="A200" s="2">
        <v>39264</v>
      </c>
      <c r="B200" s="6">
        <v>199</v>
      </c>
      <c r="C200" s="4">
        <v>2414.0509999999999</v>
      </c>
      <c r="D200" s="5">
        <f t="shared" si="13"/>
        <v>2109.9661485608535</v>
      </c>
      <c r="E200" s="5">
        <f t="shared" si="14"/>
        <v>3.8318474804188454</v>
      </c>
      <c r="F200" s="5">
        <f t="shared" si="15"/>
        <v>1.0914007034569646</v>
      </c>
      <c r="G200" s="5">
        <f t="shared" si="16"/>
        <v>2268.6490899473174</v>
      </c>
    </row>
    <row r="201" spans="1:7" x14ac:dyDescent="0.3">
      <c r="A201" s="2">
        <v>39295</v>
      </c>
      <c r="B201" s="6">
        <v>200</v>
      </c>
      <c r="C201" s="4">
        <v>2429.4699999999998</v>
      </c>
      <c r="D201" s="5">
        <f t="shared" si="13"/>
        <v>2126.3632081154333</v>
      </c>
      <c r="E201" s="5">
        <f t="shared" si="14"/>
        <v>5.0883686878349366</v>
      </c>
      <c r="F201" s="5">
        <f t="shared" si="15"/>
        <v>1.0935055211306215</v>
      </c>
      <c r="G201" s="5">
        <f t="shared" si="16"/>
        <v>2293.1561542526101</v>
      </c>
    </row>
    <row r="202" spans="1:7" x14ac:dyDescent="0.3">
      <c r="A202" s="2">
        <v>39326</v>
      </c>
      <c r="B202" s="6">
        <v>201</v>
      </c>
      <c r="C202" s="4">
        <v>2101.002</v>
      </c>
      <c r="D202" s="5">
        <f t="shared" si="13"/>
        <v>2144.0123790257353</v>
      </c>
      <c r="E202" s="5">
        <f t="shared" si="14"/>
        <v>6.3444489100816446</v>
      </c>
      <c r="F202" s="5">
        <f t="shared" si="15"/>
        <v>0.93822020164523967</v>
      </c>
      <c r="G202" s="5">
        <f t="shared" si="16"/>
        <v>1984.0787667704781</v>
      </c>
    </row>
    <row r="203" spans="1:7" x14ac:dyDescent="0.3">
      <c r="A203" s="2">
        <v>39356</v>
      </c>
      <c r="B203" s="6">
        <v>202</v>
      </c>
      <c r="C203" s="4">
        <v>2336.37</v>
      </c>
      <c r="D203" s="5">
        <f t="shared" si="13"/>
        <v>2167.1326381822187</v>
      </c>
      <c r="E203" s="5">
        <f t="shared" si="14"/>
        <v>8.022029934721818</v>
      </c>
      <c r="F203" s="5">
        <f t="shared" si="15"/>
        <v>1.0184076321603834</v>
      </c>
      <c r="G203" s="5">
        <f t="shared" si="16"/>
        <v>2167.2908086648863</v>
      </c>
    </row>
    <row r="204" spans="1:7" x14ac:dyDescent="0.3">
      <c r="A204" s="2">
        <v>39387</v>
      </c>
      <c r="B204" s="6">
        <v>203</v>
      </c>
      <c r="C204" s="4">
        <v>2413.8510000000001</v>
      </c>
      <c r="D204" s="5">
        <f t="shared" si="13"/>
        <v>2199.3782249914943</v>
      </c>
      <c r="E204" s="5">
        <f t="shared" si="14"/>
        <v>10.444385622177204</v>
      </c>
      <c r="F204" s="5">
        <f t="shared" si="15"/>
        <v>1.0133828153530844</v>
      </c>
      <c r="G204" s="5">
        <f t="shared" si="16"/>
        <v>2171.9700819191498</v>
      </c>
    </row>
    <row r="205" spans="1:7" x14ac:dyDescent="0.3">
      <c r="A205" s="2">
        <v>39417</v>
      </c>
      <c r="B205" s="6">
        <v>204</v>
      </c>
      <c r="C205" s="4">
        <v>2311.6149999999998</v>
      </c>
      <c r="D205" s="5">
        <f t="shared" si="13"/>
        <v>2217.6283391052784</v>
      </c>
      <c r="E205" s="5">
        <f t="shared" si="14"/>
        <v>11.224958471337892</v>
      </c>
      <c r="F205" s="5">
        <f t="shared" si="15"/>
        <v>1.0151753787945097</v>
      </c>
      <c r="G205" s="5">
        <f t="shared" si="16"/>
        <v>2232.7479270282879</v>
      </c>
    </row>
    <row r="206" spans="1:7" x14ac:dyDescent="0.3">
      <c r="A206" s="2">
        <v>39448</v>
      </c>
      <c r="B206" s="6">
        <v>205</v>
      </c>
      <c r="C206" s="4">
        <v>2005.038</v>
      </c>
      <c r="D206" s="5">
        <f t="shared" si="13"/>
        <v>2234.8858486728127</v>
      </c>
      <c r="E206" s="5">
        <f t="shared" si="14"/>
        <v>11.828213580957531</v>
      </c>
      <c r="F206" s="5">
        <f t="shared" si="15"/>
        <v>0.8790682356755255</v>
      </c>
      <c r="G206" s="5">
        <f t="shared" si="16"/>
        <v>1952.200300560796</v>
      </c>
    </row>
    <row r="207" spans="1:7" x14ac:dyDescent="0.3">
      <c r="A207" s="2">
        <v>39479</v>
      </c>
      <c r="B207" s="6">
        <v>206</v>
      </c>
      <c r="C207" s="4">
        <v>2029.4480000000001</v>
      </c>
      <c r="D207" s="5">
        <f t="shared" si="13"/>
        <v>2257.7408666201891</v>
      </c>
      <c r="E207" s="5">
        <f t="shared" si="14"/>
        <v>12.930894017599417</v>
      </c>
      <c r="F207" s="5">
        <f t="shared" si="15"/>
        <v>0.86671381800281744</v>
      </c>
      <c r="G207" s="5">
        <f t="shared" si="16"/>
        <v>1934.5031719861097</v>
      </c>
    </row>
    <row r="208" spans="1:7" x14ac:dyDescent="0.3">
      <c r="A208" s="2">
        <v>39508</v>
      </c>
      <c r="B208" s="6">
        <v>207</v>
      </c>
      <c r="C208" s="4">
        <v>2423.5320000000002</v>
      </c>
      <c r="D208" s="5">
        <f t="shared" si="13"/>
        <v>2277.747648646061</v>
      </c>
      <c r="E208" s="5">
        <f t="shared" si="14"/>
        <v>13.638482818426663</v>
      </c>
      <c r="F208" s="5">
        <f t="shared" si="15"/>
        <v>1.0394054809333628</v>
      </c>
      <c r="G208" s="5">
        <f t="shared" si="16"/>
        <v>2350.2919871709742</v>
      </c>
    </row>
    <row r="209" spans="1:7" x14ac:dyDescent="0.3">
      <c r="A209" s="2">
        <v>39539</v>
      </c>
      <c r="B209" s="6">
        <v>208</v>
      </c>
      <c r="C209" s="4">
        <v>2320.13</v>
      </c>
      <c r="D209" s="5">
        <f t="shared" si="13"/>
        <v>2287.753678747275</v>
      </c>
      <c r="E209" s="5">
        <f t="shared" si="14"/>
        <v>13.275237546705402</v>
      </c>
      <c r="F209" s="5">
        <f t="shared" si="15"/>
        <v>1.0266490217484554</v>
      </c>
      <c r="G209" s="5">
        <f t="shared" si="16"/>
        <v>2357.5026487415944</v>
      </c>
    </row>
    <row r="210" spans="1:7" x14ac:dyDescent="0.3">
      <c r="A210" s="2">
        <v>39569</v>
      </c>
      <c r="B210" s="6">
        <v>209</v>
      </c>
      <c r="C210" s="4">
        <v>2577.1889999999999</v>
      </c>
      <c r="D210" s="5">
        <f t="shared" si="13"/>
        <v>2314.8539519435772</v>
      </c>
      <c r="E210" s="5">
        <f t="shared" si="14"/>
        <v>14.657741111665079</v>
      </c>
      <c r="F210" s="5">
        <f t="shared" si="15"/>
        <v>1.065055541645457</v>
      </c>
      <c r="G210" s="5">
        <f t="shared" si="16"/>
        <v>2431.1223720488802</v>
      </c>
    </row>
    <row r="211" spans="1:7" x14ac:dyDescent="0.3">
      <c r="A211" s="2">
        <v>39600</v>
      </c>
      <c r="B211" s="6">
        <v>210</v>
      </c>
      <c r="C211" s="4">
        <v>2560.067</v>
      </c>
      <c r="D211" s="5">
        <f t="shared" si="13"/>
        <v>2340.132429451563</v>
      </c>
      <c r="E211" s="5">
        <f t="shared" si="14"/>
        <v>15.719814751297154</v>
      </c>
      <c r="F211" s="5">
        <f t="shared" si="15"/>
        <v>1.0574916372577228</v>
      </c>
      <c r="G211" s="5">
        <f t="shared" si="16"/>
        <v>2448.4375545367657</v>
      </c>
    </row>
    <row r="212" spans="1:7" x14ac:dyDescent="0.3">
      <c r="A212" s="2">
        <v>39630</v>
      </c>
      <c r="B212" s="6">
        <v>211</v>
      </c>
      <c r="C212" s="4">
        <v>2750.2779999999998</v>
      </c>
      <c r="D212" s="5">
        <f t="shared" si="13"/>
        <v>2372.2622760884033</v>
      </c>
      <c r="E212" s="5">
        <f t="shared" si="14"/>
        <v>17.360817939851469</v>
      </c>
      <c r="F212" s="5">
        <f t="shared" si="15"/>
        <v>1.101592827956694</v>
      </c>
      <c r="G212" s="5">
        <f t="shared" si="16"/>
        <v>2571.1787965636704</v>
      </c>
    </row>
    <row r="213" spans="1:7" x14ac:dyDescent="0.3">
      <c r="A213" s="2">
        <v>39661</v>
      </c>
      <c r="B213" s="6">
        <v>212</v>
      </c>
      <c r="C213" s="4">
        <v>2683.5639999999999</v>
      </c>
      <c r="D213" s="5">
        <f t="shared" si="13"/>
        <v>2396.0700622324921</v>
      </c>
      <c r="E213" s="5">
        <f t="shared" si="14"/>
        <v>18.005514760275204</v>
      </c>
      <c r="F213" s="5">
        <f t="shared" si="15"/>
        <v>1.0974775350712653</v>
      </c>
      <c r="G213" s="5">
        <f t="shared" si="16"/>
        <v>2613.0660467411349</v>
      </c>
    </row>
    <row r="214" spans="1:7" x14ac:dyDescent="0.3">
      <c r="A214" s="2">
        <v>39692</v>
      </c>
      <c r="B214" s="6">
        <v>213</v>
      </c>
      <c r="C214" s="4">
        <v>2305.3209999999999</v>
      </c>
      <c r="D214" s="5">
        <f t="shared" si="13"/>
        <v>2418.3801661815501</v>
      </c>
      <c r="E214" s="5">
        <f t="shared" si="14"/>
        <v>18.435973679153484</v>
      </c>
      <c r="F214" s="5">
        <f t="shared" si="15"/>
        <v>0.94047467800953821</v>
      </c>
      <c r="G214" s="5">
        <f t="shared" si="16"/>
        <v>2264.9344746330025</v>
      </c>
    </row>
    <row r="215" spans="1:7" x14ac:dyDescent="0.3">
      <c r="A215" s="2">
        <v>39722</v>
      </c>
      <c r="B215" s="6">
        <v>214</v>
      </c>
      <c r="C215" s="4">
        <v>2439.5259999999998</v>
      </c>
      <c r="D215" s="5">
        <f t="shared" si="13"/>
        <v>2432.6777031802617</v>
      </c>
      <c r="E215" s="5">
        <f t="shared" si="14"/>
        <v>18.022130011109301</v>
      </c>
      <c r="F215" s="5">
        <f t="shared" si="15"/>
        <v>1.0160687563946635</v>
      </c>
      <c r="G215" s="5">
        <f t="shared" si="16"/>
        <v>2481.672155005745</v>
      </c>
    </row>
    <row r="216" spans="1:7" x14ac:dyDescent="0.3">
      <c r="A216" s="2">
        <v>39753</v>
      </c>
      <c r="B216" s="6">
        <v>215</v>
      </c>
      <c r="C216" s="4">
        <v>2325.788</v>
      </c>
      <c r="D216" s="5">
        <f t="shared" si="13"/>
        <v>2435.137195444267</v>
      </c>
      <c r="E216" s="5">
        <f t="shared" si="14"/>
        <v>16.465866236398906</v>
      </c>
      <c r="F216" s="5">
        <f t="shared" si="15"/>
        <v>1.0046396824924881</v>
      </c>
      <c r="G216" s="5">
        <f t="shared" si="16"/>
        <v>2483.497096544806</v>
      </c>
    </row>
    <row r="217" spans="1:7" x14ac:dyDescent="0.3">
      <c r="A217" s="2">
        <v>39783</v>
      </c>
      <c r="B217" s="6">
        <v>216</v>
      </c>
      <c r="C217" s="4">
        <v>2284.62</v>
      </c>
      <c r="D217" s="5">
        <f t="shared" si="13"/>
        <v>2431.489584634176</v>
      </c>
      <c r="E217" s="5">
        <f t="shared" si="14"/>
        <v>14.454518531749914</v>
      </c>
      <c r="F217" s="5">
        <f t="shared" si="15"/>
        <v>1.0038386022803989</v>
      </c>
      <c r="G217" s="5">
        <f t="shared" si="16"/>
        <v>2488.8070667954498</v>
      </c>
    </row>
    <row r="218" spans="1:7" x14ac:dyDescent="0.3">
      <c r="A218" s="2">
        <v>39814</v>
      </c>
      <c r="B218" s="6">
        <v>217</v>
      </c>
      <c r="C218" s="4">
        <v>1978.5029999999999</v>
      </c>
      <c r="D218" s="5">
        <f t="shared" si="13"/>
        <v>2426.4178866147022</v>
      </c>
      <c r="E218" s="5">
        <f t="shared" si="14"/>
        <v>12.501896876627539</v>
      </c>
      <c r="F218" s="5">
        <f t="shared" si="15"/>
        <v>0.86951811501513976</v>
      </c>
      <c r="G218" s="5">
        <f t="shared" si="16"/>
        <v>2150.1517673310259</v>
      </c>
    </row>
    <row r="219" spans="1:7" x14ac:dyDescent="0.3">
      <c r="A219" s="2">
        <v>39845</v>
      </c>
      <c r="B219" s="6">
        <v>218</v>
      </c>
      <c r="C219" s="4">
        <v>1849.3309999999999</v>
      </c>
      <c r="D219" s="5">
        <f t="shared" si="13"/>
        <v>2408.400542669498</v>
      </c>
      <c r="E219" s="5">
        <f t="shared" si="14"/>
        <v>9.449972794444367</v>
      </c>
      <c r="F219" s="5">
        <f t="shared" si="15"/>
        <v>0.85188677664906065</v>
      </c>
      <c r="G219" s="5">
        <f t="shared" si="16"/>
        <v>2113.8454773523754</v>
      </c>
    </row>
    <row r="220" spans="1:7" x14ac:dyDescent="0.3">
      <c r="A220" s="2">
        <v>39873</v>
      </c>
      <c r="B220" s="6">
        <v>219</v>
      </c>
      <c r="C220" s="4">
        <v>2180.1819999999998</v>
      </c>
      <c r="D220" s="5">
        <f t="shared" si="13"/>
        <v>2385.8182543340704</v>
      </c>
      <c r="E220" s="5">
        <f t="shared" si="14"/>
        <v>6.2467466814571679</v>
      </c>
      <c r="F220" s="5">
        <f t="shared" si="15"/>
        <v>1.020565996648169</v>
      </c>
      <c r="G220" s="5">
        <f t="shared" si="16"/>
        <v>2513.1270778507783</v>
      </c>
    </row>
    <row r="221" spans="1:7" x14ac:dyDescent="0.3">
      <c r="A221" s="2">
        <v>39904</v>
      </c>
      <c r="B221" s="6">
        <v>220</v>
      </c>
      <c r="C221" s="4">
        <v>2266.6550000000002</v>
      </c>
      <c r="D221" s="5">
        <f t="shared" si="13"/>
        <v>2373.6403798213087</v>
      </c>
      <c r="E221" s="5">
        <f t="shared" si="14"/>
        <v>4.4042845620352793</v>
      </c>
      <c r="F221" s="5">
        <f t="shared" si="15"/>
        <v>1.0158908267387929</v>
      </c>
      <c r="G221" s="5">
        <f t="shared" si="16"/>
        <v>2455.8111932513098</v>
      </c>
    </row>
    <row r="222" spans="1:7" x14ac:dyDescent="0.3">
      <c r="A222" s="2">
        <v>39934</v>
      </c>
      <c r="B222" s="6">
        <v>221</v>
      </c>
      <c r="C222" s="4">
        <v>2325.6579999999999</v>
      </c>
      <c r="D222" s="5">
        <f t="shared" si="13"/>
        <v>2358.6004532615516</v>
      </c>
      <c r="E222" s="5">
        <f t="shared" si="14"/>
        <v>2.4598634498560439</v>
      </c>
      <c r="F222" s="5">
        <f t="shared" si="15"/>
        <v>1.0532021679838031</v>
      </c>
      <c r="G222" s="5">
        <f t="shared" si="16"/>
        <v>2532.7496480818913</v>
      </c>
    </row>
    <row r="223" spans="1:7" x14ac:dyDescent="0.3">
      <c r="A223" s="2">
        <v>39965</v>
      </c>
      <c r="B223" s="6">
        <v>222</v>
      </c>
      <c r="C223" s="4">
        <v>2347.8290000000002</v>
      </c>
      <c r="D223" s="5">
        <f t="shared" si="13"/>
        <v>2346.9729674847326</v>
      </c>
      <c r="E223" s="5">
        <f t="shared" si="14"/>
        <v>1.0511285271885438</v>
      </c>
      <c r="F223" s="5">
        <f t="shared" si="15"/>
        <v>1.0489226025153626</v>
      </c>
      <c r="G223" s="5">
        <f t="shared" si="16"/>
        <v>2496.8015399833839</v>
      </c>
    </row>
    <row r="224" spans="1:7" x14ac:dyDescent="0.3">
      <c r="A224" s="2">
        <v>39995</v>
      </c>
      <c r="B224" s="6">
        <v>223</v>
      </c>
      <c r="C224" s="4">
        <v>2519.8690000000001</v>
      </c>
      <c r="D224" s="5">
        <f t="shared" ref="D224:D287" si="17">$I$2*(C224/F212)+(1-$I$2)*(D223+E223)</f>
        <v>2341.9694538298413</v>
      </c>
      <c r="E224" s="5">
        <f t="shared" ref="E224:E287" si="18">$J$2*(D224-D223)+(1-$J$2)*E223</f>
        <v>0.4456643089805572</v>
      </c>
      <c r="F224" s="5">
        <f t="shared" ref="F224:F287" si="19">$K$2*(C224/D224)+(1-$K$2)*F212</f>
        <v>1.097748130909016</v>
      </c>
      <c r="G224" s="5">
        <f t="shared" ref="G224:G287" si="20">(D223+E223)*F212</f>
        <v>2586.5665040362323</v>
      </c>
    </row>
    <row r="225" spans="1:7" x14ac:dyDescent="0.3">
      <c r="A225" s="2">
        <v>40026</v>
      </c>
      <c r="B225" s="6">
        <v>224</v>
      </c>
      <c r="C225" s="4">
        <v>2485.223</v>
      </c>
      <c r="D225" s="5">
        <f t="shared" si="17"/>
        <v>2334.622250655379</v>
      </c>
      <c r="E225" s="5">
        <f t="shared" si="18"/>
        <v>-0.3336224393637251</v>
      </c>
      <c r="F225" s="5">
        <f t="shared" si="19"/>
        <v>1.0925320365253963</v>
      </c>
      <c r="G225" s="5">
        <f t="shared" si="20"/>
        <v>2570.747969968661</v>
      </c>
    </row>
    <row r="226" spans="1:7" x14ac:dyDescent="0.3">
      <c r="A226" s="2">
        <v>40057</v>
      </c>
      <c r="B226" s="6">
        <v>225</v>
      </c>
      <c r="C226" s="4">
        <v>2163.752</v>
      </c>
      <c r="D226" s="5">
        <f t="shared" si="17"/>
        <v>2330.9299683029558</v>
      </c>
      <c r="E226" s="5">
        <f t="shared" si="18"/>
        <v>-0.66948843066967889</v>
      </c>
      <c r="F226" s="5">
        <f t="shared" si="19"/>
        <v>0.93864524007345107</v>
      </c>
      <c r="G226" s="5">
        <f t="shared" si="20"/>
        <v>2195.3393460027837</v>
      </c>
    </row>
    <row r="227" spans="1:7" x14ac:dyDescent="0.3">
      <c r="A227" s="2">
        <v>40087</v>
      </c>
      <c r="B227" s="6">
        <v>226</v>
      </c>
      <c r="C227" s="4">
        <v>2377.71</v>
      </c>
      <c r="D227" s="5">
        <f t="shared" si="17"/>
        <v>2331.2451703351671</v>
      </c>
      <c r="E227" s="5">
        <f t="shared" si="18"/>
        <v>-0.5710193843815764</v>
      </c>
      <c r="F227" s="5">
        <f t="shared" si="19"/>
        <v>1.0166481432631747</v>
      </c>
      <c r="G227" s="5">
        <f t="shared" si="20"/>
        <v>2367.7048678594656</v>
      </c>
    </row>
    <row r="228" spans="1:7" x14ac:dyDescent="0.3">
      <c r="A228" s="2">
        <v>40118</v>
      </c>
      <c r="B228" s="6">
        <v>227</v>
      </c>
      <c r="C228" s="4">
        <v>2389.8409999999999</v>
      </c>
      <c r="D228" s="5">
        <f t="shared" si="17"/>
        <v>2335.4871462801548</v>
      </c>
      <c r="E228" s="5">
        <f t="shared" si="18"/>
        <v>-8.9719851444654442E-2</v>
      </c>
      <c r="F228" s="5">
        <f t="shared" si="19"/>
        <v>1.0074346840598354</v>
      </c>
      <c r="G228" s="5">
        <f t="shared" si="20"/>
        <v>2341.4877390046468</v>
      </c>
    </row>
    <row r="229" spans="1:7" x14ac:dyDescent="0.3">
      <c r="A229" s="2">
        <v>40148</v>
      </c>
      <c r="B229" s="6">
        <v>228</v>
      </c>
      <c r="C229" s="4">
        <v>2394.6709999999998</v>
      </c>
      <c r="D229" s="5">
        <f t="shared" si="17"/>
        <v>2340.4090798529041</v>
      </c>
      <c r="E229" s="5">
        <f t="shared" si="18"/>
        <v>0.41144549097474775</v>
      </c>
      <c r="F229" s="5">
        <f t="shared" si="19"/>
        <v>1.0067405321762797</v>
      </c>
      <c r="G229" s="5">
        <f t="shared" si="20"/>
        <v>2344.3620883154372</v>
      </c>
    </row>
    <row r="230" spans="1:7" x14ac:dyDescent="0.3">
      <c r="A230" s="2">
        <v>40179</v>
      </c>
      <c r="B230" s="6">
        <v>229</v>
      </c>
      <c r="C230" s="4">
        <v>2032.586</v>
      </c>
      <c r="D230" s="5">
        <f t="shared" si="17"/>
        <v>2340.4985250614914</v>
      </c>
      <c r="E230" s="5">
        <f t="shared" si="18"/>
        <v>0.37924546273599513</v>
      </c>
      <c r="F230" s="5">
        <f t="shared" si="19"/>
        <v>0.86935661956789634</v>
      </c>
      <c r="G230" s="5">
        <f t="shared" si="20"/>
        <v>2035.3858507857585</v>
      </c>
    </row>
    <row r="231" spans="1:7" x14ac:dyDescent="0.3">
      <c r="A231" s="2">
        <v>40210</v>
      </c>
      <c r="B231" s="6">
        <v>230</v>
      </c>
      <c r="C231" s="4">
        <v>1951.41</v>
      </c>
      <c r="D231" s="5">
        <f t="shared" si="17"/>
        <v>2335.8591671565955</v>
      </c>
      <c r="E231" s="5">
        <f t="shared" si="18"/>
        <v>-0.12261487402719035</v>
      </c>
      <c r="F231" s="5">
        <f t="shared" si="19"/>
        <v>0.84941589545321161</v>
      </c>
      <c r="G231" s="5">
        <f t="shared" si="20"/>
        <v>1994.1628184613235</v>
      </c>
    </row>
    <row r="232" spans="1:7" x14ac:dyDescent="0.3">
      <c r="A232" s="2">
        <v>40238</v>
      </c>
      <c r="B232" s="6">
        <v>231</v>
      </c>
      <c r="C232" s="4">
        <v>2473.5509999999999</v>
      </c>
      <c r="D232" s="5">
        <f t="shared" si="17"/>
        <v>2344.533405980128</v>
      </c>
      <c r="E232" s="5">
        <f t="shared" si="18"/>
        <v>0.75707049572877916</v>
      </c>
      <c r="F232" s="5">
        <f t="shared" si="19"/>
        <v>1.0257354641194922</v>
      </c>
      <c r="G232" s="5">
        <f t="shared" si="20"/>
        <v>2383.7733023878177</v>
      </c>
    </row>
    <row r="233" spans="1:7" x14ac:dyDescent="0.3">
      <c r="A233" s="2">
        <v>40269</v>
      </c>
      <c r="B233" s="6">
        <v>232</v>
      </c>
      <c r="C233" s="4">
        <v>2445.7649999999999</v>
      </c>
      <c r="D233" s="5">
        <f t="shared" si="17"/>
        <v>2351.5122000357819</v>
      </c>
      <c r="E233" s="5">
        <f t="shared" si="18"/>
        <v>1.379242851721292</v>
      </c>
      <c r="F233" s="5">
        <f t="shared" si="19"/>
        <v>1.0195194700657397</v>
      </c>
      <c r="G233" s="5">
        <f t="shared" si="20"/>
        <v>2382.5590810896761</v>
      </c>
    </row>
    <row r="234" spans="1:7" x14ac:dyDescent="0.3">
      <c r="A234" s="2">
        <v>40299</v>
      </c>
      <c r="B234" s="6">
        <v>233</v>
      </c>
      <c r="C234" s="4">
        <v>2490.6109999999999</v>
      </c>
      <c r="D234" s="5">
        <f t="shared" si="17"/>
        <v>2354.0821574247084</v>
      </c>
      <c r="E234" s="5">
        <f t="shared" si="18"/>
        <v>1.4983143054418098</v>
      </c>
      <c r="F234" s="5">
        <f t="shared" si="19"/>
        <v>1.0539213379681245</v>
      </c>
      <c r="G234" s="5">
        <f t="shared" si="20"/>
        <v>2478.0703686796569</v>
      </c>
    </row>
    <row r="235" spans="1:7" x14ac:dyDescent="0.3">
      <c r="A235" s="2">
        <v>40330</v>
      </c>
      <c r="B235" s="6">
        <v>234</v>
      </c>
      <c r="C235" s="4">
        <v>2566.473</v>
      </c>
      <c r="D235" s="5">
        <f t="shared" si="17"/>
        <v>2364.6994859385454</v>
      </c>
      <c r="E235" s="5">
        <f t="shared" si="18"/>
        <v>2.4102157262813328</v>
      </c>
      <c r="F235" s="5">
        <f t="shared" si="19"/>
        <v>1.0543833129494686</v>
      </c>
      <c r="G235" s="5">
        <f t="shared" si="20"/>
        <v>2470.821598841555</v>
      </c>
    </row>
    <row r="236" spans="1:7" x14ac:dyDescent="0.3">
      <c r="A236" s="2">
        <v>40360</v>
      </c>
      <c r="B236" s="6">
        <v>235</v>
      </c>
      <c r="C236" s="4">
        <v>2766.8119999999999</v>
      </c>
      <c r="D236" s="5">
        <f t="shared" si="17"/>
        <v>2382.4430686368532</v>
      </c>
      <c r="E236" s="5">
        <f t="shared" si="18"/>
        <v>3.9435524234839816</v>
      </c>
      <c r="F236" s="5">
        <f t="shared" si="19"/>
        <v>1.1072860025417743</v>
      </c>
      <c r="G236" s="5">
        <f t="shared" si="20"/>
        <v>2598.490250659162</v>
      </c>
    </row>
    <row r="237" spans="1:7" x14ac:dyDescent="0.3">
      <c r="A237" s="2">
        <v>40391</v>
      </c>
      <c r="B237" s="6">
        <v>236</v>
      </c>
      <c r="C237" s="4">
        <v>2541.1590000000001</v>
      </c>
      <c r="D237" s="5">
        <f t="shared" si="17"/>
        <v>2380.3415045021034</v>
      </c>
      <c r="E237" s="5">
        <f t="shared" si="18"/>
        <v>3.3390407676605953</v>
      </c>
      <c r="F237" s="5">
        <f t="shared" si="19"/>
        <v>1.08878633335042</v>
      </c>
      <c r="G237" s="5">
        <f t="shared" si="20"/>
        <v>2607.2038350440098</v>
      </c>
    </row>
    <row r="238" spans="1:7" x14ac:dyDescent="0.3">
      <c r="A238" s="2">
        <v>40422</v>
      </c>
      <c r="B238" s="6">
        <v>237</v>
      </c>
      <c r="C238" s="4">
        <v>2286.2150000000001</v>
      </c>
      <c r="D238" s="5">
        <f t="shared" si="17"/>
        <v>2388.8778871667978</v>
      </c>
      <c r="E238" s="5">
        <f t="shared" si="18"/>
        <v>3.8587749573639791</v>
      </c>
      <c r="F238" s="5">
        <f t="shared" si="19"/>
        <v>0.94140215006433192</v>
      </c>
      <c r="G238" s="5">
        <f t="shared" si="20"/>
        <v>2237.4303976731526</v>
      </c>
    </row>
    <row r="239" spans="1:7" x14ac:dyDescent="0.3">
      <c r="A239" s="2">
        <v>40452</v>
      </c>
      <c r="B239" s="6">
        <v>238</v>
      </c>
      <c r="C239" s="4">
        <v>2541.17</v>
      </c>
      <c r="D239" s="5">
        <f t="shared" si="17"/>
        <v>2403.4186975809098</v>
      </c>
      <c r="E239" s="5">
        <f t="shared" si="18"/>
        <v>4.9269785030387814</v>
      </c>
      <c r="F239" s="5">
        <f t="shared" si="19"/>
        <v>1.0227481318160689</v>
      </c>
      <c r="G239" s="5">
        <f t="shared" si="20"/>
        <v>2432.5712848662552</v>
      </c>
    </row>
    <row r="240" spans="1:7" x14ac:dyDescent="0.3">
      <c r="A240" s="2">
        <v>40483</v>
      </c>
      <c r="B240" s="6">
        <v>239</v>
      </c>
      <c r="C240" s="4">
        <v>2541.087</v>
      </c>
      <c r="D240" s="5">
        <f t="shared" si="17"/>
        <v>2419.7445326574307</v>
      </c>
      <c r="E240" s="5">
        <f t="shared" si="18"/>
        <v>6.0668641603869924</v>
      </c>
      <c r="F240" s="5">
        <f t="shared" si="19"/>
        <v>1.0138415028278009</v>
      </c>
      <c r="G240" s="5">
        <f t="shared" si="20"/>
        <v>2426.2509652925032</v>
      </c>
    </row>
    <row r="241" spans="1:7" x14ac:dyDescent="0.3">
      <c r="A241" s="2">
        <v>40513</v>
      </c>
      <c r="B241" s="6">
        <v>240</v>
      </c>
      <c r="C241" s="4">
        <v>2504.2489999999998</v>
      </c>
      <c r="D241" s="5">
        <f t="shared" si="17"/>
        <v>2431.9784618583135</v>
      </c>
      <c r="E241" s="5">
        <f t="shared" si="18"/>
        <v>6.6835706644365747</v>
      </c>
      <c r="F241" s="5">
        <f t="shared" si="19"/>
        <v>1.0101869674517474</v>
      </c>
      <c r="G241" s="5">
        <f t="shared" si="20"/>
        <v>2442.162656591654</v>
      </c>
    </row>
    <row r="242" spans="1:7" x14ac:dyDescent="0.3">
      <c r="A242" s="2">
        <v>40544</v>
      </c>
      <c r="B242" s="6">
        <v>241</v>
      </c>
      <c r="C242" s="4">
        <v>2126.4290000000001</v>
      </c>
      <c r="D242" s="5">
        <f t="shared" si="17"/>
        <v>2439.3938402750864</v>
      </c>
      <c r="E242" s="5">
        <f t="shared" si="18"/>
        <v>6.7567514396702091</v>
      </c>
      <c r="F242" s="5">
        <f t="shared" si="19"/>
        <v>0.86970870399533684</v>
      </c>
      <c r="G242" s="5">
        <f t="shared" si="20"/>
        <v>2120.066980862553</v>
      </c>
    </row>
    <row r="243" spans="1:7" x14ac:dyDescent="0.3">
      <c r="A243" s="2">
        <v>40575</v>
      </c>
      <c r="B243" s="6">
        <v>242</v>
      </c>
      <c r="C243" s="4">
        <v>2099.0100000000002</v>
      </c>
      <c r="D243" s="5">
        <f t="shared" si="17"/>
        <v>2448.6476964709482</v>
      </c>
      <c r="E243" s="5">
        <f t="shared" si="18"/>
        <v>7.0064619152893659</v>
      </c>
      <c r="F243" s="5">
        <f t="shared" si="19"/>
        <v>0.85058529954593998</v>
      </c>
      <c r="G243" s="5">
        <f t="shared" si="20"/>
        <v>2077.7991952747934</v>
      </c>
    </row>
    <row r="244" spans="1:7" x14ac:dyDescent="0.3">
      <c r="A244" s="2">
        <v>40603</v>
      </c>
      <c r="B244" s="6">
        <v>243</v>
      </c>
      <c r="C244" s="4">
        <v>2610.567</v>
      </c>
      <c r="D244" s="5">
        <f t="shared" si="17"/>
        <v>2464.5955906891036</v>
      </c>
      <c r="E244" s="5">
        <f t="shared" si="18"/>
        <v>7.9006051455759696</v>
      </c>
      <c r="F244" s="5">
        <f t="shared" si="19"/>
        <v>1.0307592435721638</v>
      </c>
      <c r="G244" s="5">
        <f t="shared" si="20"/>
        <v>2518.8515578692686</v>
      </c>
    </row>
    <row r="245" spans="1:7" x14ac:dyDescent="0.3">
      <c r="A245" s="2">
        <v>40634</v>
      </c>
      <c r="B245" s="6">
        <v>244</v>
      </c>
      <c r="C245" s="4">
        <v>2688.9549999999999</v>
      </c>
      <c r="D245" s="5">
        <f t="shared" si="17"/>
        <v>2488.9938688680572</v>
      </c>
      <c r="E245" s="5">
        <f t="shared" si="18"/>
        <v>9.5503724489137394</v>
      </c>
      <c r="F245" s="5">
        <f t="shared" si="19"/>
        <v>1.0286422701482247</v>
      </c>
      <c r="G245" s="5">
        <f t="shared" si="20"/>
        <v>2520.7580113169297</v>
      </c>
    </row>
    <row r="246" spans="1:7" x14ac:dyDescent="0.3">
      <c r="A246" s="2">
        <v>40664</v>
      </c>
      <c r="B246" s="6">
        <v>245</v>
      </c>
      <c r="C246" s="4">
        <v>2691.3710000000001</v>
      </c>
      <c r="D246" s="5">
        <f t="shared" si="17"/>
        <v>2504.0571679582208</v>
      </c>
      <c r="E246" s="5">
        <f t="shared" si="18"/>
        <v>10.101665113038724</v>
      </c>
      <c r="F246" s="5">
        <f t="shared" si="19"/>
        <v>1.057053757618877</v>
      </c>
      <c r="G246" s="5">
        <f t="shared" si="20"/>
        <v>2633.2690897813345</v>
      </c>
    </row>
    <row r="247" spans="1:7" x14ac:dyDescent="0.3">
      <c r="A247" s="2">
        <v>40695</v>
      </c>
      <c r="B247" s="6">
        <v>246</v>
      </c>
      <c r="C247" s="4">
        <v>2812.2020000000002</v>
      </c>
      <c r="D247" s="5">
        <f t="shared" si="17"/>
        <v>2529.4582861566751</v>
      </c>
      <c r="E247" s="5">
        <f t="shared" si="18"/>
        <v>11.631610421580277</v>
      </c>
      <c r="F247" s="5">
        <f t="shared" si="19"/>
        <v>1.0629928673984907</v>
      </c>
      <c r="G247" s="5">
        <f t="shared" si="20"/>
        <v>2650.8871196948444</v>
      </c>
    </row>
    <row r="248" spans="1:7" x14ac:dyDescent="0.3">
      <c r="A248" s="2">
        <v>40725</v>
      </c>
      <c r="B248" s="6">
        <v>247</v>
      </c>
      <c r="C248" s="4">
        <v>2890.7629999999999</v>
      </c>
      <c r="D248" s="5">
        <f t="shared" si="17"/>
        <v>2548.04832702366</v>
      </c>
      <c r="E248" s="5">
        <f t="shared" si="18"/>
        <v>12.327453466120746</v>
      </c>
      <c r="F248" s="5">
        <f t="shared" si="19"/>
        <v>1.1113682300814527</v>
      </c>
      <c r="G248" s="5">
        <f t="shared" si="20"/>
        <v>2813.7132736814269</v>
      </c>
    </row>
    <row r="249" spans="1:7" x14ac:dyDescent="0.3">
      <c r="A249" s="2">
        <v>40756</v>
      </c>
      <c r="B249" s="6">
        <v>248</v>
      </c>
      <c r="C249" s="4">
        <v>2719.462</v>
      </c>
      <c r="D249" s="5">
        <f t="shared" si="17"/>
        <v>2554.1082369003334</v>
      </c>
      <c r="E249" s="5">
        <f t="shared" si="18"/>
        <v>11.700699107176009</v>
      </c>
      <c r="F249" s="5">
        <f t="shared" si="19"/>
        <v>1.0851794300868358</v>
      </c>
      <c r="G249" s="5">
        <f t="shared" si="20"/>
        <v>2787.7021580386881</v>
      </c>
    </row>
    <row r="250" spans="1:7" x14ac:dyDescent="0.3">
      <c r="A250" s="2">
        <v>40787</v>
      </c>
      <c r="B250" s="6">
        <v>249</v>
      </c>
      <c r="C250" s="4">
        <v>2521.11</v>
      </c>
      <c r="D250" s="5">
        <f t="shared" si="17"/>
        <v>2577.0317647402708</v>
      </c>
      <c r="E250" s="5">
        <f t="shared" si="18"/>
        <v>12.822981980452147</v>
      </c>
      <c r="F250" s="5">
        <f t="shared" si="19"/>
        <v>0.94693681734261903</v>
      </c>
      <c r="G250" s="5">
        <f t="shared" si="20"/>
        <v>2415.4580490117455</v>
      </c>
    </row>
    <row r="251" spans="1:7" x14ac:dyDescent="0.3">
      <c r="A251" s="2">
        <v>40817</v>
      </c>
      <c r="B251" s="6">
        <v>250</v>
      </c>
      <c r="C251" s="4">
        <v>2389.1790000000001</v>
      </c>
      <c r="D251" s="5">
        <f t="shared" si="17"/>
        <v>2564.4731209021897</v>
      </c>
      <c r="E251" s="5">
        <f t="shared" si="18"/>
        <v>10.284819398598829</v>
      </c>
      <c r="F251" s="5">
        <f t="shared" si="19"/>
        <v>1.0090826877376544</v>
      </c>
      <c r="G251" s="5">
        <f t="shared" si="20"/>
        <v>2648.7691038835978</v>
      </c>
    </row>
    <row r="252" spans="1:7" x14ac:dyDescent="0.3">
      <c r="A252" s="2">
        <v>40848</v>
      </c>
      <c r="B252" s="6">
        <v>251</v>
      </c>
      <c r="C252" s="4">
        <v>2631.29</v>
      </c>
      <c r="D252" s="5">
        <f t="shared" si="17"/>
        <v>2576.818769368188</v>
      </c>
      <c r="E252" s="5">
        <f t="shared" si="18"/>
        <v>10.49090230533877</v>
      </c>
      <c r="F252" s="5">
        <f t="shared" si="19"/>
        <v>1.0149361191764013</v>
      </c>
      <c r="G252" s="5">
        <f t="shared" si="20"/>
        <v>2610.3964596123647</v>
      </c>
    </row>
    <row r="253" spans="1:7" x14ac:dyDescent="0.3">
      <c r="A253" s="2">
        <v>40878</v>
      </c>
      <c r="B253" s="6">
        <v>252</v>
      </c>
      <c r="C253" s="4">
        <v>2515.4670000000001</v>
      </c>
      <c r="D253" s="5">
        <f t="shared" si="17"/>
        <v>2577.5887473050243</v>
      </c>
      <c r="E253" s="5">
        <f t="shared" si="18"/>
        <v>9.5188098684885247</v>
      </c>
      <c r="F253" s="5">
        <f t="shared" si="19"/>
        <v>1.0050438141808726</v>
      </c>
      <c r="G253" s="5">
        <f t="shared" si="20"/>
        <v>2613.666511086456</v>
      </c>
    </row>
    <row r="254" spans="1:7" x14ac:dyDescent="0.3">
      <c r="A254" s="2">
        <v>40909</v>
      </c>
      <c r="B254" s="6">
        <v>253</v>
      </c>
      <c r="C254" s="4">
        <v>2224.002</v>
      </c>
      <c r="D254" s="5">
        <f t="shared" si="17"/>
        <v>2584.1148355270179</v>
      </c>
      <c r="E254" s="5">
        <f t="shared" si="18"/>
        <v>9.2195377038390358</v>
      </c>
      <c r="F254" s="5">
        <f t="shared" si="19"/>
        <v>0.86834894449901312</v>
      </c>
      <c r="G254" s="5">
        <f t="shared" si="20"/>
        <v>2250.0299606459175</v>
      </c>
    </row>
    <row r="255" spans="1:7" x14ac:dyDescent="0.3">
      <c r="A255" s="2">
        <v>40940</v>
      </c>
      <c r="B255" s="6">
        <v>254</v>
      </c>
      <c r="C255" s="4">
        <v>2231.6410000000001</v>
      </c>
      <c r="D255" s="5">
        <f t="shared" si="17"/>
        <v>2596.3662743625155</v>
      </c>
      <c r="E255" s="5">
        <f t="shared" si="18"/>
        <v>9.5227278170048866</v>
      </c>
      <c r="F255" s="5">
        <f t="shared" si="19"/>
        <v>0.85192621290355641</v>
      </c>
      <c r="G255" s="5">
        <f t="shared" si="20"/>
        <v>2205.852094677351</v>
      </c>
    </row>
    <row r="256" spans="1:7" x14ac:dyDescent="0.3">
      <c r="A256" s="2">
        <v>40969</v>
      </c>
      <c r="B256" s="6">
        <v>255</v>
      </c>
      <c r="C256" s="4">
        <v>2763.3609999999999</v>
      </c>
      <c r="D256" s="5">
        <f t="shared" si="17"/>
        <v>2613.3899606974837</v>
      </c>
      <c r="E256" s="5">
        <f t="shared" si="18"/>
        <v>10.272823668801225</v>
      </c>
      <c r="F256" s="5">
        <f t="shared" si="19"/>
        <v>1.0347532021087116</v>
      </c>
      <c r="G256" s="5">
        <f t="shared" si="20"/>
        <v>2686.044176719583</v>
      </c>
    </row>
    <row r="257" spans="1:7" x14ac:dyDescent="0.3">
      <c r="A257" s="2">
        <v>41000</v>
      </c>
      <c r="B257" s="6">
        <v>256</v>
      </c>
      <c r="C257" s="4">
        <v>2763.8939999999998</v>
      </c>
      <c r="D257" s="5">
        <f t="shared" si="17"/>
        <v>2629.9899166721229</v>
      </c>
      <c r="E257" s="5">
        <f t="shared" si="18"/>
        <v>10.905536899385025</v>
      </c>
      <c r="F257" s="5">
        <f t="shared" si="19"/>
        <v>1.0319830739252349</v>
      </c>
      <c r="G257" s="5">
        <f t="shared" si="20"/>
        <v>2698.8104426139475</v>
      </c>
    </row>
    <row r="258" spans="1:7" x14ac:dyDescent="0.3">
      <c r="A258" s="2">
        <v>41030</v>
      </c>
      <c r="B258" s="6">
        <v>257</v>
      </c>
      <c r="C258" s="4">
        <v>2735.4549999999999</v>
      </c>
      <c r="D258" s="5">
        <f t="shared" si="17"/>
        <v>2635.5869759021439</v>
      </c>
      <c r="E258" s="5">
        <f t="shared" si="18"/>
        <v>10.374689132448616</v>
      </c>
      <c r="F258" s="5">
        <f t="shared" si="19"/>
        <v>1.0541795146018287</v>
      </c>
      <c r="G258" s="5">
        <f t="shared" si="20"/>
        <v>2791.5684626763709</v>
      </c>
    </row>
    <row r="259" spans="1:7" x14ac:dyDescent="0.3">
      <c r="A259" s="2">
        <v>41061</v>
      </c>
      <c r="B259" s="6">
        <v>258</v>
      </c>
      <c r="C259" s="4">
        <v>2757.9160000000002</v>
      </c>
      <c r="D259" s="5">
        <f t="shared" si="17"/>
        <v>2640.813711645636</v>
      </c>
      <c r="E259" s="5">
        <f t="shared" si="18"/>
        <v>9.8598937935529634</v>
      </c>
      <c r="F259" s="5">
        <f t="shared" si="19"/>
        <v>1.0601954262505071</v>
      </c>
      <c r="G259" s="5">
        <f t="shared" si="20"/>
        <v>2812.6383773416064</v>
      </c>
    </row>
    <row r="260" spans="1:7" x14ac:dyDescent="0.3">
      <c r="A260" s="2">
        <v>41091</v>
      </c>
      <c r="B260" s="6">
        <v>259</v>
      </c>
      <c r="C260" s="4">
        <v>2777.1170000000002</v>
      </c>
      <c r="D260" s="5">
        <f t="shared" si="17"/>
        <v>2635.4889502697492</v>
      </c>
      <c r="E260" s="5">
        <f t="shared" si="18"/>
        <v>8.341428276608994</v>
      </c>
      <c r="F260" s="5">
        <f t="shared" si="19"/>
        <v>1.1027238176255607</v>
      </c>
      <c r="G260" s="5">
        <f t="shared" si="20"/>
        <v>2945.8744334005742</v>
      </c>
    </row>
    <row r="261" spans="1:7" x14ac:dyDescent="0.3">
      <c r="A261" s="2">
        <v>41122</v>
      </c>
      <c r="B261" s="6">
        <v>260</v>
      </c>
      <c r="C261" s="4">
        <v>2769.2289999999998</v>
      </c>
      <c r="D261" s="5">
        <f t="shared" si="17"/>
        <v>2634.6336189441959</v>
      </c>
      <c r="E261" s="5">
        <f t="shared" si="18"/>
        <v>7.421752316392757</v>
      </c>
      <c r="F261" s="5">
        <f t="shared" si="19"/>
        <v>1.0800655572252948</v>
      </c>
      <c r="G261" s="5">
        <f t="shared" si="20"/>
        <v>2869.0303434372004</v>
      </c>
    </row>
    <row r="262" spans="1:7" x14ac:dyDescent="0.3">
      <c r="A262" s="2">
        <v>41153</v>
      </c>
      <c r="B262" s="6">
        <v>261</v>
      </c>
      <c r="C262" s="4">
        <v>2487.4409999999998</v>
      </c>
      <c r="D262" s="5">
        <f t="shared" si="17"/>
        <v>2640.5327243172651</v>
      </c>
      <c r="E262" s="5">
        <f t="shared" si="18"/>
        <v>7.2694876220604048</v>
      </c>
      <c r="F262" s="5">
        <f t="shared" si="19"/>
        <v>0.94619965620457358</v>
      </c>
      <c r="G262" s="5">
        <f t="shared" si="20"/>
        <v>2501.8595045044735</v>
      </c>
    </row>
    <row r="263" spans="1:7" x14ac:dyDescent="0.3">
      <c r="A263" s="2">
        <v>41183</v>
      </c>
      <c r="B263" s="6">
        <v>262</v>
      </c>
      <c r="C263" s="4">
        <v>2596.2719999999999</v>
      </c>
      <c r="D263" s="5">
        <f t="shared" si="17"/>
        <v>2640.3123031796295</v>
      </c>
      <c r="E263" s="5">
        <f t="shared" si="18"/>
        <v>6.5204967460908003</v>
      </c>
      <c r="F263" s="5">
        <f t="shared" si="19"/>
        <v>1.0052182906011462</v>
      </c>
      <c r="G263" s="5">
        <f t="shared" si="20"/>
        <v>2671.851372621441</v>
      </c>
    </row>
    <row r="264" spans="1:7" x14ac:dyDescent="0.3">
      <c r="A264" s="2">
        <v>41214</v>
      </c>
      <c r="B264" s="6">
        <v>263</v>
      </c>
      <c r="C264" s="4">
        <v>2559.6149999999998</v>
      </c>
      <c r="D264" s="5">
        <f t="shared" si="17"/>
        <v>2634.3442099868507</v>
      </c>
      <c r="E264" s="5">
        <f t="shared" si="18"/>
        <v>5.2716377522038487</v>
      </c>
      <c r="F264" s="5">
        <f t="shared" si="19"/>
        <v>1.0084406075822967</v>
      </c>
      <c r="G264" s="5">
        <f t="shared" si="20"/>
        <v>2686.3662100654187</v>
      </c>
    </row>
    <row r="265" spans="1:7" x14ac:dyDescent="0.3">
      <c r="A265" s="2">
        <v>41244</v>
      </c>
      <c r="B265" s="6">
        <v>264</v>
      </c>
      <c r="C265" s="4">
        <v>2604.5659999999998</v>
      </c>
      <c r="D265" s="5">
        <f t="shared" si="17"/>
        <v>2634.803761051734</v>
      </c>
      <c r="E265" s="5">
        <f t="shared" si="18"/>
        <v>4.7904290834717909</v>
      </c>
      <c r="F265" s="5">
        <f t="shared" si="19"/>
        <v>1.0025657991801558</v>
      </c>
      <c r="G265" s="5">
        <f t="shared" si="20"/>
        <v>2652.9295795839371</v>
      </c>
    </row>
    <row r="266" spans="1:7" x14ac:dyDescent="0.3">
      <c r="A266" s="2">
        <v>41275</v>
      </c>
      <c r="B266" s="6">
        <v>265</v>
      </c>
      <c r="C266" s="4">
        <v>2298.047</v>
      </c>
      <c r="D266" s="5">
        <f t="shared" si="17"/>
        <v>2640.2803395372534</v>
      </c>
      <c r="E266" s="5">
        <f t="shared" si="18"/>
        <v>4.8590440236765566</v>
      </c>
      <c r="F266" s="5">
        <f t="shared" si="19"/>
        <v>0.86865359135228637</v>
      </c>
      <c r="G266" s="5">
        <f t="shared" si="20"/>
        <v>2292.0888289096333</v>
      </c>
    </row>
    <row r="267" spans="1:7" x14ac:dyDescent="0.3">
      <c r="A267" s="2">
        <v>41306</v>
      </c>
      <c r="B267" s="6">
        <v>266</v>
      </c>
      <c r="C267" s="4">
        <v>2217.348</v>
      </c>
      <c r="D267" s="5">
        <f t="shared" si="17"/>
        <v>2640.9000988562111</v>
      </c>
      <c r="E267" s="5">
        <f t="shared" si="18"/>
        <v>4.4351155532046693</v>
      </c>
      <c r="F267" s="5">
        <f t="shared" si="19"/>
        <v>0.85008002304450347</v>
      </c>
      <c r="G267" s="5">
        <f t="shared" si="20"/>
        <v>2253.463577639111</v>
      </c>
    </row>
    <row r="268" spans="1:7" x14ac:dyDescent="0.3">
      <c r="A268" s="2">
        <v>41334</v>
      </c>
      <c r="B268" s="6">
        <v>267</v>
      </c>
      <c r="C268" s="4">
        <v>2816.1390000000001</v>
      </c>
      <c r="D268" s="5">
        <f t="shared" si="17"/>
        <v>2652.95731367697</v>
      </c>
      <c r="E268" s="5">
        <f t="shared" si="18"/>
        <v>5.1973254799600896</v>
      </c>
      <c r="F268" s="5">
        <f t="shared" si="19"/>
        <v>1.0387666246531917</v>
      </c>
      <c r="G268" s="5">
        <f t="shared" si="20"/>
        <v>2737.269083761078</v>
      </c>
    </row>
    <row r="269" spans="1:7" x14ac:dyDescent="0.3">
      <c r="A269" s="2">
        <v>41365</v>
      </c>
      <c r="B269" s="6">
        <v>268</v>
      </c>
      <c r="C269" s="4">
        <v>2659.2429999999999</v>
      </c>
      <c r="D269" s="5">
        <f t="shared" si="17"/>
        <v>2650.0219868289646</v>
      </c>
      <c r="E269" s="5">
        <f t="shared" si="18"/>
        <v>4.3840602471635419</v>
      </c>
      <c r="F269" s="5">
        <f t="shared" si="19"/>
        <v>1.0277075526477153</v>
      </c>
      <c r="G269" s="5">
        <f t="shared" si="20"/>
        <v>2743.1705954857921</v>
      </c>
    </row>
    <row r="270" spans="1:7" x14ac:dyDescent="0.3">
      <c r="A270" s="2">
        <v>41395</v>
      </c>
      <c r="B270" s="6">
        <v>269</v>
      </c>
      <c r="C270" s="4">
        <v>2803.527</v>
      </c>
      <c r="D270" s="5">
        <f t="shared" si="17"/>
        <v>2654.9094264022892</v>
      </c>
      <c r="E270" s="5">
        <f t="shared" si="18"/>
        <v>4.4343981797796506</v>
      </c>
      <c r="F270" s="5">
        <f t="shared" si="19"/>
        <v>1.0544493469461595</v>
      </c>
      <c r="G270" s="5">
        <f t="shared" si="20"/>
        <v>2798.2204782628719</v>
      </c>
    </row>
    <row r="271" spans="1:7" x14ac:dyDescent="0.3">
      <c r="A271" s="2">
        <v>41426</v>
      </c>
      <c r="B271" s="6">
        <v>270</v>
      </c>
      <c r="C271" s="4">
        <v>2804.7170000000001</v>
      </c>
      <c r="D271" s="5">
        <f t="shared" si="17"/>
        <v>2657.9566124431281</v>
      </c>
      <c r="E271" s="5">
        <f t="shared" si="18"/>
        <v>4.2956769658855682</v>
      </c>
      <c r="F271" s="5">
        <f t="shared" si="19"/>
        <v>1.0594484364225394</v>
      </c>
      <c r="G271" s="5">
        <f t="shared" si="20"/>
        <v>2819.4241596494403</v>
      </c>
    </row>
    <row r="272" spans="1:7" x14ac:dyDescent="0.3">
      <c r="A272" s="2">
        <v>41456</v>
      </c>
      <c r="B272" s="6">
        <v>271</v>
      </c>
      <c r="C272" s="4">
        <v>2908.19</v>
      </c>
      <c r="D272" s="5">
        <f t="shared" si="17"/>
        <v>2659.7549271847356</v>
      </c>
      <c r="E272" s="5">
        <f t="shared" si="18"/>
        <v>4.0459407434577672</v>
      </c>
      <c r="F272" s="5">
        <f t="shared" si="19"/>
        <v>1.1013260324198511</v>
      </c>
      <c r="G272" s="5">
        <f t="shared" si="20"/>
        <v>2935.7290080594962</v>
      </c>
    </row>
    <row r="273" spans="1:7" x14ac:dyDescent="0.3">
      <c r="A273" s="2">
        <v>41487</v>
      </c>
      <c r="B273" s="6">
        <v>272</v>
      </c>
      <c r="C273" s="4">
        <v>2851.9789999999998</v>
      </c>
      <c r="D273" s="5">
        <f t="shared" si="17"/>
        <v>2661.4768822600854</v>
      </c>
      <c r="E273" s="5">
        <f t="shared" si="18"/>
        <v>3.8135421766469704</v>
      </c>
      <c r="F273" s="5">
        <f t="shared" si="19"/>
        <v>1.0787923630808487</v>
      </c>
      <c r="G273" s="5">
        <f t="shared" si="20"/>
        <v>2877.0795687560881</v>
      </c>
    </row>
    <row r="274" spans="1:7" x14ac:dyDescent="0.3">
      <c r="A274" s="2">
        <v>41518</v>
      </c>
      <c r="B274" s="6">
        <v>273</v>
      </c>
      <c r="C274" s="4">
        <v>2440.1529999999998</v>
      </c>
      <c r="D274" s="5">
        <f t="shared" si="17"/>
        <v>2656.651245300347</v>
      </c>
      <c r="E274" s="5">
        <f t="shared" si="18"/>
        <v>2.9496242630084328</v>
      </c>
      <c r="F274" s="5">
        <f t="shared" si="19"/>
        <v>0.94204577102174503</v>
      </c>
      <c r="G274" s="5">
        <f t="shared" si="20"/>
        <v>2521.8968832873779</v>
      </c>
    </row>
    <row r="275" spans="1:7" x14ac:dyDescent="0.3">
      <c r="A275" s="2">
        <v>41548</v>
      </c>
      <c r="B275" s="6">
        <v>274</v>
      </c>
      <c r="C275" s="4">
        <v>2625.82</v>
      </c>
      <c r="D275" s="5">
        <f t="shared" si="17"/>
        <v>2654.8596665600458</v>
      </c>
      <c r="E275" s="5">
        <f t="shared" si="18"/>
        <v>2.4755039626774651</v>
      </c>
      <c r="F275" s="5">
        <f t="shared" si="19"/>
        <v>1.0027948011595558</v>
      </c>
      <c r="G275" s="5">
        <f t="shared" si="20"/>
        <v>2673.4794397837982</v>
      </c>
    </row>
    <row r="276" spans="1:7" x14ac:dyDescent="0.3">
      <c r="A276" s="2">
        <v>41579</v>
      </c>
      <c r="B276" s="6">
        <v>275</v>
      </c>
      <c r="C276" s="4">
        <v>2550.7040000000002</v>
      </c>
      <c r="D276" s="5">
        <f t="shared" si="17"/>
        <v>2644.5371244165513</v>
      </c>
      <c r="E276" s="5">
        <f t="shared" si="18"/>
        <v>1.1956993520602683</v>
      </c>
      <c r="F276" s="5">
        <f t="shared" si="19"/>
        <v>1.0018522358339026</v>
      </c>
      <c r="G276" s="5">
        <f t="shared" si="20"/>
        <v>2679.7646939117412</v>
      </c>
    </row>
    <row r="277" spans="1:7" x14ac:dyDescent="0.3">
      <c r="A277" s="2">
        <v>41609</v>
      </c>
      <c r="B277" s="6">
        <v>276</v>
      </c>
      <c r="C277" s="4">
        <v>2711.8510000000001</v>
      </c>
      <c r="D277" s="5">
        <f t="shared" si="17"/>
        <v>2651.6506156152682</v>
      </c>
      <c r="E277" s="5">
        <f t="shared" si="18"/>
        <v>1.7874785367259345</v>
      </c>
      <c r="F277" s="5">
        <f t="shared" si="19"/>
        <v>1.0055863770663229</v>
      </c>
      <c r="G277" s="5">
        <f t="shared" si="20"/>
        <v>2652.5212428787481</v>
      </c>
    </row>
    <row r="278" spans="1:7" x14ac:dyDescent="0.3">
      <c r="A278" s="2">
        <v>41640</v>
      </c>
      <c r="B278" s="6">
        <v>277</v>
      </c>
      <c r="C278" s="4">
        <v>2206.788</v>
      </c>
      <c r="D278" s="5">
        <f t="shared" si="17"/>
        <v>2642.1412399292044</v>
      </c>
      <c r="E278" s="5">
        <f t="shared" si="18"/>
        <v>0.65779311444696331</v>
      </c>
      <c r="F278" s="5">
        <f t="shared" si="19"/>
        <v>0.86363961960146962</v>
      </c>
      <c r="G278" s="5">
        <f t="shared" si="20"/>
        <v>2304.9185299160958</v>
      </c>
    </row>
    <row r="279" spans="1:7" x14ac:dyDescent="0.3">
      <c r="A279" s="2">
        <v>41671</v>
      </c>
      <c r="B279" s="6">
        <v>278</v>
      </c>
      <c r="C279" s="4">
        <v>2092.819</v>
      </c>
      <c r="D279" s="5">
        <f t="shared" si="17"/>
        <v>2624.7099521638283</v>
      </c>
      <c r="E279" s="5">
        <f t="shared" si="18"/>
        <v>-1.1511149735353385</v>
      </c>
      <c r="F279" s="5">
        <f t="shared" si="19"/>
        <v>0.84217089217997843</v>
      </c>
      <c r="G279" s="5">
        <f t="shared" si="20"/>
        <v>2246.5906629117385</v>
      </c>
    </row>
    <row r="280" spans="1:7" x14ac:dyDescent="0.3">
      <c r="A280" s="2">
        <v>41699</v>
      </c>
      <c r="B280" s="6">
        <v>279</v>
      </c>
      <c r="C280" s="4">
        <v>2575.951</v>
      </c>
      <c r="D280" s="5">
        <f t="shared" si="17"/>
        <v>2609.1846404897528</v>
      </c>
      <c r="E280" s="5">
        <f t="shared" si="18"/>
        <v>-2.5885346435893557</v>
      </c>
      <c r="F280" s="5">
        <f t="shared" si="19"/>
        <v>1.0310410547560034</v>
      </c>
      <c r="G280" s="5">
        <f t="shared" si="20"/>
        <v>2725.2653578872132</v>
      </c>
    </row>
    <row r="281" spans="1:7" x14ac:dyDescent="0.3">
      <c r="A281" s="2">
        <v>41730</v>
      </c>
      <c r="B281" s="6">
        <v>280</v>
      </c>
      <c r="C281" s="4">
        <v>2592.9940000000001</v>
      </c>
      <c r="D281" s="5">
        <f t="shared" si="17"/>
        <v>2598.2450428945376</v>
      </c>
      <c r="E281" s="5">
        <f t="shared" si="18"/>
        <v>-3.4236409387519418</v>
      </c>
      <c r="F281" s="5">
        <f t="shared" si="19"/>
        <v>1.0232482703473349</v>
      </c>
      <c r="G281" s="5">
        <f t="shared" si="20"/>
        <v>2678.8185046802259</v>
      </c>
    </row>
    <row r="282" spans="1:7" x14ac:dyDescent="0.3">
      <c r="A282" s="2">
        <v>41760</v>
      </c>
      <c r="B282" s="6">
        <v>281</v>
      </c>
      <c r="C282" s="4">
        <v>2700.1790000000001</v>
      </c>
      <c r="D282" s="5">
        <f t="shared" si="17"/>
        <v>2591.4140564215263</v>
      </c>
      <c r="E282" s="5">
        <f t="shared" si="18"/>
        <v>-3.7643754921778783</v>
      </c>
      <c r="F282" s="5">
        <f t="shared" si="19"/>
        <v>1.0525776356667145</v>
      </c>
      <c r="G282" s="5">
        <f t="shared" si="20"/>
        <v>2736.1077327341964</v>
      </c>
    </row>
    <row r="283" spans="1:7" x14ac:dyDescent="0.3">
      <c r="A283" s="2">
        <v>41791</v>
      </c>
      <c r="B283" s="6">
        <v>282</v>
      </c>
      <c r="C283" s="4">
        <v>2695.9540000000002</v>
      </c>
      <c r="D283" s="5">
        <f t="shared" si="17"/>
        <v>2583.3524063377117</v>
      </c>
      <c r="E283" s="5">
        <f t="shared" si="18"/>
        <v>-4.1941029513415486</v>
      </c>
      <c r="F283" s="5">
        <f t="shared" si="19"/>
        <v>1.0570692797390162</v>
      </c>
      <c r="G283" s="5">
        <f t="shared" si="20"/>
        <v>2741.481408469881</v>
      </c>
    </row>
    <row r="284" spans="1:7" x14ac:dyDescent="0.3">
      <c r="A284" s="2">
        <v>41821</v>
      </c>
      <c r="B284" s="6">
        <v>283</v>
      </c>
      <c r="C284" s="4">
        <v>2844.9490000000001</v>
      </c>
      <c r="D284" s="5">
        <f t="shared" si="17"/>
        <v>2579.562799295632</v>
      </c>
      <c r="E284" s="5">
        <f t="shared" si="18"/>
        <v>-4.1536533604153689</v>
      </c>
      <c r="F284" s="5">
        <f t="shared" si="19"/>
        <v>1.1015591729083278</v>
      </c>
      <c r="G284" s="5">
        <f t="shared" si="20"/>
        <v>2840.4941812512257</v>
      </c>
    </row>
    <row r="285" spans="1:7" x14ac:dyDescent="0.3">
      <c r="A285" s="2">
        <v>41852</v>
      </c>
      <c r="B285" s="6">
        <v>284</v>
      </c>
      <c r="C285" s="4">
        <v>2802.873</v>
      </c>
      <c r="D285" s="5">
        <f t="shared" si="17"/>
        <v>2577.6840305558712</v>
      </c>
      <c r="E285" s="5">
        <f t="shared" si="18"/>
        <v>-3.9261648983499065</v>
      </c>
      <c r="F285" s="5">
        <f t="shared" si="19"/>
        <v>1.0800776536637349</v>
      </c>
      <c r="G285" s="5">
        <f t="shared" si="20"/>
        <v>2778.3317184434827</v>
      </c>
    </row>
    <row r="286" spans="1:7" x14ac:dyDescent="0.3">
      <c r="A286" s="2">
        <v>41883</v>
      </c>
      <c r="B286" s="6">
        <v>285</v>
      </c>
      <c r="C286" s="4">
        <v>2519.5830000000001</v>
      </c>
      <c r="D286" s="5">
        <f t="shared" si="17"/>
        <v>2583.8407395417021</v>
      </c>
      <c r="E286" s="5">
        <f t="shared" si="18"/>
        <v>-2.9178775099318313</v>
      </c>
      <c r="F286" s="5">
        <f t="shared" si="19"/>
        <v>0.94700854351461572</v>
      </c>
      <c r="G286" s="5">
        <f t="shared" si="20"/>
        <v>2424.5977129766206</v>
      </c>
    </row>
    <row r="287" spans="1:7" x14ac:dyDescent="0.3">
      <c r="A287" s="2">
        <v>41913</v>
      </c>
      <c r="B287" s="6">
        <v>286</v>
      </c>
      <c r="C287" s="4">
        <v>2702.607</v>
      </c>
      <c r="D287" s="5">
        <f t="shared" si="17"/>
        <v>2592.338056010472</v>
      </c>
      <c r="E287" s="5">
        <f t="shared" si="18"/>
        <v>-1.7763581120616587</v>
      </c>
      <c r="F287" s="5">
        <f t="shared" si="19"/>
        <v>1.0087560534552833</v>
      </c>
      <c r="G287" s="5">
        <f t="shared" si="20"/>
        <v>2588.1360282393007</v>
      </c>
    </row>
    <row r="288" spans="1:7" x14ac:dyDescent="0.3">
      <c r="A288" s="2">
        <v>41944</v>
      </c>
      <c r="B288" s="6">
        <v>287</v>
      </c>
      <c r="C288" s="4">
        <v>2667.5749999999998</v>
      </c>
      <c r="D288" s="5">
        <f t="shared" ref="D288:D336" si="21">$I$2*(C288/F276)+(1-$I$2)*(D287+E287)</f>
        <v>2597.7698438017528</v>
      </c>
      <c r="E288" s="5">
        <f t="shared" ref="E288:E336" si="22">$J$2*(D288-D287)+(1-$J$2)*E287</f>
        <v>-1.055543521727409</v>
      </c>
      <c r="F288" s="5">
        <f t="shared" ref="F288:F336" si="23">$K$2*(C288/D288)+(1-$K$2)*F276</f>
        <v>1.005605078332271</v>
      </c>
      <c r="G288" s="5">
        <f t="shared" ref="G288:G336" si="24">(D287+E287)*F276</f>
        <v>2595.3600291051935</v>
      </c>
    </row>
    <row r="289" spans="1:7" x14ac:dyDescent="0.3">
      <c r="A289" s="2">
        <v>41974</v>
      </c>
      <c r="B289" s="6">
        <v>288</v>
      </c>
      <c r="C289" s="4">
        <v>2656.1849999999999</v>
      </c>
      <c r="D289" s="5">
        <f t="shared" si="21"/>
        <v>2601.185768423446</v>
      </c>
      <c r="E289" s="5">
        <f t="shared" si="22"/>
        <v>-0.60839670738534868</v>
      </c>
      <c r="F289" s="5">
        <f t="shared" si="23"/>
        <v>1.0079200066485989</v>
      </c>
      <c r="G289" s="5">
        <f t="shared" si="24"/>
        <v>2611.2205254949026</v>
      </c>
    </row>
    <row r="290" spans="1:7" x14ac:dyDescent="0.3">
      <c r="A290" s="2">
        <v>42005</v>
      </c>
      <c r="B290" s="6">
        <v>289</v>
      </c>
      <c r="C290" s="4">
        <v>2193.8449999999998</v>
      </c>
      <c r="D290" s="5">
        <f t="shared" si="21"/>
        <v>2594.5428347552506</v>
      </c>
      <c r="E290" s="5">
        <f t="shared" si="22"/>
        <v>-1.2118504034663522</v>
      </c>
      <c r="F290" s="5">
        <f t="shared" si="23"/>
        <v>0.86092787095237655</v>
      </c>
      <c r="G290" s="5">
        <f t="shared" si="24"/>
        <v>2245.9616520530481</v>
      </c>
    </row>
    <row r="291" spans="1:7" x14ac:dyDescent="0.3">
      <c r="A291" s="2">
        <v>42036</v>
      </c>
      <c r="B291" s="6">
        <v>290</v>
      </c>
      <c r="C291" s="4">
        <v>2166.654</v>
      </c>
      <c r="D291" s="5">
        <f t="shared" si="21"/>
        <v>2591.2679982083719</v>
      </c>
      <c r="E291" s="5">
        <f t="shared" si="22"/>
        <v>-1.4181490178075928</v>
      </c>
      <c r="F291" s="5">
        <f t="shared" si="23"/>
        <v>0.84126574755931105</v>
      </c>
      <c r="G291" s="5">
        <f t="shared" si="24"/>
        <v>2184.0278688095236</v>
      </c>
    </row>
    <row r="292" spans="1:7" x14ac:dyDescent="0.3">
      <c r="A292" s="2">
        <v>42064</v>
      </c>
      <c r="B292" s="6">
        <v>291</v>
      </c>
      <c r="C292" s="4">
        <v>2676.17</v>
      </c>
      <c r="D292" s="5">
        <f t="shared" si="21"/>
        <v>2590.4248485859362</v>
      </c>
      <c r="E292" s="5">
        <f t="shared" si="22"/>
        <v>-1.3606490782704039</v>
      </c>
      <c r="F292" s="5">
        <f t="shared" si="23"/>
        <v>1.0313500175030239</v>
      </c>
      <c r="G292" s="5">
        <f t="shared" si="24"/>
        <v>2670.2415201691156</v>
      </c>
    </row>
    <row r="293" spans="1:7" x14ac:dyDescent="0.3">
      <c r="A293" s="2">
        <v>42095</v>
      </c>
      <c r="B293" s="6">
        <v>292</v>
      </c>
      <c r="C293" s="4">
        <v>2621.0889999999999</v>
      </c>
      <c r="D293" s="5">
        <f t="shared" si="21"/>
        <v>2586.311547509059</v>
      </c>
      <c r="E293" s="5">
        <f t="shared" si="22"/>
        <v>-1.6359142781310814</v>
      </c>
      <c r="F293" s="5">
        <f t="shared" si="23"/>
        <v>1.0217780404212999</v>
      </c>
      <c r="G293" s="5">
        <f t="shared" si="24"/>
        <v>2649.2554639644263</v>
      </c>
    </row>
    <row r="294" spans="1:7" x14ac:dyDescent="0.3">
      <c r="A294" s="2">
        <v>42125</v>
      </c>
      <c r="B294" s="6">
        <v>293</v>
      </c>
      <c r="C294" s="4">
        <v>2487.5459999999998</v>
      </c>
      <c r="D294" s="5">
        <f t="shared" si="21"/>
        <v>2562.5370508503534</v>
      </c>
      <c r="E294" s="5">
        <f t="shared" si="22"/>
        <v>-3.8497725161885361</v>
      </c>
      <c r="F294" s="5">
        <f t="shared" si="23"/>
        <v>1.0403013337363975</v>
      </c>
      <c r="G294" s="5">
        <f t="shared" si="24"/>
        <v>2720.571766991578</v>
      </c>
    </row>
    <row r="295" spans="1:7" x14ac:dyDescent="0.3">
      <c r="A295" s="2">
        <v>42156</v>
      </c>
      <c r="B295" s="6">
        <v>294</v>
      </c>
      <c r="C295" s="4">
        <v>2683.7620000000002</v>
      </c>
      <c r="D295" s="5">
        <f t="shared" si="21"/>
        <v>2556.7055994804141</v>
      </c>
      <c r="E295" s="5">
        <f t="shared" si="22"/>
        <v>-4.0479404015636087</v>
      </c>
      <c r="F295" s="5">
        <f t="shared" si="23"/>
        <v>1.0559631915047294</v>
      </c>
      <c r="G295" s="5">
        <f t="shared" si="24"/>
        <v>2704.7097183860792</v>
      </c>
    </row>
    <row r="296" spans="1:7" x14ac:dyDescent="0.3">
      <c r="A296" s="2">
        <v>42186</v>
      </c>
      <c r="B296" s="6">
        <v>295</v>
      </c>
      <c r="C296" s="4">
        <v>2861.7469999999998</v>
      </c>
      <c r="D296" s="5">
        <f t="shared" si="21"/>
        <v>2557.1824764080366</v>
      </c>
      <c r="E296" s="5">
        <f t="shared" si="22"/>
        <v>-3.595458668645001</v>
      </c>
      <c r="F296" s="5">
        <f t="shared" si="23"/>
        <v>1.1041905369227942</v>
      </c>
      <c r="G296" s="5">
        <f t="shared" si="24"/>
        <v>2811.9034596530068</v>
      </c>
    </row>
    <row r="297" spans="1:7" x14ac:dyDescent="0.3">
      <c r="A297" s="2">
        <v>42217</v>
      </c>
      <c r="B297" s="6">
        <v>296</v>
      </c>
      <c r="C297" s="4">
        <v>2692.7829999999999</v>
      </c>
      <c r="D297" s="5">
        <f t="shared" si="21"/>
        <v>2547.5421491760371</v>
      </c>
      <c r="E297" s="5">
        <f t="shared" si="22"/>
        <v>-4.1999455249804445</v>
      </c>
      <c r="F297" s="5">
        <f t="shared" si="23"/>
        <v>1.0766178278600365</v>
      </c>
      <c r="G297" s="5">
        <f t="shared" si="24"/>
        <v>2758.0722745461362</v>
      </c>
    </row>
    <row r="298" spans="1:7" x14ac:dyDescent="0.3">
      <c r="A298" s="2">
        <v>42248</v>
      </c>
      <c r="B298" s="6">
        <v>297</v>
      </c>
      <c r="C298" s="4">
        <v>2472.0070000000001</v>
      </c>
      <c r="D298" s="5">
        <f t="shared" si="21"/>
        <v>2550.0412143934218</v>
      </c>
      <c r="E298" s="5">
        <f t="shared" si="22"/>
        <v>-3.5300444507439335</v>
      </c>
      <c r="F298" s="5">
        <f t="shared" si="23"/>
        <v>0.95036708827064387</v>
      </c>
      <c r="G298" s="5">
        <f t="shared" si="24"/>
        <v>2408.5667959388402</v>
      </c>
    </row>
    <row r="299" spans="1:7" x14ac:dyDescent="0.3">
      <c r="A299" s="2">
        <v>42278</v>
      </c>
      <c r="B299" s="6">
        <v>298</v>
      </c>
      <c r="C299" s="4">
        <v>2636.6860000000001</v>
      </c>
      <c r="D299" s="5">
        <f t="shared" si="21"/>
        <v>2553.2399961932197</v>
      </c>
      <c r="E299" s="5">
        <f t="shared" si="22"/>
        <v>-2.8571618256897531</v>
      </c>
      <c r="F299" s="5">
        <f t="shared" si="23"/>
        <v>1.0123450050231164</v>
      </c>
      <c r="G299" s="5">
        <f t="shared" si="24"/>
        <v>2568.8085578711721</v>
      </c>
    </row>
    <row r="300" spans="1:7" x14ac:dyDescent="0.3">
      <c r="A300" s="2">
        <v>42309</v>
      </c>
      <c r="B300" s="6">
        <v>299</v>
      </c>
      <c r="C300" s="4">
        <v>2648.7429999999999</v>
      </c>
      <c r="D300" s="5">
        <f t="shared" si="21"/>
        <v>2558.7424848784422</v>
      </c>
      <c r="E300" s="5">
        <f t="shared" si="22"/>
        <v>-2.0211967745985291</v>
      </c>
      <c r="F300" s="5">
        <f t="shared" si="23"/>
        <v>1.0100403759545695</v>
      </c>
      <c r="G300" s="5">
        <f t="shared" si="24"/>
        <v>2564.6779299314394</v>
      </c>
    </row>
    <row r="301" spans="1:7" x14ac:dyDescent="0.3">
      <c r="A301" s="2">
        <v>42339</v>
      </c>
      <c r="B301" s="6">
        <v>300</v>
      </c>
      <c r="C301" s="4">
        <v>2582.7660000000001</v>
      </c>
      <c r="D301" s="5">
        <f t="shared" si="21"/>
        <v>2557.2962803906848</v>
      </c>
      <c r="E301" s="5">
        <f t="shared" si="22"/>
        <v>-1.9636975459144077</v>
      </c>
      <c r="F301" s="5">
        <f t="shared" si="23"/>
        <v>1.0082259498495987</v>
      </c>
      <c r="G301" s="5">
        <f t="shared" si="24"/>
        <v>2576.9705377042405</v>
      </c>
    </row>
    <row r="302" spans="1:7" x14ac:dyDescent="0.3">
      <c r="A302" s="2">
        <v>42370</v>
      </c>
      <c r="B302" s="6">
        <v>301</v>
      </c>
      <c r="C302" s="4">
        <v>2181.7040000000002</v>
      </c>
      <c r="D302" s="5">
        <f t="shared" si="21"/>
        <v>2553.2124238001347</v>
      </c>
      <c r="E302" s="5">
        <f t="shared" si="22"/>
        <v>-2.1757134503779785</v>
      </c>
      <c r="F302" s="5">
        <f t="shared" si="23"/>
        <v>0.85996274936917383</v>
      </c>
      <c r="G302" s="5">
        <f t="shared" si="24"/>
        <v>2199.9570401237856</v>
      </c>
    </row>
    <row r="303" spans="1:7" x14ac:dyDescent="0.3">
      <c r="A303" s="2">
        <v>42401</v>
      </c>
      <c r="B303" s="6">
        <v>302</v>
      </c>
      <c r="C303" s="4">
        <v>2215.8850000000002</v>
      </c>
      <c r="D303" s="5">
        <f t="shared" si="21"/>
        <v>2559.3319719860265</v>
      </c>
      <c r="E303" s="5">
        <f t="shared" si="22"/>
        <v>-1.3461872867510061</v>
      </c>
      <c r="F303" s="5">
        <f t="shared" si="23"/>
        <v>0.84494678675365154</v>
      </c>
      <c r="G303" s="5">
        <f t="shared" si="24"/>
        <v>2146.0998051836341</v>
      </c>
    </row>
    <row r="304" spans="1:7" x14ac:dyDescent="0.3">
      <c r="A304" s="2">
        <v>42430</v>
      </c>
      <c r="B304" s="6">
        <v>303</v>
      </c>
      <c r="C304" s="4">
        <v>2725.86</v>
      </c>
      <c r="D304" s="5">
        <f t="shared" si="21"/>
        <v>2566.4873908164886</v>
      </c>
      <c r="E304" s="5">
        <f t="shared" si="22"/>
        <v>-0.49602667502968867</v>
      </c>
      <c r="F304" s="5">
        <f t="shared" si="23"/>
        <v>1.0359621491372466</v>
      </c>
      <c r="G304" s="5">
        <f t="shared" si="24"/>
        <v>2638.1786838220842</v>
      </c>
    </row>
    <row r="305" spans="1:7" x14ac:dyDescent="0.3">
      <c r="A305" s="2">
        <v>42461</v>
      </c>
      <c r="B305" s="6">
        <v>304</v>
      </c>
      <c r="C305" s="4">
        <v>2539.7139999999999</v>
      </c>
      <c r="D305" s="5">
        <f t="shared" si="21"/>
        <v>2557.9505152936445</v>
      </c>
      <c r="E305" s="5">
        <f t="shared" si="22"/>
        <v>-1.3001115598111384</v>
      </c>
      <c r="F305" s="5">
        <f t="shared" si="23"/>
        <v>1.0174419323983361</v>
      </c>
      <c r="G305" s="5">
        <f t="shared" si="24"/>
        <v>2621.8736277904386</v>
      </c>
    </row>
    <row r="306" spans="1:7" x14ac:dyDescent="0.3">
      <c r="A306" s="2">
        <v>42491</v>
      </c>
      <c r="B306" s="6">
        <v>305</v>
      </c>
      <c r="C306" s="4">
        <v>2728.3310000000001</v>
      </c>
      <c r="D306" s="5">
        <f t="shared" si="21"/>
        <v>2563.2488933129484</v>
      </c>
      <c r="E306" s="5">
        <f t="shared" si="22"/>
        <v>-0.64026260189962625</v>
      </c>
      <c r="F306" s="5">
        <f t="shared" si="23"/>
        <v>1.0439166532094324</v>
      </c>
      <c r="G306" s="5">
        <f t="shared" si="24"/>
        <v>2659.6868249020058</v>
      </c>
    </row>
    <row r="307" spans="1:7" x14ac:dyDescent="0.3">
      <c r="A307" s="2">
        <v>42522</v>
      </c>
      <c r="B307" s="6">
        <v>306</v>
      </c>
      <c r="C307" s="4">
        <v>2757.1129999999998</v>
      </c>
      <c r="D307" s="5">
        <f t="shared" si="21"/>
        <v>2567.4471148691937</v>
      </c>
      <c r="E307" s="5">
        <f t="shared" si="22"/>
        <v>-0.15641418608513924</v>
      </c>
      <c r="F307" s="5">
        <f t="shared" si="23"/>
        <v>1.0586497132813693</v>
      </c>
      <c r="G307" s="5">
        <f t="shared" si="24"/>
        <v>2706.0203882632036</v>
      </c>
    </row>
    <row r="308" spans="1:7" x14ac:dyDescent="0.3">
      <c r="A308" s="2">
        <v>42552</v>
      </c>
      <c r="B308" s="6">
        <v>307</v>
      </c>
      <c r="C308" s="4">
        <v>2923.18</v>
      </c>
      <c r="D308" s="5">
        <f t="shared" si="21"/>
        <v>2575.2967376685538</v>
      </c>
      <c r="E308" s="5">
        <f t="shared" si="22"/>
        <v>0.64418951245938239</v>
      </c>
      <c r="F308" s="5">
        <f t="shared" si="23"/>
        <v>1.108824665759357</v>
      </c>
      <c r="G308" s="5">
        <f t="shared" si="24"/>
        <v>2834.7780972241785</v>
      </c>
    </row>
    <row r="309" spans="1:7" x14ac:dyDescent="0.3">
      <c r="A309" s="2">
        <v>42583</v>
      </c>
      <c r="B309" s="6">
        <v>308</v>
      </c>
      <c r="C309" s="4">
        <v>2755.0790000000002</v>
      </c>
      <c r="D309" s="5">
        <f t="shared" si="21"/>
        <v>2574.2481328350736</v>
      </c>
      <c r="E309" s="5">
        <f t="shared" si="22"/>
        <v>0.47491007786543293</v>
      </c>
      <c r="F309" s="5">
        <f t="shared" si="23"/>
        <v>1.0756620672476598</v>
      </c>
      <c r="G309" s="5">
        <f t="shared" si="24"/>
        <v>2773.3039257173909</v>
      </c>
    </row>
    <row r="310" spans="1:7" x14ac:dyDescent="0.3">
      <c r="A310" s="2">
        <v>42614</v>
      </c>
      <c r="B310" s="6">
        <v>309</v>
      </c>
      <c r="C310" s="4">
        <v>2579.6579999999999</v>
      </c>
      <c r="D310" s="5">
        <f t="shared" si="21"/>
        <v>2588.6887999600413</v>
      </c>
      <c r="E310" s="5">
        <f t="shared" si="22"/>
        <v>1.8714857825756501</v>
      </c>
      <c r="F310" s="5">
        <f t="shared" si="23"/>
        <v>0.9572887408121733</v>
      </c>
      <c r="G310" s="5">
        <f t="shared" si="24"/>
        <v>2446.932041396502</v>
      </c>
    </row>
    <row r="311" spans="1:7" x14ac:dyDescent="0.3">
      <c r="A311" s="2">
        <v>42644</v>
      </c>
      <c r="B311" s="6">
        <v>310</v>
      </c>
      <c r="C311" s="4">
        <v>2616.1999999999998</v>
      </c>
      <c r="D311" s="5">
        <f t="shared" si="21"/>
        <v>2589.9339414181691</v>
      </c>
      <c r="E311" s="5">
        <f t="shared" si="22"/>
        <v>1.808851350130867</v>
      </c>
      <c r="F311" s="5">
        <f t="shared" si="23"/>
        <v>1.0120144933731905</v>
      </c>
      <c r="G311" s="5">
        <f t="shared" si="24"/>
        <v>2622.5407654827955</v>
      </c>
    </row>
    <row r="312" spans="1:7" x14ac:dyDescent="0.3">
      <c r="A312" s="2">
        <v>42675</v>
      </c>
      <c r="B312" s="6">
        <v>311</v>
      </c>
      <c r="C312" s="4">
        <v>2713.3449999999998</v>
      </c>
      <c r="D312" s="5">
        <f t="shared" si="21"/>
        <v>2601.2057941977655</v>
      </c>
      <c r="E312" s="5">
        <f t="shared" si="22"/>
        <v>2.755151493077423</v>
      </c>
      <c r="F312" s="5">
        <f t="shared" si="23"/>
        <v>1.0150008901448633</v>
      </c>
      <c r="G312" s="5">
        <f t="shared" si="24"/>
        <v>2617.7648647852393</v>
      </c>
    </row>
    <row r="313" spans="1:7" x14ac:dyDescent="0.3">
      <c r="A313" s="2">
        <v>42705</v>
      </c>
      <c r="B313" s="6">
        <v>312</v>
      </c>
      <c r="C313" s="4">
        <v>2672.5729999999999</v>
      </c>
      <c r="D313" s="5">
        <f t="shared" si="21"/>
        <v>2608.6416427277154</v>
      </c>
      <c r="E313" s="5">
        <f t="shared" si="22"/>
        <v>3.2232211967646718</v>
      </c>
      <c r="F313" s="5">
        <f t="shared" si="23"/>
        <v>1.0106681865245002</v>
      </c>
      <c r="G313" s="5">
        <f t="shared" si="24"/>
        <v>2625.3809978404092</v>
      </c>
    </row>
    <row r="314" spans="1:7" x14ac:dyDescent="0.3">
      <c r="A314" s="2">
        <v>42736</v>
      </c>
      <c r="B314" s="6">
        <v>313</v>
      </c>
      <c r="C314" s="4">
        <v>2329.527</v>
      </c>
      <c r="D314" s="5">
        <f t="shared" si="21"/>
        <v>2621.5653434743158</v>
      </c>
      <c r="E314" s="5">
        <f t="shared" si="22"/>
        <v>4.1932691517482432</v>
      </c>
      <c r="F314" s="5">
        <f t="shared" si="23"/>
        <v>0.86425856788243949</v>
      </c>
      <c r="G314" s="5">
        <f t="shared" si="24"/>
        <v>2246.1064893612393</v>
      </c>
    </row>
    <row r="315" spans="1:7" x14ac:dyDescent="0.3">
      <c r="A315" s="2">
        <v>42767</v>
      </c>
      <c r="B315" s="6">
        <v>314</v>
      </c>
      <c r="C315" s="4">
        <v>2151.453</v>
      </c>
      <c r="D315" s="5">
        <f t="shared" si="21"/>
        <v>2617.8086087225988</v>
      </c>
      <c r="E315" s="5">
        <f t="shared" si="22"/>
        <v>3.3982687614017211</v>
      </c>
      <c r="F315" s="5">
        <f t="shared" si="23"/>
        <v>0.84148266954843831</v>
      </c>
      <c r="G315" s="5">
        <f t="shared" si="24"/>
        <v>2218.6263025291187</v>
      </c>
    </row>
    <row r="316" spans="1:7" x14ac:dyDescent="0.3">
      <c r="A316" s="2">
        <v>42795</v>
      </c>
      <c r="B316" s="6">
        <v>315</v>
      </c>
      <c r="C316" s="4">
        <v>2656.4389999999999</v>
      </c>
      <c r="D316" s="5">
        <f t="shared" si="21"/>
        <v>2615.5085891651829</v>
      </c>
      <c r="E316" s="5">
        <f t="shared" si="22"/>
        <v>2.8284399295199583</v>
      </c>
      <c r="F316" s="5">
        <f t="shared" si="23"/>
        <v>1.0329151949422626</v>
      </c>
      <c r="G316" s="5">
        <f t="shared" si="24"/>
        <v>2715.4711101316566</v>
      </c>
    </row>
    <row r="317" spans="1:7" x14ac:dyDescent="0.3">
      <c r="A317" s="2">
        <v>42826</v>
      </c>
      <c r="B317" s="6">
        <v>316</v>
      </c>
      <c r="C317" s="4">
        <v>2762.3649999999998</v>
      </c>
      <c r="D317" s="5">
        <f t="shared" si="21"/>
        <v>2628.0043241329477</v>
      </c>
      <c r="E317" s="5">
        <f t="shared" si="22"/>
        <v>3.7951694333444372</v>
      </c>
      <c r="F317" s="5">
        <f t="shared" si="23"/>
        <v>1.0224946182685657</v>
      </c>
      <c r="G317" s="5">
        <f t="shared" si="24"/>
        <v>2664.0058865522328</v>
      </c>
    </row>
    <row r="318" spans="1:7" x14ac:dyDescent="0.3">
      <c r="A318" s="2">
        <v>42856</v>
      </c>
      <c r="B318" s="6">
        <v>317</v>
      </c>
      <c r="C318" s="4">
        <v>2775.471</v>
      </c>
      <c r="D318" s="5">
        <f t="shared" si="21"/>
        <v>2634.4904824179052</v>
      </c>
      <c r="E318" s="5">
        <f t="shared" si="22"/>
        <v>4.0642683185057518</v>
      </c>
      <c r="F318" s="5">
        <f t="shared" si="23"/>
        <v>1.0453561637818329</v>
      </c>
      <c r="G318" s="5">
        <f t="shared" si="24"/>
        <v>2747.379319242003</v>
      </c>
    </row>
    <row r="319" spans="1:7" x14ac:dyDescent="0.3">
      <c r="A319" s="2">
        <v>42887</v>
      </c>
      <c r="B319" s="6">
        <v>318</v>
      </c>
      <c r="C319" s="4">
        <v>2823.569</v>
      </c>
      <c r="D319" s="5">
        <f t="shared" si="21"/>
        <v>2641.4134649339426</v>
      </c>
      <c r="E319" s="5">
        <f t="shared" si="22"/>
        <v>4.3501397382589104</v>
      </c>
      <c r="F319" s="5">
        <f t="shared" si="23"/>
        <v>1.0601964642757737</v>
      </c>
      <c r="G319" s="5">
        <f t="shared" si="24"/>
        <v>2793.305230344296</v>
      </c>
    </row>
    <row r="320" spans="1:7" x14ac:dyDescent="0.3">
      <c r="A320" s="2">
        <v>42917</v>
      </c>
      <c r="B320" s="6">
        <v>319</v>
      </c>
      <c r="C320" s="4">
        <v>2876.0659999999998</v>
      </c>
      <c r="D320" s="5">
        <f t="shared" si="21"/>
        <v>2640.5669359464509</v>
      </c>
      <c r="E320" s="5">
        <f t="shared" si="22"/>
        <v>3.8304728656838556</v>
      </c>
      <c r="F320" s="5">
        <f t="shared" si="23"/>
        <v>1.1058787216823451</v>
      </c>
      <c r="G320" s="5">
        <f t="shared" si="24"/>
        <v>2933.6879446289254</v>
      </c>
    </row>
    <row r="321" spans="1:7" x14ac:dyDescent="0.3">
      <c r="A321" s="2">
        <v>42948</v>
      </c>
      <c r="B321" s="6">
        <v>320</v>
      </c>
      <c r="C321" s="4">
        <v>2819.8380000000002</v>
      </c>
      <c r="D321" s="5">
        <f t="shared" si="21"/>
        <v>2642.1067281106893</v>
      </c>
      <c r="E321" s="5">
        <f t="shared" si="22"/>
        <v>3.6014047955393109</v>
      </c>
      <c r="F321" s="5">
        <f t="shared" si="23"/>
        <v>1.0744030727786313</v>
      </c>
      <c r="G321" s="5">
        <f t="shared" si="24"/>
        <v>2844.4779833872158</v>
      </c>
    </row>
    <row r="322" spans="1:7" x14ac:dyDescent="0.3">
      <c r="A322" s="2">
        <v>42979</v>
      </c>
      <c r="B322" s="6">
        <v>321</v>
      </c>
      <c r="C322" s="4">
        <v>2541.6219999999998</v>
      </c>
      <c r="D322" s="5">
        <f t="shared" si="21"/>
        <v>2646.6394499178655</v>
      </c>
      <c r="E322" s="5">
        <f t="shared" si="22"/>
        <v>3.6945364967029928</v>
      </c>
      <c r="F322" s="5">
        <f t="shared" si="23"/>
        <v>0.95774349789692947</v>
      </c>
      <c r="G322" s="5">
        <f t="shared" si="24"/>
        <v>2532.7066071063296</v>
      </c>
    </row>
    <row r="323" spans="1:7" x14ac:dyDescent="0.3">
      <c r="A323" s="2">
        <v>43009</v>
      </c>
      <c r="B323" s="6">
        <v>322</v>
      </c>
      <c r="C323" s="4">
        <v>2785.1489999999999</v>
      </c>
      <c r="D323" s="5">
        <f t="shared" si="21"/>
        <v>2660.5089981503875</v>
      </c>
      <c r="E323" s="5">
        <f t="shared" si="22"/>
        <v>4.712037670284893</v>
      </c>
      <c r="F323" s="5">
        <f t="shared" si="23"/>
        <v>1.0172395462213362</v>
      </c>
      <c r="G323" s="5">
        <f t="shared" si="24"/>
        <v>2682.1764065310877</v>
      </c>
    </row>
    <row r="324" spans="1:7" x14ac:dyDescent="0.3">
      <c r="A324" s="2">
        <v>43040</v>
      </c>
      <c r="B324" s="6">
        <v>323</v>
      </c>
      <c r="C324" s="4">
        <v>2804.107</v>
      </c>
      <c r="D324" s="5">
        <f t="shared" si="21"/>
        <v>2674.9653894630706</v>
      </c>
      <c r="E324" s="5">
        <f t="shared" si="22"/>
        <v>5.6864730345247123</v>
      </c>
      <c r="F324" s="5">
        <f t="shared" si="23"/>
        <v>1.0199924359573205</v>
      </c>
      <c r="G324" s="5">
        <f t="shared" si="24"/>
        <v>2705.2017237907971</v>
      </c>
    </row>
    <row r="325" spans="1:7" x14ac:dyDescent="0.3">
      <c r="A325" s="2">
        <v>43070</v>
      </c>
      <c r="B325" s="6">
        <v>324</v>
      </c>
      <c r="C325" s="4">
        <v>2680.5410000000002</v>
      </c>
      <c r="D325" s="5">
        <f t="shared" si="21"/>
        <v>2677.8113103800215</v>
      </c>
      <c r="E325" s="5">
        <f t="shared" si="22"/>
        <v>5.402417822767335</v>
      </c>
      <c r="F325" s="5">
        <f t="shared" si="23"/>
        <v>1.0092208645558229</v>
      </c>
      <c r="G325" s="5">
        <f t="shared" si="24"/>
        <v>2709.2495565739682</v>
      </c>
    </row>
    <row r="326" spans="1:7" x14ac:dyDescent="0.3">
      <c r="A326" s="2">
        <v>43101</v>
      </c>
      <c r="B326" s="6">
        <v>325</v>
      </c>
      <c r="C326" s="4">
        <v>2307.547</v>
      </c>
      <c r="D326" s="5">
        <f t="shared" si="21"/>
        <v>2681.8896506079227</v>
      </c>
      <c r="E326" s="5">
        <f t="shared" si="22"/>
        <v>5.270010063280723</v>
      </c>
      <c r="F326" s="5">
        <f t="shared" si="23"/>
        <v>0.86368253139353302</v>
      </c>
      <c r="G326" s="5">
        <f t="shared" si="24"/>
        <v>2318.9904540590437</v>
      </c>
    </row>
    <row r="327" spans="1:7" x14ac:dyDescent="0.3">
      <c r="A327" s="2">
        <v>43132</v>
      </c>
      <c r="B327" s="6">
        <v>326</v>
      </c>
      <c r="C327" s="4">
        <v>2157.913</v>
      </c>
      <c r="D327" s="5">
        <f t="shared" si="21"/>
        <v>2674.885458420561</v>
      </c>
      <c r="E327" s="5">
        <f t="shared" si="22"/>
        <v>4.0425898382164807</v>
      </c>
      <c r="F327" s="5">
        <f t="shared" si="23"/>
        <v>0.83626991795217442</v>
      </c>
      <c r="G327" s="5">
        <f t="shared" si="24"/>
        <v>2261.1982847644799</v>
      </c>
    </row>
    <row r="328" spans="1:7" x14ac:dyDescent="0.3">
      <c r="A328" s="2">
        <v>43160</v>
      </c>
      <c r="B328" s="6">
        <v>327</v>
      </c>
      <c r="C328" s="4">
        <v>2561.6930000000002</v>
      </c>
      <c r="D328" s="5">
        <f t="shared" si="21"/>
        <v>2659.0413733207647</v>
      </c>
      <c r="E328" s="5">
        <f t="shared" si="22"/>
        <v>2.0539223444152022</v>
      </c>
      <c r="F328" s="5">
        <f t="shared" si="23"/>
        <v>1.0224863666996082</v>
      </c>
      <c r="G328" s="5">
        <f t="shared" si="24"/>
        <v>2767.1054872035102</v>
      </c>
    </row>
    <row r="329" spans="1:7" x14ac:dyDescent="0.3">
      <c r="A329" s="2">
        <v>43191</v>
      </c>
      <c r="B329" s="6">
        <v>328</v>
      </c>
      <c r="C329" s="4">
        <v>2595.0610000000001</v>
      </c>
      <c r="D329" s="5">
        <f t="shared" si="21"/>
        <v>2648.7827987318833</v>
      </c>
      <c r="E329" s="5">
        <f t="shared" si="22"/>
        <v>0.82267265108554177</v>
      </c>
      <c r="F329" s="5">
        <f t="shared" si="23"/>
        <v>1.0160781716244724</v>
      </c>
      <c r="G329" s="5">
        <f t="shared" si="24"/>
        <v>2720.9556185174442</v>
      </c>
    </row>
    <row r="330" spans="1:7" x14ac:dyDescent="0.3">
      <c r="A330" s="2">
        <v>43221</v>
      </c>
      <c r="B330" s="6">
        <v>329</v>
      </c>
      <c r="C330" s="4">
        <v>2744.6260000000002</v>
      </c>
      <c r="D330" s="5">
        <f t="shared" si="21"/>
        <v>2647.199075173542</v>
      </c>
      <c r="E330" s="5">
        <f t="shared" si="22"/>
        <v>0.58203303014286134</v>
      </c>
      <c r="F330" s="5">
        <f t="shared" si="23"/>
        <v>1.0440733057866094</v>
      </c>
      <c r="G330" s="5">
        <f t="shared" si="24"/>
        <v>2769.7814111002554</v>
      </c>
    </row>
    <row r="331" spans="1:7" x14ac:dyDescent="0.3">
      <c r="A331" s="2">
        <v>43252</v>
      </c>
      <c r="B331" s="6">
        <v>330</v>
      </c>
      <c r="C331" s="4">
        <v>2787.3629999999998</v>
      </c>
      <c r="D331" s="5">
        <f t="shared" si="21"/>
        <v>2645.9130422592034</v>
      </c>
      <c r="E331" s="5">
        <f t="shared" si="22"/>
        <v>0.39522643569471039</v>
      </c>
      <c r="F331" s="5">
        <f t="shared" si="23"/>
        <v>1.0591859632559173</v>
      </c>
      <c r="G331" s="5">
        <f t="shared" si="24"/>
        <v>2807.1681690937367</v>
      </c>
    </row>
    <row r="332" spans="1:7" x14ac:dyDescent="0.3">
      <c r="A332" s="2">
        <v>43282</v>
      </c>
      <c r="B332" s="6">
        <v>331</v>
      </c>
      <c r="C332" s="4">
        <v>2920.4119999999998</v>
      </c>
      <c r="D332" s="5">
        <f t="shared" si="21"/>
        <v>2645.7581174674219</v>
      </c>
      <c r="E332" s="5">
        <f t="shared" si="22"/>
        <v>0.3402113129470925</v>
      </c>
      <c r="F332" s="5">
        <f t="shared" si="23"/>
        <v>1.1055682848671231</v>
      </c>
      <c r="G332" s="5">
        <f t="shared" si="24"/>
        <v>2926.4960053617342</v>
      </c>
    </row>
    <row r="333" spans="1:7" x14ac:dyDescent="0.3">
      <c r="A333" s="2">
        <v>43313</v>
      </c>
      <c r="B333" s="6">
        <v>332</v>
      </c>
      <c r="C333" s="4">
        <v>2848.9349999999999</v>
      </c>
      <c r="D333" s="5">
        <f t="shared" si="21"/>
        <v>2646.6529460217889</v>
      </c>
      <c r="E333" s="5">
        <f t="shared" si="22"/>
        <v>0.3956730370890828</v>
      </c>
      <c r="F333" s="5">
        <f t="shared" si="23"/>
        <v>1.0747070194421124</v>
      </c>
      <c r="G333" s="5">
        <f t="shared" si="24"/>
        <v>2842.9761753160296</v>
      </c>
    </row>
    <row r="334" spans="1:7" x14ac:dyDescent="0.3">
      <c r="A334" s="2">
        <v>43344</v>
      </c>
      <c r="B334" s="6">
        <v>333</v>
      </c>
      <c r="C334" s="4">
        <v>2522.3670000000002</v>
      </c>
      <c r="D334" s="5">
        <f t="shared" si="21"/>
        <v>2645.7093665816906</v>
      </c>
      <c r="E334" s="5">
        <f t="shared" si="22"/>
        <v>0.26174778937033982</v>
      </c>
      <c r="F334" s="5">
        <f t="shared" si="23"/>
        <v>0.95708900746152314</v>
      </c>
      <c r="G334" s="5">
        <f t="shared" si="24"/>
        <v>2535.1936035206868</v>
      </c>
    </row>
    <row r="335" spans="1:7" x14ac:dyDescent="0.3">
      <c r="A335" s="2">
        <v>43374</v>
      </c>
      <c r="B335" s="6">
        <v>334</v>
      </c>
      <c r="C335" s="4">
        <v>2807.2</v>
      </c>
      <c r="D335" s="5">
        <f t="shared" si="21"/>
        <v>2657.3365341221788</v>
      </c>
      <c r="E335" s="5">
        <f t="shared" si="22"/>
        <v>1.3982897644821304</v>
      </c>
      <c r="F335" s="5">
        <f t="shared" si="23"/>
        <v>1.0231130320521333</v>
      </c>
      <c r="G335" s="5">
        <f t="shared" si="24"/>
        <v>2691.5864556975812</v>
      </c>
    </row>
    <row r="336" spans="1:7" x14ac:dyDescent="0.3">
      <c r="A336" s="2">
        <v>43405</v>
      </c>
      <c r="B336" s="6">
        <v>335</v>
      </c>
      <c r="C336" s="4">
        <v>2873.9679999999998</v>
      </c>
      <c r="D336" s="5">
        <f t="shared" si="21"/>
        <v>2674.6249996081278</v>
      </c>
      <c r="E336" s="5">
        <f t="shared" si="22"/>
        <v>2.9873073366288194</v>
      </c>
      <c r="F336" s="5">
        <f t="shared" si="23"/>
        <v>1.0281732499816452</v>
      </c>
      <c r="G336" s="5">
        <f t="shared" si="24"/>
        <v>2711.8894095807132</v>
      </c>
    </row>
    <row r="337" spans="1:14" x14ac:dyDescent="0.3">
      <c r="A337" s="2">
        <v>43435</v>
      </c>
      <c r="B337" s="6">
        <v>336</v>
      </c>
      <c r="C337" s="4">
        <v>2668.049</v>
      </c>
      <c r="D337" s="5">
        <f t="shared" ref="D337" si="25">$I$2*(C337/F325)+(1-$I$2)*(D336+E336)</f>
        <v>2674.2182820525768</v>
      </c>
      <c r="E337" s="5">
        <f t="shared" ref="E337" si="26">$J$2*(D337-D336)+(1-$J$2)*E336</f>
        <v>2.6479048474108335</v>
      </c>
      <c r="F337" s="5">
        <f t="shared" ref="F337" si="27">$K$2*(C337/D337)+(1-$K$2)*F325</f>
        <v>1.0074916926985189</v>
      </c>
      <c r="G337" s="5">
        <f t="shared" ref="G337" si="28">(D336+E336)*F325</f>
        <v>2702.3022073600987</v>
      </c>
      <c r="I337" s="7" t="s">
        <v>8</v>
      </c>
    </row>
    <row r="338" spans="1:14" x14ac:dyDescent="0.3">
      <c r="A338" s="2">
        <v>43466</v>
      </c>
      <c r="B338" s="6">
        <v>337</v>
      </c>
      <c r="C338" s="4"/>
      <c r="D338" s="16"/>
      <c r="E338" s="16"/>
      <c r="F338" s="16"/>
      <c r="G338" s="5">
        <f>($D$337+I338*$E$337)*F326</f>
        <v>2311.9625645035353</v>
      </c>
      <c r="I338" s="7">
        <v>1</v>
      </c>
      <c r="N338" t="s">
        <v>23</v>
      </c>
    </row>
    <row r="339" spans="1:14" x14ac:dyDescent="0.3">
      <c r="A339" s="2">
        <v>43497</v>
      </c>
      <c r="B339" s="6">
        <v>338</v>
      </c>
      <c r="C339" s="4"/>
      <c r="D339" s="16"/>
      <c r="E339" s="16"/>
      <c r="F339" s="16"/>
      <c r="G339" s="5">
        <f>($D$337+I339*$E$337)*F327</f>
        <v>2240.7970296572921</v>
      </c>
      <c r="I339" s="7">
        <v>2</v>
      </c>
    </row>
    <row r="340" spans="1:14" x14ac:dyDescent="0.3">
      <c r="A340" s="2">
        <v>43525</v>
      </c>
      <c r="B340" s="6">
        <v>339</v>
      </c>
      <c r="C340" s="4"/>
      <c r="D340" s="16"/>
      <c r="E340" s="16"/>
      <c r="F340" s="16"/>
      <c r="G340" s="5">
        <f t="shared" ref="G340:G349" si="29">($D$337+I340*$E$337)*F328</f>
        <v>2742.4740747979936</v>
      </c>
      <c r="I340" s="7">
        <v>3</v>
      </c>
    </row>
    <row r="341" spans="1:14" x14ac:dyDescent="0.3">
      <c r="A341" s="2">
        <v>43556</v>
      </c>
      <c r="B341" s="6">
        <v>340</v>
      </c>
      <c r="C341" s="4"/>
      <c r="D341" s="16"/>
      <c r="E341" s="16"/>
      <c r="F341" s="16"/>
      <c r="G341" s="5">
        <f t="shared" si="29"/>
        <v>2727.976735816691</v>
      </c>
      <c r="I341" s="7">
        <v>4</v>
      </c>
    </row>
    <row r="342" spans="1:14" x14ac:dyDescent="0.3">
      <c r="A342" s="2">
        <v>43586</v>
      </c>
      <c r="B342" s="6">
        <v>341</v>
      </c>
      <c r="C342" s="4"/>
      <c r="D342" s="16"/>
      <c r="E342" s="16"/>
      <c r="F342" s="16"/>
      <c r="G342" s="5">
        <f t="shared" si="29"/>
        <v>2805.9029559748442</v>
      </c>
      <c r="I342" s="7">
        <v>5</v>
      </c>
    </row>
    <row r="343" spans="1:14" x14ac:dyDescent="0.3">
      <c r="A343" s="2">
        <v>43617</v>
      </c>
      <c r="B343" s="6">
        <v>342</v>
      </c>
      <c r="C343" s="4"/>
      <c r="D343" s="16"/>
      <c r="E343" s="16"/>
      <c r="F343" s="16"/>
      <c r="G343" s="5">
        <f t="shared" si="29"/>
        <v>2849.3222089109322</v>
      </c>
      <c r="I343" s="7">
        <v>6</v>
      </c>
    </row>
    <row r="344" spans="1:14" x14ac:dyDescent="0.3">
      <c r="A344" s="2">
        <v>43647</v>
      </c>
      <c r="B344" s="6">
        <v>343</v>
      </c>
      <c r="C344" s="4"/>
      <c r="D344" s="16"/>
      <c r="E344" s="16"/>
      <c r="F344" s="16"/>
      <c r="G344" s="5">
        <f t="shared" si="29"/>
        <v>2977.0229967936752</v>
      </c>
      <c r="I344" s="7">
        <v>7</v>
      </c>
    </row>
    <row r="345" spans="1:14" x14ac:dyDescent="0.3">
      <c r="A345" s="2">
        <v>43678</v>
      </c>
      <c r="B345" s="6">
        <v>344</v>
      </c>
      <c r="C345" s="4"/>
      <c r="D345" s="16"/>
      <c r="E345" s="16"/>
      <c r="F345" s="16"/>
      <c r="G345" s="5">
        <f t="shared" si="29"/>
        <v>2896.7669346529487</v>
      </c>
      <c r="I345" s="7">
        <v>8</v>
      </c>
    </row>
    <row r="346" spans="1:14" x14ac:dyDescent="0.3">
      <c r="A346" s="2">
        <v>43709</v>
      </c>
      <c r="B346" s="6">
        <v>345</v>
      </c>
      <c r="C346" s="4"/>
      <c r="D346" s="16"/>
      <c r="E346" s="16"/>
      <c r="F346" s="16"/>
      <c r="G346" s="5">
        <f t="shared" si="29"/>
        <v>2582.2734469055094</v>
      </c>
      <c r="I346" s="7">
        <v>9</v>
      </c>
    </row>
    <row r="347" spans="1:14" x14ac:dyDescent="0.3">
      <c r="A347" s="2">
        <v>43739</v>
      </c>
      <c r="B347" s="6">
        <v>346</v>
      </c>
      <c r="C347" s="4"/>
      <c r="D347" s="16"/>
      <c r="E347" s="16"/>
      <c r="F347" s="16"/>
      <c r="G347" s="5">
        <f t="shared" si="29"/>
        <v>2763.1186344902594</v>
      </c>
      <c r="I347" s="7">
        <v>10</v>
      </c>
    </row>
    <row r="348" spans="1:14" x14ac:dyDescent="0.3">
      <c r="A348" s="2">
        <v>43770</v>
      </c>
      <c r="B348" s="6">
        <v>347</v>
      </c>
      <c r="C348" s="4"/>
      <c r="D348" s="16"/>
      <c r="E348" s="16"/>
      <c r="F348" s="16"/>
      <c r="G348" s="5">
        <f t="shared" si="29"/>
        <v>2779.5072564769798</v>
      </c>
      <c r="I348" s="7">
        <v>11</v>
      </c>
    </row>
    <row r="349" spans="1:14" x14ac:dyDescent="0.3">
      <c r="A349" s="2">
        <v>43800</v>
      </c>
      <c r="B349" s="6">
        <v>348</v>
      </c>
      <c r="C349" s="4"/>
      <c r="D349" s="16"/>
      <c r="E349" s="16"/>
      <c r="F349" s="16"/>
      <c r="G349" s="5">
        <f t="shared" si="29"/>
        <v>2726.2656092723469</v>
      </c>
      <c r="I349" s="7">
        <v>12</v>
      </c>
    </row>
  </sheetData>
  <pageMargins left="0.7" right="0.7" top="0.75" bottom="0.75" header="0.3" footer="0.3"/>
  <ignoredErrors>
    <ignoredError sqref="D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</vt:lpstr>
      <vt:lpstr>Holt's_Model</vt:lpstr>
      <vt:lpstr>Holt-Winter's_(HW)_Model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2019-02-16T21:11:10Z</dcterms:created>
  <dcterms:modified xsi:type="dcterms:W3CDTF">2023-02-02T19:37:02Z</dcterms:modified>
</cp:coreProperties>
</file>