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sections\"/>
    </mc:Choice>
  </mc:AlternateContent>
  <bookViews>
    <workbookView xWindow="0" yWindow="0" windowWidth="11976" windowHeight="4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G84" i="1"/>
  <c r="F84" i="1"/>
  <c r="E84" i="1"/>
  <c r="D84" i="1"/>
  <c r="C84" i="1"/>
  <c r="B84" i="1"/>
  <c r="K61" i="1"/>
  <c r="J61" i="1"/>
  <c r="I61" i="1"/>
  <c r="H61" i="1"/>
  <c r="G61" i="1"/>
  <c r="F61" i="1"/>
  <c r="E61" i="1"/>
  <c r="D61" i="1"/>
  <c r="C61" i="1"/>
  <c r="B61" i="1"/>
  <c r="K40" i="1"/>
  <c r="J40" i="1"/>
  <c r="I40" i="1"/>
  <c r="H40" i="1"/>
  <c r="G40" i="1"/>
  <c r="F40" i="1"/>
  <c r="E40" i="1"/>
  <c r="D40" i="1"/>
  <c r="C40" i="1"/>
  <c r="B40" i="1"/>
  <c r="C19" i="1"/>
  <c r="D19" i="1"/>
  <c r="E19" i="1"/>
  <c r="F19" i="1"/>
  <c r="G19" i="1"/>
  <c r="H19" i="1"/>
  <c r="I19" i="1"/>
  <c r="J19" i="1"/>
  <c r="K19" i="1"/>
  <c r="B19" i="1"/>
  <c r="M80" i="1" l="1"/>
  <c r="L79" i="1"/>
  <c r="L80" i="1" s="1"/>
  <c r="L74" i="1"/>
  <c r="L75" i="1" s="1"/>
  <c r="H80" i="1"/>
  <c r="G80" i="1"/>
  <c r="F80" i="1"/>
  <c r="E80" i="1"/>
  <c r="D80" i="1"/>
  <c r="C80" i="1"/>
  <c r="B80" i="1"/>
  <c r="K79" i="1"/>
  <c r="K80" i="1" s="1"/>
  <c r="J79" i="1"/>
  <c r="J80" i="1" s="1"/>
  <c r="I79" i="1"/>
  <c r="I80" i="1" s="1"/>
  <c r="H79" i="1"/>
  <c r="G79" i="1"/>
  <c r="F79" i="1"/>
  <c r="E79" i="1"/>
  <c r="D79" i="1"/>
  <c r="C79" i="1"/>
  <c r="B79" i="1"/>
  <c r="H75" i="1"/>
  <c r="B75" i="1"/>
  <c r="K74" i="1"/>
  <c r="K75" i="1" s="1"/>
  <c r="J74" i="1"/>
  <c r="J75" i="1" s="1"/>
  <c r="I74" i="1"/>
  <c r="I75" i="1" s="1"/>
  <c r="H74" i="1"/>
  <c r="G74" i="1"/>
  <c r="G75" i="1" s="1"/>
  <c r="F74" i="1"/>
  <c r="F75" i="1" s="1"/>
  <c r="E74" i="1"/>
  <c r="E75" i="1" s="1"/>
  <c r="D74" i="1"/>
  <c r="D75" i="1" s="1"/>
  <c r="C74" i="1"/>
  <c r="C75" i="1" s="1"/>
  <c r="B74" i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K51" i="1"/>
  <c r="K52" i="1" s="1"/>
  <c r="J51" i="1"/>
  <c r="J52" i="1" s="1"/>
  <c r="I51" i="1"/>
  <c r="I52" i="1" s="1"/>
  <c r="H51" i="1"/>
  <c r="H52" i="1" s="1"/>
  <c r="G51" i="1"/>
  <c r="G52" i="1" s="1"/>
  <c r="F51" i="1"/>
  <c r="F52" i="1" s="1"/>
  <c r="E51" i="1"/>
  <c r="E52" i="1" s="1"/>
  <c r="D51" i="1"/>
  <c r="D52" i="1" s="1"/>
  <c r="C51" i="1"/>
  <c r="C52" i="1" s="1"/>
  <c r="B51" i="1"/>
  <c r="B52" i="1" s="1"/>
  <c r="G36" i="1"/>
  <c r="F36" i="1"/>
  <c r="K35" i="1"/>
  <c r="K36" i="1" s="1"/>
  <c r="J35" i="1"/>
  <c r="J36" i="1" s="1"/>
  <c r="I35" i="1"/>
  <c r="I36" i="1" s="1"/>
  <c r="H35" i="1"/>
  <c r="H36" i="1" s="1"/>
  <c r="G35" i="1"/>
  <c r="F35" i="1"/>
  <c r="E35" i="1"/>
  <c r="E36" i="1" s="1"/>
  <c r="D35" i="1"/>
  <c r="D36" i="1" s="1"/>
  <c r="C35" i="1"/>
  <c r="C36" i="1" s="1"/>
  <c r="B35" i="1"/>
  <c r="B36" i="1" s="1"/>
  <c r="K30" i="1"/>
  <c r="K31" i="1" s="1"/>
  <c r="J30" i="1"/>
  <c r="J31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B30" i="1"/>
  <c r="B31" i="1" s="1"/>
  <c r="G15" i="1"/>
  <c r="J15" i="1"/>
  <c r="K15" i="1"/>
  <c r="B15" i="1"/>
  <c r="I10" i="1"/>
  <c r="C14" i="1"/>
  <c r="C15" i="1" s="1"/>
  <c r="D14" i="1"/>
  <c r="D15" i="1" s="1"/>
  <c r="E14" i="1"/>
  <c r="E15" i="1" s="1"/>
  <c r="F14" i="1"/>
  <c r="F15" i="1" s="1"/>
  <c r="G14" i="1"/>
  <c r="H14" i="1"/>
  <c r="H15" i="1" s="1"/>
  <c r="I14" i="1"/>
  <c r="I15" i="1" s="1"/>
  <c r="J14" i="1"/>
  <c r="K14" i="1"/>
  <c r="B14" i="1"/>
  <c r="C9" i="1"/>
  <c r="C10" i="1" s="1"/>
  <c r="D9" i="1"/>
  <c r="D10" i="1" s="1"/>
  <c r="E9" i="1"/>
  <c r="E10" i="1" s="1"/>
  <c r="F9" i="1"/>
  <c r="F10" i="1" s="1"/>
  <c r="G9" i="1"/>
  <c r="G10" i="1" s="1"/>
  <c r="H9" i="1"/>
  <c r="H10" i="1" s="1"/>
  <c r="I9" i="1"/>
  <c r="J9" i="1"/>
  <c r="J10" i="1" s="1"/>
  <c r="K9" i="1"/>
  <c r="K10" i="1" s="1"/>
  <c r="M75" i="1" l="1"/>
  <c r="B81" i="1"/>
  <c r="L57" i="1"/>
  <c r="L52" i="1"/>
  <c r="L31" i="1"/>
  <c r="L36" i="1"/>
  <c r="L15" i="1"/>
  <c r="B91" i="1" l="1"/>
  <c r="B58" i="1"/>
  <c r="B37" i="1"/>
  <c r="B9" i="1" l="1"/>
  <c r="B10" i="1" s="1"/>
  <c r="L10" i="1" s="1"/>
  <c r="B16" i="1" l="1"/>
  <c r="B92" i="1"/>
  <c r="B93" i="1" s="1"/>
</calcChain>
</file>

<file path=xl/sharedStrings.xml><?xml version="1.0" encoding="utf-8"?>
<sst xmlns="http://schemas.openxmlformats.org/spreadsheetml/2006/main" count="92" uniqueCount="29">
  <si>
    <t>number</t>
  </si>
  <si>
    <t>sum</t>
  </si>
  <si>
    <t>box sections weight equals</t>
  </si>
  <si>
    <t>%</t>
  </si>
  <si>
    <t>Diagonal members</t>
  </si>
  <si>
    <t>lower elements</t>
  </si>
  <si>
    <t>upper elements</t>
  </si>
  <si>
    <t>vertical elements</t>
  </si>
  <si>
    <t>total data</t>
  </si>
  <si>
    <t>total angles volume</t>
  </si>
  <si>
    <t>total box volumes</t>
  </si>
  <si>
    <t>save percentage</t>
  </si>
  <si>
    <t>mm3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</si>
  <si>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</si>
  <si>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</si>
  <si>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</si>
  <si>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</si>
  <si>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</si>
  <si>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</si>
  <si>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</si>
  <si>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</si>
  <si>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</si>
  <si>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</si>
  <si>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</si>
  <si>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</si>
  <si>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</si>
  <si>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</si>
  <si>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</si>
  <si>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welding length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</si>
</sst>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23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0" fillId="0" borderId="0" xfId="0" applyAlignment="1">
      <alignment horizontal="center" vertical="center"/>
    </xf>
    <xf numFmtId="0" fontId="2" fillId="3" borderId="0" xfId="2" applyBorder="1"/>
    <xf numFmtId="0" fontId="3" fillId="5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6" borderId="4" xfId="4" applyBorder="1"/>
    <xf numFmtId="0" fontId="1" fillId="2" borderId="0" xfId="1"/>
    <xf numFmtId="0" fontId="0" fillId="2" borderId="0" xfId="1" applyFont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5" borderId="4" xfId="3" applyBorder="1" applyAlignment="1">
      <alignment horizontal="center" vertical="center"/>
    </xf>
    <xf numFmtId="0" fontId="3" fillId="5" borderId="0" xfId="3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20% - Accent1" xfId="1" builtinId="30"/>
    <cellStyle name="Accent5" xfId="2" builtinId="45"/>
    <cellStyle name="Bad" xfId="4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92" workbookViewId="0">
      <selection activeCell="D98" sqref="D98"/>
    </sheetView>
  </sheetViews>
  <sheetFormatPr defaultRowHeight="14.4" x14ac:dyDescent="0.3"/>
  <cols>
    <col min="1" max="1" width="25.33203125" bestFit="1" customWidth="1"/>
    <col min="2" max="9" width="11" customWidth="1"/>
    <col min="10" max="11" width="12" customWidth="1"/>
  </cols>
  <sheetData>
    <row r="1" spans="1:12" x14ac:dyDescent="0.3">
      <c r="A1" s="15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1">
        <v>7</v>
      </c>
      <c r="I3" s="4">
        <v>8</v>
      </c>
      <c r="J3" s="4">
        <v>9</v>
      </c>
      <c r="K3" s="4">
        <v>10</v>
      </c>
      <c r="L3" s="4" t="s">
        <v>1</v>
      </c>
    </row>
    <row r="4" spans="1:12" x14ac:dyDescent="0.3">
      <c r="A4" s="5" t="s">
        <v>25</v>
      </c>
      <c r="B4" s="2">
        <v>2.8</v>
      </c>
      <c r="C4" s="2">
        <v>2.9</v>
      </c>
      <c r="D4" s="2">
        <v>3.1</v>
      </c>
      <c r="E4" s="2">
        <v>3.2</v>
      </c>
      <c r="F4" s="2">
        <v>3.3</v>
      </c>
      <c r="G4" s="2">
        <v>3.3</v>
      </c>
      <c r="H4" s="2">
        <v>3.4</v>
      </c>
      <c r="I4" s="2">
        <v>3.5</v>
      </c>
      <c r="J4" s="2">
        <v>3.6</v>
      </c>
      <c r="K4" s="2">
        <v>3.7</v>
      </c>
      <c r="L4" s="2"/>
    </row>
    <row r="5" spans="1:12" x14ac:dyDescent="0.3">
      <c r="A5" s="5" t="s">
        <v>24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0.25</v>
      </c>
      <c r="I5" s="3">
        <v>0.5</v>
      </c>
      <c r="J5" s="3">
        <v>0.9</v>
      </c>
      <c r="K5" s="3">
        <v>1.85</v>
      </c>
      <c r="L5" s="3"/>
    </row>
    <row r="6" spans="1:12" x14ac:dyDescent="0.3">
      <c r="A6" s="5" t="s">
        <v>23</v>
      </c>
      <c r="B6" s="2">
        <v>14</v>
      </c>
      <c r="C6" s="2">
        <v>11.5</v>
      </c>
      <c r="D6" s="2">
        <v>9.3000000000000007</v>
      </c>
      <c r="E6" s="2">
        <v>7.3</v>
      </c>
      <c r="F6" s="2">
        <v>5.5</v>
      </c>
      <c r="G6" s="2">
        <v>3.7</v>
      </c>
      <c r="H6" s="2">
        <v>2.2000000000000002</v>
      </c>
      <c r="I6" s="2">
        <v>0.8</v>
      </c>
      <c r="J6" s="2">
        <v>0.6</v>
      </c>
      <c r="K6" s="2">
        <v>0.6</v>
      </c>
      <c r="L6" s="2"/>
    </row>
    <row r="7" spans="1:12" x14ac:dyDescent="0.3">
      <c r="A7" s="5" t="s">
        <v>22</v>
      </c>
      <c r="B7" s="3">
        <v>60</v>
      </c>
      <c r="C7" s="3">
        <v>60</v>
      </c>
      <c r="D7" s="3">
        <v>60</v>
      </c>
      <c r="E7" s="3">
        <v>60</v>
      </c>
      <c r="F7" s="3">
        <v>60</v>
      </c>
      <c r="G7" s="3">
        <v>60</v>
      </c>
      <c r="H7" s="3">
        <v>60</v>
      </c>
      <c r="I7" s="3">
        <v>60</v>
      </c>
      <c r="J7" s="3">
        <v>60</v>
      </c>
      <c r="K7" s="3">
        <v>60</v>
      </c>
      <c r="L7" s="3"/>
    </row>
    <row r="8" spans="1:12" x14ac:dyDescent="0.3">
      <c r="A8" s="5" t="s">
        <v>21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/>
    </row>
    <row r="9" spans="1:12" x14ac:dyDescent="0.3">
      <c r="A9" s="5" t="s">
        <v>20</v>
      </c>
      <c r="B9" s="3">
        <f>B7*B7-POWER(B7-2*B8,2)</f>
        <v>896</v>
      </c>
      <c r="C9" s="3">
        <f t="shared" ref="C9:K9" si="0">C7*C7-POWER(C7-2*C8,2)</f>
        <v>896</v>
      </c>
      <c r="D9" s="3">
        <f t="shared" si="0"/>
        <v>896</v>
      </c>
      <c r="E9" s="3">
        <f t="shared" si="0"/>
        <v>896</v>
      </c>
      <c r="F9" s="3">
        <f t="shared" si="0"/>
        <v>896</v>
      </c>
      <c r="G9" s="3">
        <f t="shared" si="0"/>
        <v>896</v>
      </c>
      <c r="H9" s="3">
        <f t="shared" si="0"/>
        <v>896</v>
      </c>
      <c r="I9" s="3">
        <f t="shared" si="0"/>
        <v>896</v>
      </c>
      <c r="J9" s="3">
        <f t="shared" si="0"/>
        <v>896</v>
      </c>
      <c r="K9" s="3">
        <f t="shared" si="0"/>
        <v>896</v>
      </c>
      <c r="L9" s="3"/>
    </row>
    <row r="10" spans="1:12" x14ac:dyDescent="0.3">
      <c r="A10" s="5" t="s">
        <v>19</v>
      </c>
      <c r="B10" s="2">
        <f>B9*B4*1000</f>
        <v>2508799.9999999995</v>
      </c>
      <c r="C10" s="2">
        <f t="shared" ref="C10:K10" si="1">C9*C4*1000</f>
        <v>2598400</v>
      </c>
      <c r="D10" s="2">
        <f t="shared" si="1"/>
        <v>2777600</v>
      </c>
      <c r="E10" s="2">
        <f t="shared" si="1"/>
        <v>2867200.0000000005</v>
      </c>
      <c r="F10" s="2">
        <f t="shared" si="1"/>
        <v>2956799.9999999995</v>
      </c>
      <c r="G10" s="2">
        <f t="shared" si="1"/>
        <v>2956799.9999999995</v>
      </c>
      <c r="H10" s="2">
        <f t="shared" si="1"/>
        <v>3046400</v>
      </c>
      <c r="I10" s="2">
        <f t="shared" si="1"/>
        <v>3136000</v>
      </c>
      <c r="J10" s="2">
        <f t="shared" si="1"/>
        <v>3225600</v>
      </c>
      <c r="K10" s="2">
        <f t="shared" si="1"/>
        <v>3315200.0000000005</v>
      </c>
      <c r="L10" s="2">
        <f>SUM(Sheet1!$B10:$K10)</f>
        <v>29388800</v>
      </c>
    </row>
    <row r="11" spans="1:12" x14ac:dyDescent="0.3">
      <c r="A11" s="5" t="s">
        <v>18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/>
    </row>
    <row r="12" spans="1:12" x14ac:dyDescent="0.3">
      <c r="A12" s="5" t="s">
        <v>17</v>
      </c>
      <c r="B12" s="2">
        <v>70</v>
      </c>
      <c r="C12" s="2">
        <v>70</v>
      </c>
      <c r="D12" s="2">
        <v>70</v>
      </c>
      <c r="E12" s="2">
        <v>70</v>
      </c>
      <c r="F12" s="2">
        <v>70</v>
      </c>
      <c r="G12" s="2">
        <v>70</v>
      </c>
      <c r="H12" s="2">
        <v>70</v>
      </c>
      <c r="I12" s="2">
        <v>70</v>
      </c>
      <c r="J12" s="2">
        <v>70</v>
      </c>
      <c r="K12" s="2">
        <v>70</v>
      </c>
      <c r="L12" s="2"/>
    </row>
    <row r="13" spans="1:12" x14ac:dyDescent="0.3">
      <c r="A13" s="5" t="s">
        <v>16</v>
      </c>
      <c r="B13" s="3">
        <v>7</v>
      </c>
      <c r="C13" s="3">
        <v>7</v>
      </c>
      <c r="D13" s="3">
        <v>7</v>
      </c>
      <c r="E13" s="3">
        <v>7</v>
      </c>
      <c r="F13" s="3">
        <v>7</v>
      </c>
      <c r="G13" s="3">
        <v>7</v>
      </c>
      <c r="H13" s="3">
        <v>7</v>
      </c>
      <c r="I13" s="3">
        <v>7</v>
      </c>
      <c r="J13" s="3">
        <v>7</v>
      </c>
      <c r="K13" s="3">
        <v>7</v>
      </c>
      <c r="L13" s="3"/>
    </row>
    <row r="14" spans="1:12" x14ac:dyDescent="0.3">
      <c r="A14" s="5" t="s">
        <v>15</v>
      </c>
      <c r="B14" s="2">
        <f>B11*(B12*B13+(B12-B13)*B13)</f>
        <v>931</v>
      </c>
      <c r="C14" s="2">
        <f t="shared" ref="C14:K14" si="2">C11*(C12*C13+(C12-C13)*C13)</f>
        <v>931</v>
      </c>
      <c r="D14" s="2">
        <f t="shared" si="2"/>
        <v>931</v>
      </c>
      <c r="E14" s="2">
        <f t="shared" si="2"/>
        <v>931</v>
      </c>
      <c r="F14" s="2">
        <f t="shared" si="2"/>
        <v>931</v>
      </c>
      <c r="G14" s="2">
        <f t="shared" si="2"/>
        <v>931</v>
      </c>
      <c r="H14" s="2">
        <f t="shared" si="2"/>
        <v>1862</v>
      </c>
      <c r="I14" s="2">
        <f t="shared" si="2"/>
        <v>1862</v>
      </c>
      <c r="J14" s="2">
        <f t="shared" si="2"/>
        <v>1862</v>
      </c>
      <c r="K14" s="2">
        <f t="shared" si="2"/>
        <v>1862</v>
      </c>
      <c r="L14" s="2"/>
    </row>
    <row r="15" spans="1:12" x14ac:dyDescent="0.3">
      <c r="A15" s="6" t="s">
        <v>14</v>
      </c>
      <c r="B15" s="1">
        <f>B14*1000*B4</f>
        <v>2606800</v>
      </c>
      <c r="C15" s="1">
        <f t="shared" ref="C15:K15" si="3">C14*1000*C4</f>
        <v>2699900</v>
      </c>
      <c r="D15" s="1">
        <f t="shared" si="3"/>
        <v>2886100</v>
      </c>
      <c r="E15" s="1">
        <f t="shared" si="3"/>
        <v>2979200</v>
      </c>
      <c r="F15" s="1">
        <f t="shared" si="3"/>
        <v>3072300</v>
      </c>
      <c r="G15" s="1">
        <f t="shared" si="3"/>
        <v>3072300</v>
      </c>
      <c r="H15" s="1">
        <f t="shared" si="3"/>
        <v>6330800</v>
      </c>
      <c r="I15" s="1">
        <f t="shared" si="3"/>
        <v>6517000</v>
      </c>
      <c r="J15" s="1">
        <f t="shared" si="3"/>
        <v>6703200</v>
      </c>
      <c r="K15" s="1">
        <f t="shared" si="3"/>
        <v>6889400</v>
      </c>
      <c r="L15" s="1">
        <f>SUM(Sheet1!$B15:$K15)</f>
        <v>43757000</v>
      </c>
    </row>
    <row r="16" spans="1:12" x14ac:dyDescent="0.3">
      <c r="A16" s="17" t="s">
        <v>2</v>
      </c>
      <c r="B16" s="19">
        <f>((L15-L10)/L15)*100</f>
        <v>32.836346184610463</v>
      </c>
      <c r="C16" s="19" t="s">
        <v>3</v>
      </c>
      <c r="D16" s="21" t="s">
        <v>26</v>
      </c>
      <c r="E16" s="21" t="s">
        <v>26</v>
      </c>
      <c r="F16" s="21" t="s">
        <v>26</v>
      </c>
      <c r="G16" s="21" t="s">
        <v>26</v>
      </c>
      <c r="H16" s="21" t="s">
        <v>26</v>
      </c>
      <c r="I16" s="21" t="s">
        <v>26</v>
      </c>
      <c r="J16" s="21" t="s">
        <v>26</v>
      </c>
      <c r="K16" s="21" t="s">
        <v>26</v>
      </c>
      <c r="L16" s="21" t="s">
        <v>26</v>
      </c>
    </row>
    <row r="17" spans="1:12" x14ac:dyDescent="0.3">
      <c r="A17" s="18"/>
      <c r="B17" s="20"/>
      <c r="C17" s="20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3">
      <c r="A18" s="8" t="s">
        <v>13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1:12" x14ac:dyDescent="0.3">
      <c r="A19" s="8" t="s">
        <v>27</v>
      </c>
      <c r="B19" s="12" t="str">
        <f>FIXED(MAX(5,MAX(B5,B6)/(1.04*B18*0.1*4))+2*0.1*B18,1)</f>
        <v>9.2</v>
      </c>
      <c r="C19" s="12" t="str">
        <f t="shared" ref="C19:K19" si="4">FIXED(MAX(5,MAX(C5,C6)/(1.04*C18*0.1*4))+2*0.1*C18,1)</f>
        <v>7.7</v>
      </c>
      <c r="D19" s="12" t="str">
        <f t="shared" si="4"/>
        <v>6.4</v>
      </c>
      <c r="E19" s="12" t="str">
        <f t="shared" si="4"/>
        <v>5.8</v>
      </c>
      <c r="F19" s="12" t="str">
        <f t="shared" si="4"/>
        <v>5.8</v>
      </c>
      <c r="G19" s="12" t="str">
        <f t="shared" si="4"/>
        <v>5.8</v>
      </c>
      <c r="H19" s="12" t="str">
        <f t="shared" si="4"/>
        <v>5.8</v>
      </c>
      <c r="I19" s="12" t="str">
        <f t="shared" si="4"/>
        <v>5.8</v>
      </c>
      <c r="J19" s="12" t="str">
        <f t="shared" si="4"/>
        <v>5.8</v>
      </c>
      <c r="K19" s="12" t="str">
        <f t="shared" si="4"/>
        <v>5.8</v>
      </c>
      <c r="L19" s="12"/>
    </row>
    <row r="22" spans="1:12" x14ac:dyDescent="0.3">
      <c r="A22" s="13" t="s">
        <v>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3">
      <c r="A24" s="5" t="s">
        <v>0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11">
        <v>7</v>
      </c>
      <c r="I24" s="4">
        <v>8</v>
      </c>
      <c r="J24" s="4">
        <v>9</v>
      </c>
      <c r="K24" s="4">
        <v>10</v>
      </c>
      <c r="L24" s="4" t="s">
        <v>1</v>
      </c>
    </row>
    <row r="25" spans="1:12" x14ac:dyDescent="0.3">
      <c r="A25" s="5" t="s">
        <v>25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/>
    </row>
    <row r="26" spans="1:12" x14ac:dyDescent="0.3">
      <c r="A26" s="5" t="s">
        <v>24</v>
      </c>
      <c r="B26" s="3">
        <v>22</v>
      </c>
      <c r="C26" s="3">
        <v>11</v>
      </c>
      <c r="D26" s="3">
        <v>7.5</v>
      </c>
      <c r="E26" s="3">
        <v>5.8</v>
      </c>
      <c r="F26" s="3">
        <v>4.5</v>
      </c>
      <c r="G26" s="3">
        <v>3.7</v>
      </c>
      <c r="H26" s="3">
        <v>3.6</v>
      </c>
      <c r="I26" s="3">
        <v>3.6</v>
      </c>
      <c r="J26" s="3">
        <v>3.6</v>
      </c>
      <c r="K26" s="3">
        <v>3.6</v>
      </c>
      <c r="L26" s="3"/>
    </row>
    <row r="27" spans="1:12" x14ac:dyDescent="0.3">
      <c r="A27" s="5" t="s">
        <v>23</v>
      </c>
      <c r="B27" s="2">
        <v>9</v>
      </c>
      <c r="C27" s="2">
        <v>9</v>
      </c>
      <c r="D27" s="2">
        <v>10.5</v>
      </c>
      <c r="E27" s="2">
        <v>15</v>
      </c>
      <c r="F27" s="2">
        <v>19.5</v>
      </c>
      <c r="G27" s="2">
        <v>22.3</v>
      </c>
      <c r="H27" s="2">
        <v>24.5</v>
      </c>
      <c r="I27" s="2">
        <v>25</v>
      </c>
      <c r="J27" s="2">
        <v>26</v>
      </c>
      <c r="K27" s="2">
        <v>26</v>
      </c>
      <c r="L27" s="2"/>
    </row>
    <row r="28" spans="1:12" x14ac:dyDescent="0.3">
      <c r="A28" s="5" t="s">
        <v>22</v>
      </c>
      <c r="B28" s="3">
        <v>120</v>
      </c>
      <c r="C28" s="3">
        <v>100</v>
      </c>
      <c r="D28" s="3">
        <v>100</v>
      </c>
      <c r="E28" s="3">
        <v>100</v>
      </c>
      <c r="F28" s="3">
        <v>70</v>
      </c>
      <c r="G28" s="3">
        <v>70</v>
      </c>
      <c r="H28" s="3">
        <v>70</v>
      </c>
      <c r="I28" s="3">
        <v>70</v>
      </c>
      <c r="J28" s="3">
        <v>70</v>
      </c>
      <c r="K28" s="3">
        <v>70</v>
      </c>
      <c r="L28" s="3"/>
    </row>
    <row r="29" spans="1:12" x14ac:dyDescent="0.3">
      <c r="A29" s="5" t="s">
        <v>21</v>
      </c>
      <c r="B29" s="2">
        <v>5</v>
      </c>
      <c r="C29" s="2">
        <v>4</v>
      </c>
      <c r="D29" s="2">
        <v>4</v>
      </c>
      <c r="E29" s="2">
        <v>4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2">
        <v>5</v>
      </c>
      <c r="L29" s="2"/>
    </row>
    <row r="30" spans="1:12" x14ac:dyDescent="0.3">
      <c r="A30" s="5" t="s">
        <v>20</v>
      </c>
      <c r="B30" s="3">
        <f>B28*B28-POWER(B28-2*B29,2)</f>
        <v>2300</v>
      </c>
      <c r="C30" s="3">
        <f t="shared" ref="C30" si="5">C28*C28-POWER(C28-2*C29,2)</f>
        <v>1536</v>
      </c>
      <c r="D30" s="3">
        <f t="shared" ref="D30" si="6">D28*D28-POWER(D28-2*D29,2)</f>
        <v>1536</v>
      </c>
      <c r="E30" s="3">
        <f t="shared" ref="E30" si="7">E28*E28-POWER(E28-2*E29,2)</f>
        <v>1536</v>
      </c>
      <c r="F30" s="3">
        <f t="shared" ref="F30" si="8">F28*F28-POWER(F28-2*F29,2)</f>
        <v>1300</v>
      </c>
      <c r="G30" s="3">
        <f t="shared" ref="G30" si="9">G28*G28-POWER(G28-2*G29,2)</f>
        <v>1300</v>
      </c>
      <c r="H30" s="3">
        <f t="shared" ref="H30" si="10">H28*H28-POWER(H28-2*H29,2)</f>
        <v>1300</v>
      </c>
      <c r="I30" s="3">
        <f t="shared" ref="I30" si="11">I28*I28-POWER(I28-2*I29,2)</f>
        <v>1300</v>
      </c>
      <c r="J30" s="3">
        <f t="shared" ref="J30" si="12">J28*J28-POWER(J28-2*J29,2)</f>
        <v>1300</v>
      </c>
      <c r="K30" s="3">
        <f t="shared" ref="K30" si="13">K28*K28-POWER(K28-2*K29,2)</f>
        <v>1300</v>
      </c>
      <c r="L30" s="3"/>
    </row>
    <row r="31" spans="1:12" x14ac:dyDescent="0.3">
      <c r="A31" s="5" t="s">
        <v>19</v>
      </c>
      <c r="B31" s="2">
        <f>B30*B25*1000</f>
        <v>4600000</v>
      </c>
      <c r="C31" s="2">
        <f t="shared" ref="C31" si="14">C30*C25*1000</f>
        <v>3072000</v>
      </c>
      <c r="D31" s="2">
        <f t="shared" ref="D31" si="15">D30*D25*1000</f>
        <v>3072000</v>
      </c>
      <c r="E31" s="2">
        <f t="shared" ref="E31" si="16">E30*E25*1000</f>
        <v>3072000</v>
      </c>
      <c r="F31" s="2">
        <f t="shared" ref="F31" si="17">F30*F25*1000</f>
        <v>2600000</v>
      </c>
      <c r="G31" s="2">
        <f t="shared" ref="G31" si="18">G30*G25*1000</f>
        <v>2600000</v>
      </c>
      <c r="H31" s="2">
        <f t="shared" ref="H31" si="19">H30*H25*1000</f>
        <v>2600000</v>
      </c>
      <c r="I31" s="2">
        <f t="shared" ref="I31" si="20">I30*I25*1000</f>
        <v>2600000</v>
      </c>
      <c r="J31" s="2">
        <f t="shared" ref="J31" si="21">J30*J25*1000</f>
        <v>2600000</v>
      </c>
      <c r="K31" s="2">
        <f t="shared" ref="K31" si="22">K30*K25*1000</f>
        <v>2600000</v>
      </c>
      <c r="L31" s="2">
        <f>SUM(Sheet1!$B31:$K31)</f>
        <v>29416000</v>
      </c>
    </row>
    <row r="32" spans="1:12" x14ac:dyDescent="0.3">
      <c r="A32" s="5" t="s">
        <v>18</v>
      </c>
      <c r="B32" s="3">
        <v>2</v>
      </c>
      <c r="C32" s="3">
        <v>2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/>
    </row>
    <row r="33" spans="1:12" x14ac:dyDescent="0.3">
      <c r="A33" s="5" t="s">
        <v>17</v>
      </c>
      <c r="B33" s="2">
        <v>90</v>
      </c>
      <c r="C33" s="2">
        <v>70</v>
      </c>
      <c r="D33" s="2">
        <v>70</v>
      </c>
      <c r="E33" s="2">
        <v>60</v>
      </c>
      <c r="F33" s="2">
        <v>60</v>
      </c>
      <c r="G33" s="2">
        <v>60</v>
      </c>
      <c r="H33" s="2">
        <v>60</v>
      </c>
      <c r="I33" s="2">
        <v>60</v>
      </c>
      <c r="J33" s="2">
        <v>60</v>
      </c>
      <c r="K33" s="2">
        <v>60</v>
      </c>
      <c r="L33" s="2"/>
    </row>
    <row r="34" spans="1:12" x14ac:dyDescent="0.3">
      <c r="A34" s="5" t="s">
        <v>16</v>
      </c>
      <c r="B34" s="3">
        <v>9</v>
      </c>
      <c r="C34" s="3">
        <v>7</v>
      </c>
      <c r="D34" s="3">
        <v>7</v>
      </c>
      <c r="E34" s="3">
        <v>6</v>
      </c>
      <c r="F34" s="3">
        <v>6</v>
      </c>
      <c r="G34" s="3">
        <v>6</v>
      </c>
      <c r="H34" s="3">
        <v>6</v>
      </c>
      <c r="I34" s="3">
        <v>6</v>
      </c>
      <c r="J34" s="3">
        <v>6</v>
      </c>
      <c r="K34" s="3">
        <v>6</v>
      </c>
      <c r="L34" s="3"/>
    </row>
    <row r="35" spans="1:12" x14ac:dyDescent="0.3">
      <c r="A35" s="5" t="s">
        <v>15</v>
      </c>
      <c r="B35" s="2">
        <f>B32*(B33*B34+(B33-B34)*B34)</f>
        <v>3078</v>
      </c>
      <c r="C35" s="2">
        <f t="shared" ref="C35" si="23">C32*(C33*C34+(C33-C34)*C34)</f>
        <v>1862</v>
      </c>
      <c r="D35" s="2">
        <f t="shared" ref="D35" si="24">D32*(D33*D34+(D33-D34)*D34)</f>
        <v>1862</v>
      </c>
      <c r="E35" s="2">
        <f t="shared" ref="E35" si="25">E32*(E33*E34+(E33-E34)*E34)</f>
        <v>1368</v>
      </c>
      <c r="F35" s="2">
        <f t="shared" ref="F35" si="26">F32*(F33*F34+(F33-F34)*F34)</f>
        <v>1368</v>
      </c>
      <c r="G35" s="2">
        <f t="shared" ref="G35" si="27">G32*(G33*G34+(G33-G34)*G34)</f>
        <v>1368</v>
      </c>
      <c r="H35" s="2">
        <f t="shared" ref="H35" si="28">H32*(H33*H34+(H33-H34)*H34)</f>
        <v>1368</v>
      </c>
      <c r="I35" s="2">
        <f t="shared" ref="I35" si="29">I32*(I33*I34+(I33-I34)*I34)</f>
        <v>1368</v>
      </c>
      <c r="J35" s="2">
        <f t="shared" ref="J35" si="30">J32*(J33*J34+(J33-J34)*J34)</f>
        <v>1368</v>
      </c>
      <c r="K35" s="2">
        <f t="shared" ref="K35" si="31">K32*(K33*K34+(K33-K34)*K34)</f>
        <v>1368</v>
      </c>
      <c r="L35" s="2"/>
    </row>
    <row r="36" spans="1:12" x14ac:dyDescent="0.3">
      <c r="A36" s="6" t="s">
        <v>14</v>
      </c>
      <c r="B36" s="1">
        <f>B35*1000*B25</f>
        <v>6156000</v>
      </c>
      <c r="C36" s="1">
        <f t="shared" ref="C36" si="32">C35*1000*C25</f>
        <v>3724000</v>
      </c>
      <c r="D36" s="1">
        <f t="shared" ref="D36" si="33">D35*1000*D25</f>
        <v>3724000</v>
      </c>
      <c r="E36" s="1">
        <f t="shared" ref="E36" si="34">E35*1000*E25</f>
        <v>2736000</v>
      </c>
      <c r="F36" s="1">
        <f t="shared" ref="F36" si="35">F35*1000*F25</f>
        <v>2736000</v>
      </c>
      <c r="G36" s="1">
        <f t="shared" ref="G36" si="36">G35*1000*G25</f>
        <v>2736000</v>
      </c>
      <c r="H36" s="1">
        <f t="shared" ref="H36" si="37">H35*1000*H25</f>
        <v>2736000</v>
      </c>
      <c r="I36" s="1">
        <f t="shared" ref="I36" si="38">I35*1000*I25</f>
        <v>2736000</v>
      </c>
      <c r="J36" s="1">
        <f t="shared" ref="J36" si="39">J35*1000*J25</f>
        <v>2736000</v>
      </c>
      <c r="K36" s="1">
        <f t="shared" ref="K36" si="40">K35*1000*K25</f>
        <v>2736000</v>
      </c>
      <c r="L36" s="1">
        <f>SUM(Sheet1!$B36:$K36)</f>
        <v>32756000</v>
      </c>
    </row>
    <row r="37" spans="1:12" x14ac:dyDescent="0.3">
      <c r="A37" s="17" t="s">
        <v>2</v>
      </c>
      <c r="B37" s="19">
        <f>((L36-L31)/L36)*100</f>
        <v>10.196605202100379</v>
      </c>
      <c r="C37" s="19" t="s">
        <v>3</v>
      </c>
    </row>
    <row r="38" spans="1:12" x14ac:dyDescent="0.3">
      <c r="A38" s="18"/>
      <c r="B38" s="20"/>
      <c r="C38" s="20"/>
    </row>
    <row r="39" spans="1:12" x14ac:dyDescent="0.3">
      <c r="A39" s="8" t="s">
        <v>13</v>
      </c>
      <c r="B39">
        <v>4</v>
      </c>
      <c r="C39">
        <v>5</v>
      </c>
      <c r="D39">
        <v>5</v>
      </c>
      <c r="E39">
        <v>6.3</v>
      </c>
      <c r="F39">
        <v>6.3</v>
      </c>
      <c r="G39">
        <v>6.3</v>
      </c>
      <c r="H39">
        <v>6.3</v>
      </c>
      <c r="I39">
        <v>6.3</v>
      </c>
      <c r="J39">
        <v>6.3</v>
      </c>
      <c r="K39">
        <v>6.3</v>
      </c>
    </row>
    <row r="40" spans="1:12" x14ac:dyDescent="0.3">
      <c r="A40" s="8" t="s">
        <v>27</v>
      </c>
      <c r="B40" s="12" t="str">
        <f>FIXED(MAX(5,MAX(B26,B27)/(1.04*B39*0.1*4))+2*0.1*B39,1)</f>
        <v>14.0</v>
      </c>
      <c r="C40" s="12" t="str">
        <f t="shared" ref="C40" si="41">FIXED(MAX(5,MAX(C26,C27)/(1.04*C39*0.1*4))+2*0.1*C39,1)</f>
        <v>6.3</v>
      </c>
      <c r="D40" s="12" t="str">
        <f t="shared" ref="D40" si="42">FIXED(MAX(5,MAX(D26,D27)/(1.04*D39*0.1*4))+2*0.1*D39,1)</f>
        <v>6.0</v>
      </c>
      <c r="E40" s="12" t="str">
        <f t="shared" ref="E40" si="43">FIXED(MAX(5,MAX(E26,E27)/(1.04*E39*0.1*4))+2*0.1*E39,1)</f>
        <v>7.0</v>
      </c>
      <c r="F40" s="12" t="str">
        <f t="shared" ref="F40" si="44">FIXED(MAX(5,MAX(F26,F27)/(1.04*F39*0.1*4))+2*0.1*F39,1)</f>
        <v>8.7</v>
      </c>
      <c r="G40" s="12" t="str">
        <f t="shared" ref="G40" si="45">FIXED(MAX(5,MAX(G26,G27)/(1.04*G39*0.1*4))+2*0.1*G39,1)</f>
        <v>9.8</v>
      </c>
      <c r="H40" s="12" t="str">
        <f t="shared" ref="H40" si="46">FIXED(MAX(5,MAX(H26,H27)/(1.04*H39*0.1*4))+2*0.1*H39,1)</f>
        <v>10.6</v>
      </c>
      <c r="I40" s="12" t="str">
        <f t="shared" ref="I40" si="47">FIXED(MAX(5,MAX(I26,I27)/(1.04*I39*0.1*4))+2*0.1*I39,1)</f>
        <v>10.8</v>
      </c>
      <c r="J40" s="12" t="str">
        <f t="shared" ref="J40" si="48">FIXED(MAX(5,MAX(J26,J27)/(1.04*J39*0.1*4))+2*0.1*J39,1)</f>
        <v>11.2</v>
      </c>
      <c r="K40" s="12" t="str">
        <f t="shared" ref="K40" si="49">FIXED(MAX(5,MAX(K26,K27)/(1.04*K39*0.1*4))+2*0.1*K39,1)</f>
        <v>11.2</v>
      </c>
      <c r="L40" s="12"/>
    </row>
    <row r="43" spans="1:12" x14ac:dyDescent="0.3">
      <c r="A43" s="13" t="s">
        <v>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x14ac:dyDescent="0.3">
      <c r="A45" s="5" t="s">
        <v>0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11">
        <v>7</v>
      </c>
      <c r="I45" s="4">
        <v>8</v>
      </c>
      <c r="J45" s="4">
        <v>9</v>
      </c>
      <c r="K45" s="4">
        <v>10</v>
      </c>
      <c r="L45" s="4" t="s">
        <v>1</v>
      </c>
    </row>
    <row r="46" spans="1:12" x14ac:dyDescent="0.3">
      <c r="A46" s="5" t="s">
        <v>25</v>
      </c>
      <c r="B46" s="2">
        <v>2.0099999999999998</v>
      </c>
      <c r="C46" s="2">
        <v>2.0099999999999998</v>
      </c>
      <c r="D46" s="2">
        <v>2.0099999999999998</v>
      </c>
      <c r="E46" s="2">
        <v>2.0099999999999998</v>
      </c>
      <c r="F46" s="2">
        <v>2.0099999999999998</v>
      </c>
      <c r="G46" s="2">
        <v>2.0099999999999998</v>
      </c>
      <c r="H46" s="2">
        <v>2.0099999999999998</v>
      </c>
      <c r="I46" s="2">
        <v>2.0099999999999998</v>
      </c>
      <c r="J46" s="2">
        <v>2.0099999999999998</v>
      </c>
      <c r="K46" s="2">
        <v>2.0099999999999998</v>
      </c>
      <c r="L46" s="2"/>
    </row>
    <row r="47" spans="1:12" x14ac:dyDescent="0.3">
      <c r="A47" s="5" t="s">
        <v>24</v>
      </c>
      <c r="B47" s="3">
        <v>4</v>
      </c>
      <c r="C47" s="3">
        <v>9</v>
      </c>
      <c r="D47" s="3">
        <v>14</v>
      </c>
      <c r="E47" s="3">
        <v>18</v>
      </c>
      <c r="F47" s="3">
        <v>22</v>
      </c>
      <c r="G47" s="3">
        <v>25</v>
      </c>
      <c r="H47" s="3">
        <v>26</v>
      </c>
      <c r="I47" s="3">
        <v>27</v>
      </c>
      <c r="J47" s="3">
        <v>27</v>
      </c>
      <c r="K47" s="3">
        <v>27</v>
      </c>
      <c r="L47" s="3"/>
    </row>
    <row r="48" spans="1:12" x14ac:dyDescent="0.3">
      <c r="A48" s="5" t="s">
        <v>23</v>
      </c>
      <c r="B48" s="2">
        <v>8</v>
      </c>
      <c r="C48" s="2">
        <v>2</v>
      </c>
      <c r="D48" s="2">
        <v>2</v>
      </c>
      <c r="E48" s="2">
        <v>2</v>
      </c>
      <c r="F48" s="2">
        <v>2</v>
      </c>
      <c r="G48" s="2">
        <v>2</v>
      </c>
      <c r="H48" s="2">
        <v>2</v>
      </c>
      <c r="I48" s="2">
        <v>2</v>
      </c>
      <c r="J48" s="2">
        <v>2</v>
      </c>
      <c r="K48" s="2">
        <v>2</v>
      </c>
      <c r="L48" s="2"/>
    </row>
    <row r="49" spans="1:12" x14ac:dyDescent="0.3">
      <c r="A49" s="5" t="s">
        <v>22</v>
      </c>
      <c r="B49" s="3">
        <v>100</v>
      </c>
      <c r="C49" s="3">
        <v>100</v>
      </c>
      <c r="D49" s="3">
        <v>120</v>
      </c>
      <c r="E49" s="3">
        <v>120</v>
      </c>
      <c r="F49" s="3">
        <v>120</v>
      </c>
      <c r="G49" s="3">
        <v>140</v>
      </c>
      <c r="H49" s="3">
        <v>140</v>
      </c>
      <c r="I49" s="3">
        <v>140</v>
      </c>
      <c r="J49" s="3">
        <v>140</v>
      </c>
      <c r="K49" s="3">
        <v>140</v>
      </c>
      <c r="L49" s="3"/>
    </row>
    <row r="50" spans="1:12" x14ac:dyDescent="0.3">
      <c r="A50" s="5" t="s">
        <v>21</v>
      </c>
      <c r="B50" s="2">
        <v>4</v>
      </c>
      <c r="C50" s="2">
        <v>4</v>
      </c>
      <c r="D50" s="2">
        <v>5</v>
      </c>
      <c r="E50" s="2">
        <v>5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2">
        <v>5</v>
      </c>
      <c r="L50" s="2"/>
    </row>
    <row r="51" spans="1:12" x14ac:dyDescent="0.3">
      <c r="A51" s="5" t="s">
        <v>20</v>
      </c>
      <c r="B51" s="3">
        <f>B49*B49-POWER(B49-2*B50,2)</f>
        <v>1536</v>
      </c>
      <c r="C51" s="3">
        <f t="shared" ref="C51" si="50">C49*C49-POWER(C49-2*C50,2)</f>
        <v>1536</v>
      </c>
      <c r="D51" s="3">
        <f t="shared" ref="D51" si="51">D49*D49-POWER(D49-2*D50,2)</f>
        <v>2300</v>
      </c>
      <c r="E51" s="3">
        <f t="shared" ref="E51" si="52">E49*E49-POWER(E49-2*E50,2)</f>
        <v>2300</v>
      </c>
      <c r="F51" s="3">
        <f t="shared" ref="F51" si="53">F49*F49-POWER(F49-2*F50,2)</f>
        <v>2300</v>
      </c>
      <c r="G51" s="3">
        <f t="shared" ref="G51" si="54">G49*G49-POWER(G49-2*G50,2)</f>
        <v>2700</v>
      </c>
      <c r="H51" s="3">
        <f t="shared" ref="H51" si="55">H49*H49-POWER(H49-2*H50,2)</f>
        <v>2700</v>
      </c>
      <c r="I51" s="3">
        <f t="shared" ref="I51" si="56">I49*I49-POWER(I49-2*I50,2)</f>
        <v>2700</v>
      </c>
      <c r="J51" s="3">
        <f t="shared" ref="J51" si="57">J49*J49-POWER(J49-2*J50,2)</f>
        <v>2700</v>
      </c>
      <c r="K51" s="3">
        <f t="shared" ref="K51" si="58">K49*K49-POWER(K49-2*K50,2)</f>
        <v>2700</v>
      </c>
      <c r="L51" s="3"/>
    </row>
    <row r="52" spans="1:12" x14ac:dyDescent="0.3">
      <c r="A52" s="5" t="s">
        <v>19</v>
      </c>
      <c r="B52" s="2">
        <f>B51*B46*1000</f>
        <v>3087359.9999999995</v>
      </c>
      <c r="C52" s="2">
        <f t="shared" ref="C52" si="59">C51*C46*1000</f>
        <v>3087359.9999999995</v>
      </c>
      <c r="D52" s="2">
        <f t="shared" ref="D52" si="60">D51*D46*1000</f>
        <v>4622999.9999999991</v>
      </c>
      <c r="E52" s="2">
        <f t="shared" ref="E52" si="61">E51*E46*1000</f>
        <v>4622999.9999999991</v>
      </c>
      <c r="F52" s="2">
        <f t="shared" ref="F52" si="62">F51*F46*1000</f>
        <v>4622999.9999999991</v>
      </c>
      <c r="G52" s="2">
        <f t="shared" ref="G52" si="63">G51*G46*1000</f>
        <v>5426999.9999999991</v>
      </c>
      <c r="H52" s="2">
        <f t="shared" ref="H52" si="64">H51*H46*1000</f>
        <v>5426999.9999999991</v>
      </c>
      <c r="I52" s="2">
        <f t="shared" ref="I52" si="65">I51*I46*1000</f>
        <v>5426999.9999999991</v>
      </c>
      <c r="J52" s="2">
        <f t="shared" ref="J52" si="66">J51*J46*1000</f>
        <v>5426999.9999999991</v>
      </c>
      <c r="K52" s="2">
        <f t="shared" ref="K52" si="67">K51*K46*1000</f>
        <v>5426999.9999999991</v>
      </c>
      <c r="L52" s="2">
        <f>SUM(Sheet1!$B52:$K52)</f>
        <v>47178719.999999993</v>
      </c>
    </row>
    <row r="53" spans="1:12" x14ac:dyDescent="0.3">
      <c r="A53" s="5" t="s">
        <v>18</v>
      </c>
      <c r="B53" s="3">
        <v>2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/>
    </row>
    <row r="54" spans="1:12" x14ac:dyDescent="0.3">
      <c r="A54" s="5" t="s">
        <v>17</v>
      </c>
      <c r="B54" s="2">
        <v>60</v>
      </c>
      <c r="C54" s="2">
        <v>70</v>
      </c>
      <c r="D54" s="2">
        <v>70</v>
      </c>
      <c r="E54" s="2">
        <v>70</v>
      </c>
      <c r="F54" s="2">
        <v>90</v>
      </c>
      <c r="G54" s="2">
        <v>90</v>
      </c>
      <c r="H54" s="2">
        <v>90</v>
      </c>
      <c r="I54" s="2">
        <v>90</v>
      </c>
      <c r="J54" s="2">
        <v>90</v>
      </c>
      <c r="K54" s="2">
        <v>90</v>
      </c>
      <c r="L54" s="2"/>
    </row>
    <row r="55" spans="1:12" x14ac:dyDescent="0.3">
      <c r="A55" s="5" t="s">
        <v>16</v>
      </c>
      <c r="B55" s="3">
        <v>6</v>
      </c>
      <c r="C55" s="3">
        <v>7</v>
      </c>
      <c r="D55" s="3">
        <v>7</v>
      </c>
      <c r="E55" s="3">
        <v>7</v>
      </c>
      <c r="F55" s="3">
        <v>9</v>
      </c>
      <c r="G55" s="3">
        <v>9</v>
      </c>
      <c r="H55" s="3">
        <v>9</v>
      </c>
      <c r="I55" s="3">
        <v>9</v>
      </c>
      <c r="J55" s="3">
        <v>9</v>
      </c>
      <c r="K55" s="3">
        <v>9</v>
      </c>
      <c r="L55" s="3"/>
    </row>
    <row r="56" spans="1:12" x14ac:dyDescent="0.3">
      <c r="A56" s="5" t="s">
        <v>15</v>
      </c>
      <c r="B56" s="2">
        <f>B53*(B54*B55+(B54-B55)*B55)</f>
        <v>1368</v>
      </c>
      <c r="C56" s="2">
        <f t="shared" ref="C56" si="68">C53*(C54*C55+(C54-C55)*C55)</f>
        <v>1862</v>
      </c>
      <c r="D56" s="2">
        <f t="shared" ref="D56" si="69">D53*(D54*D55+(D54-D55)*D55)</f>
        <v>1862</v>
      </c>
      <c r="E56" s="2">
        <f t="shared" ref="E56" si="70">E53*(E54*E55+(E54-E55)*E55)</f>
        <v>1862</v>
      </c>
      <c r="F56" s="2">
        <f t="shared" ref="F56" si="71">F53*(F54*F55+(F54-F55)*F55)</f>
        <v>3078</v>
      </c>
      <c r="G56" s="2">
        <f t="shared" ref="G56" si="72">G53*(G54*G55+(G54-G55)*G55)</f>
        <v>3078</v>
      </c>
      <c r="H56" s="2">
        <f t="shared" ref="H56" si="73">H53*(H54*H55+(H54-H55)*H55)</f>
        <v>3078</v>
      </c>
      <c r="I56" s="2">
        <f t="shared" ref="I56" si="74">I53*(I54*I55+(I54-I55)*I55)</f>
        <v>3078</v>
      </c>
      <c r="J56" s="2">
        <f t="shared" ref="J56" si="75">J53*(J54*J55+(J54-J55)*J55)</f>
        <v>3078</v>
      </c>
      <c r="K56" s="2">
        <f t="shared" ref="K56" si="76">K53*(K54*K55+(K54-K55)*K55)</f>
        <v>3078</v>
      </c>
      <c r="L56" s="2"/>
    </row>
    <row r="57" spans="1:12" x14ac:dyDescent="0.3">
      <c r="A57" s="6" t="s">
        <v>14</v>
      </c>
      <c r="B57" s="1">
        <f>B56*1000*B46</f>
        <v>2749679.9999999995</v>
      </c>
      <c r="C57" s="1">
        <f t="shared" ref="C57" si="77">C56*1000*C46</f>
        <v>3742619.9999999995</v>
      </c>
      <c r="D57" s="1">
        <f t="shared" ref="D57" si="78">D56*1000*D46</f>
        <v>3742619.9999999995</v>
      </c>
      <c r="E57" s="1">
        <f t="shared" ref="E57" si="79">E56*1000*E46</f>
        <v>3742619.9999999995</v>
      </c>
      <c r="F57" s="1">
        <f t="shared" ref="F57" si="80">F56*1000*F46</f>
        <v>6186779.9999999991</v>
      </c>
      <c r="G57" s="1">
        <f t="shared" ref="G57" si="81">G56*1000*G46</f>
        <v>6186779.9999999991</v>
      </c>
      <c r="H57" s="1">
        <f t="shared" ref="H57" si="82">H56*1000*H46</f>
        <v>6186779.9999999991</v>
      </c>
      <c r="I57" s="1">
        <f t="shared" ref="I57" si="83">I56*1000*I46</f>
        <v>6186779.9999999991</v>
      </c>
      <c r="J57" s="1">
        <f t="shared" ref="J57" si="84">J56*1000*J46</f>
        <v>6186779.9999999991</v>
      </c>
      <c r="K57" s="1">
        <f t="shared" ref="K57" si="85">K56*1000*K46</f>
        <v>6186779.9999999991</v>
      </c>
      <c r="L57" s="1">
        <f>SUM(Sheet1!$B57:$K57)</f>
        <v>51098219.999999993</v>
      </c>
    </row>
    <row r="58" spans="1:12" x14ac:dyDescent="0.3">
      <c r="A58" s="17" t="s">
        <v>2</v>
      </c>
      <c r="B58" s="19">
        <f>((L57-L52)/L57)*100</f>
        <v>7.6705215954684931</v>
      </c>
      <c r="C58" s="19" t="s">
        <v>3</v>
      </c>
    </row>
    <row r="59" spans="1:12" x14ac:dyDescent="0.3">
      <c r="A59" s="18"/>
      <c r="B59" s="20"/>
      <c r="C59" s="20"/>
    </row>
    <row r="60" spans="1:12" x14ac:dyDescent="0.3">
      <c r="A60" s="8" t="s">
        <v>13</v>
      </c>
      <c r="B60">
        <v>6.3</v>
      </c>
      <c r="C60">
        <v>6.3</v>
      </c>
      <c r="D60">
        <v>6.3</v>
      </c>
      <c r="E60">
        <v>6.3</v>
      </c>
      <c r="F60">
        <v>6.3</v>
      </c>
      <c r="G60">
        <v>6.3</v>
      </c>
      <c r="H60">
        <v>6.3</v>
      </c>
      <c r="I60">
        <v>6.3</v>
      </c>
      <c r="J60">
        <v>6.3</v>
      </c>
      <c r="K60">
        <v>6.3</v>
      </c>
    </row>
    <row r="61" spans="1:12" x14ac:dyDescent="0.3">
      <c r="A61" s="8" t="s">
        <v>28</v>
      </c>
      <c r="B61" s="12" t="str">
        <f>FIXED(MAX(5,MAX(B47,B48)/(1.04*B60*0.1*4))+2*0.1*B60,1)</f>
        <v>6.3</v>
      </c>
      <c r="C61" s="12" t="str">
        <f t="shared" ref="C61" si="86">FIXED(MAX(5,MAX(C47,C48)/(1.04*C60*0.1*4))+2*0.1*C60,1)</f>
        <v>6.3</v>
      </c>
      <c r="D61" s="12" t="str">
        <f t="shared" ref="D61" si="87">FIXED(MAX(5,MAX(D47,D48)/(1.04*D60*0.1*4))+2*0.1*D60,1)</f>
        <v>6.6</v>
      </c>
      <c r="E61" s="12" t="str">
        <f t="shared" ref="E61" si="88">FIXED(MAX(5,MAX(E47,E48)/(1.04*E60*0.1*4))+2*0.1*E60,1)</f>
        <v>8.1</v>
      </c>
      <c r="F61" s="12" t="str">
        <f t="shared" ref="F61" si="89">FIXED(MAX(5,MAX(F47,F48)/(1.04*F60*0.1*4))+2*0.1*F60,1)</f>
        <v>9.7</v>
      </c>
      <c r="G61" s="12" t="str">
        <f t="shared" ref="G61" si="90">FIXED(MAX(5,MAX(G47,G48)/(1.04*G60*0.1*4))+2*0.1*G60,1)</f>
        <v>10.8</v>
      </c>
      <c r="H61" s="12" t="str">
        <f t="shared" ref="H61" si="91">FIXED(MAX(5,MAX(H47,H48)/(1.04*H60*0.1*4))+2*0.1*H60,1)</f>
        <v>11.2</v>
      </c>
      <c r="I61" s="12" t="str">
        <f t="shared" ref="I61" si="92">FIXED(MAX(5,MAX(I47,I48)/(1.04*I60*0.1*4))+2*0.1*I60,1)</f>
        <v>11.6</v>
      </c>
      <c r="J61" s="12" t="str">
        <f t="shared" ref="J61" si="93">FIXED(MAX(5,MAX(J47,J48)/(1.04*J60*0.1*4))+2*0.1*J60,1)</f>
        <v>11.6</v>
      </c>
      <c r="K61" s="12" t="str">
        <f t="shared" ref="K61" si="94">FIXED(MAX(5,MAX(K47,K48)/(1.04*K60*0.1*4))+2*0.1*K60,1)</f>
        <v>11.6</v>
      </c>
      <c r="L61" s="12"/>
    </row>
    <row r="66" spans="1:13" x14ac:dyDescent="0.3">
      <c r="A66" s="13" t="s">
        <v>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3">
      <c r="A68" s="5" t="s">
        <v>0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 t="s">
        <v>1</v>
      </c>
    </row>
    <row r="69" spans="1:13" x14ac:dyDescent="0.3">
      <c r="A69" s="5" t="s">
        <v>25</v>
      </c>
      <c r="B69" s="2">
        <v>2</v>
      </c>
      <c r="C69" s="2">
        <v>2.125</v>
      </c>
      <c r="D69" s="2">
        <v>2.25</v>
      </c>
      <c r="E69" s="2">
        <v>2.375</v>
      </c>
      <c r="F69" s="2">
        <v>2.5</v>
      </c>
      <c r="G69" s="2">
        <v>2.625</v>
      </c>
      <c r="H69" s="2">
        <v>2.75</v>
      </c>
      <c r="I69" s="2">
        <v>2.875</v>
      </c>
      <c r="J69" s="2">
        <v>3</v>
      </c>
      <c r="K69" s="2">
        <v>3.125</v>
      </c>
      <c r="L69" s="2">
        <v>3.25</v>
      </c>
      <c r="M69" s="2"/>
    </row>
    <row r="70" spans="1:13" x14ac:dyDescent="0.3">
      <c r="A70" s="5" t="s">
        <v>24</v>
      </c>
      <c r="B70" s="3">
        <v>11</v>
      </c>
      <c r="C70" s="3">
        <v>10</v>
      </c>
      <c r="D70" s="3">
        <v>8.1999999999999993</v>
      </c>
      <c r="E70" s="3">
        <v>6.8</v>
      </c>
      <c r="F70" s="3">
        <v>5.4</v>
      </c>
      <c r="G70" s="3">
        <v>4.0999999999999996</v>
      </c>
      <c r="H70" s="3">
        <v>2.8</v>
      </c>
      <c r="I70" s="3">
        <v>1.63</v>
      </c>
      <c r="J70" s="3">
        <v>0.5</v>
      </c>
      <c r="K70" s="3">
        <v>0.35</v>
      </c>
      <c r="L70" s="3">
        <v>0</v>
      </c>
      <c r="M70" s="3"/>
    </row>
    <row r="71" spans="1:13" x14ac:dyDescent="0.3">
      <c r="A71" s="5" t="s">
        <v>23</v>
      </c>
      <c r="B71" s="3">
        <v>0.8</v>
      </c>
      <c r="C71" s="3">
        <v>0.73</v>
      </c>
      <c r="D71" s="3">
        <v>0.6</v>
      </c>
      <c r="E71" s="3">
        <v>0.44</v>
      </c>
      <c r="F71" s="3">
        <v>0.32</v>
      </c>
      <c r="G71" s="3">
        <v>0.22</v>
      </c>
      <c r="H71" s="3">
        <v>0.28000000000000003</v>
      </c>
      <c r="I71" s="3">
        <v>0.34</v>
      </c>
      <c r="J71" s="3">
        <v>0.6</v>
      </c>
      <c r="K71" s="3">
        <v>0.8</v>
      </c>
      <c r="L71" s="3">
        <v>3.3</v>
      </c>
      <c r="M71" s="2"/>
    </row>
    <row r="72" spans="1:13" x14ac:dyDescent="0.3">
      <c r="A72" s="5" t="s">
        <v>22</v>
      </c>
      <c r="B72" s="3">
        <v>70</v>
      </c>
      <c r="C72" s="3">
        <v>70</v>
      </c>
      <c r="D72" s="3">
        <v>70</v>
      </c>
      <c r="E72" s="3">
        <v>70</v>
      </c>
      <c r="F72" s="3">
        <v>70</v>
      </c>
      <c r="G72" s="3">
        <v>70</v>
      </c>
      <c r="H72" s="3">
        <v>60</v>
      </c>
      <c r="I72" s="3">
        <v>60</v>
      </c>
      <c r="J72" s="3">
        <v>60</v>
      </c>
      <c r="K72" s="3">
        <v>60</v>
      </c>
      <c r="L72" s="3">
        <v>60</v>
      </c>
      <c r="M72" s="3"/>
    </row>
    <row r="73" spans="1:13" x14ac:dyDescent="0.3">
      <c r="A73" s="5" t="s">
        <v>21</v>
      </c>
      <c r="B73" s="2">
        <v>5</v>
      </c>
      <c r="C73" s="2">
        <v>5</v>
      </c>
      <c r="D73" s="2">
        <v>5</v>
      </c>
      <c r="E73" s="2">
        <v>5</v>
      </c>
      <c r="F73" s="2">
        <v>5</v>
      </c>
      <c r="G73" s="2">
        <v>5</v>
      </c>
      <c r="H73" s="2">
        <v>4</v>
      </c>
      <c r="I73" s="2">
        <v>4</v>
      </c>
      <c r="J73" s="2">
        <v>4</v>
      </c>
      <c r="K73" s="2">
        <v>4</v>
      </c>
      <c r="L73" s="2">
        <v>4</v>
      </c>
      <c r="M73" s="2"/>
    </row>
    <row r="74" spans="1:13" x14ac:dyDescent="0.3">
      <c r="A74" s="5" t="s">
        <v>20</v>
      </c>
      <c r="B74" s="3">
        <f>B72*B72-POWER(B72-2*B73,2)</f>
        <v>1300</v>
      </c>
      <c r="C74" s="3">
        <f t="shared" ref="C74" si="95">C72*C72-POWER(C72-2*C73,2)</f>
        <v>1300</v>
      </c>
      <c r="D74" s="3">
        <f t="shared" ref="D74" si="96">D72*D72-POWER(D72-2*D73,2)</f>
        <v>1300</v>
      </c>
      <c r="E74" s="3">
        <f t="shared" ref="E74" si="97">E72*E72-POWER(E72-2*E73,2)</f>
        <v>1300</v>
      </c>
      <c r="F74" s="3">
        <f t="shared" ref="F74" si="98">F72*F72-POWER(F72-2*F73,2)</f>
        <v>1300</v>
      </c>
      <c r="G74" s="3">
        <f t="shared" ref="G74" si="99">G72*G72-POWER(G72-2*G73,2)</f>
        <v>1300</v>
      </c>
      <c r="H74" s="3">
        <f t="shared" ref="H74" si="100">H72*H72-POWER(H72-2*H73,2)</f>
        <v>896</v>
      </c>
      <c r="I74" s="3">
        <f t="shared" ref="I74" si="101">I72*I72-POWER(I72-2*I73,2)</f>
        <v>896</v>
      </c>
      <c r="J74" s="3">
        <f t="shared" ref="J74" si="102">J72*J72-POWER(J72-2*J73,2)</f>
        <v>896</v>
      </c>
      <c r="K74" s="3">
        <f t="shared" ref="K74:L74" si="103">K72*K72-POWER(K72-2*K73,2)</f>
        <v>896</v>
      </c>
      <c r="L74" s="3">
        <f t="shared" si="103"/>
        <v>896</v>
      </c>
      <c r="M74" s="3"/>
    </row>
    <row r="75" spans="1:13" x14ac:dyDescent="0.3">
      <c r="A75" s="5" t="s">
        <v>19</v>
      </c>
      <c r="B75" s="2">
        <f>B74*B69*1000</f>
        <v>2600000</v>
      </c>
      <c r="C75" s="2">
        <f t="shared" ref="C75" si="104">C74*C69*1000</f>
        <v>2762500</v>
      </c>
      <c r="D75" s="2">
        <f t="shared" ref="D75" si="105">D74*D69*1000</f>
        <v>2925000</v>
      </c>
      <c r="E75" s="2">
        <f t="shared" ref="E75" si="106">E74*E69*1000</f>
        <v>3087500</v>
      </c>
      <c r="F75" s="2">
        <f t="shared" ref="F75" si="107">F74*F69*1000</f>
        <v>3250000</v>
      </c>
      <c r="G75" s="2">
        <f t="shared" ref="G75" si="108">G74*G69*1000</f>
        <v>3412500</v>
      </c>
      <c r="H75" s="2">
        <f t="shared" ref="H75" si="109">H74*H69*1000</f>
        <v>2464000</v>
      </c>
      <c r="I75" s="2">
        <f t="shared" ref="I75" si="110">I74*I69*1000</f>
        <v>2576000</v>
      </c>
      <c r="J75" s="2">
        <f t="shared" ref="J75" si="111">J74*J69*1000</f>
        <v>2688000</v>
      </c>
      <c r="K75" s="2">
        <f t="shared" ref="K75:L75" si="112">K74*K69*1000</f>
        <v>2800000</v>
      </c>
      <c r="L75" s="2">
        <f t="shared" si="112"/>
        <v>2912000</v>
      </c>
      <c r="M75" s="2">
        <f>SUM(Sheet1!$B75:$L75)</f>
        <v>31477500</v>
      </c>
    </row>
    <row r="76" spans="1:13" x14ac:dyDescent="0.3">
      <c r="A76" s="5" t="s">
        <v>18</v>
      </c>
      <c r="B76" s="3">
        <v>2</v>
      </c>
      <c r="C76" s="3">
        <v>2</v>
      </c>
      <c r="D76" s="3">
        <v>2</v>
      </c>
      <c r="E76" s="3">
        <v>2</v>
      </c>
      <c r="F76" s="3">
        <v>2</v>
      </c>
      <c r="G76" s="3">
        <v>2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/>
    </row>
    <row r="77" spans="1:13" x14ac:dyDescent="0.3">
      <c r="A77" s="5" t="s">
        <v>17</v>
      </c>
      <c r="B77" s="2">
        <v>70</v>
      </c>
      <c r="C77" s="2">
        <v>70</v>
      </c>
      <c r="D77" s="2">
        <v>70</v>
      </c>
      <c r="E77" s="2">
        <v>70</v>
      </c>
      <c r="F77" s="2">
        <v>70</v>
      </c>
      <c r="G77" s="2">
        <v>70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/>
    </row>
    <row r="78" spans="1:13" x14ac:dyDescent="0.3">
      <c r="A78" s="5" t="s">
        <v>16</v>
      </c>
      <c r="B78" s="3">
        <v>7</v>
      </c>
      <c r="C78" s="3">
        <v>7</v>
      </c>
      <c r="D78" s="3">
        <v>7</v>
      </c>
      <c r="E78" s="3">
        <v>7</v>
      </c>
      <c r="F78" s="3">
        <v>7</v>
      </c>
      <c r="G78" s="3">
        <v>7</v>
      </c>
      <c r="H78" s="3">
        <v>10</v>
      </c>
      <c r="I78" s="3">
        <v>10</v>
      </c>
      <c r="J78" s="3">
        <v>10</v>
      </c>
      <c r="K78" s="3">
        <v>10</v>
      </c>
      <c r="L78" s="3">
        <v>10</v>
      </c>
      <c r="M78" s="3"/>
    </row>
    <row r="79" spans="1:13" x14ac:dyDescent="0.3">
      <c r="A79" s="5" t="s">
        <v>15</v>
      </c>
      <c r="B79" s="2">
        <f>B76*(B77*B78+(B77-B78)*B78)</f>
        <v>1862</v>
      </c>
      <c r="C79" s="2">
        <f t="shared" ref="C79" si="113">C76*(C77*C78+(C77-C78)*C78)</f>
        <v>1862</v>
      </c>
      <c r="D79" s="2">
        <f t="shared" ref="D79" si="114">D76*(D77*D78+(D77-D78)*D78)</f>
        <v>1862</v>
      </c>
      <c r="E79" s="2">
        <f t="shared" ref="E79" si="115">E76*(E77*E78+(E77-E78)*E78)</f>
        <v>1862</v>
      </c>
      <c r="F79" s="2">
        <f t="shared" ref="F79" si="116">F76*(F77*F78+(F77-F78)*F78)</f>
        <v>1862</v>
      </c>
      <c r="G79" s="2">
        <f t="shared" ref="G79" si="117">G76*(G77*G78+(G77-G78)*G78)</f>
        <v>1862</v>
      </c>
      <c r="H79" s="2">
        <f t="shared" ref="H79" si="118">H76*(H77*H78+(H77-H78)*H78)</f>
        <v>1900</v>
      </c>
      <c r="I79" s="2">
        <f t="shared" ref="I79" si="119">I76*(I77*I78+(I77-I78)*I78)</f>
        <v>1900</v>
      </c>
      <c r="J79" s="2">
        <f t="shared" ref="J79" si="120">J76*(J77*J78+(J77-J78)*J78)</f>
        <v>1900</v>
      </c>
      <c r="K79" s="2">
        <f t="shared" ref="K79:L79" si="121">K76*(K77*K78+(K77-K78)*K78)</f>
        <v>1900</v>
      </c>
      <c r="L79" s="2">
        <f t="shared" si="121"/>
        <v>1900</v>
      </c>
      <c r="M79" s="2"/>
    </row>
    <row r="80" spans="1:13" x14ac:dyDescent="0.3">
      <c r="A80" s="6" t="s">
        <v>14</v>
      </c>
      <c r="B80" s="1">
        <f>B79*1000*B69</f>
        <v>3724000</v>
      </c>
      <c r="C80" s="1">
        <f t="shared" ref="C80" si="122">C79*1000*C69</f>
        <v>3956750</v>
      </c>
      <c r="D80" s="1">
        <f t="shared" ref="D80" si="123">D79*1000*D69</f>
        <v>4189500</v>
      </c>
      <c r="E80" s="1">
        <f t="shared" ref="E80" si="124">E79*1000*E69</f>
        <v>4422250</v>
      </c>
      <c r="F80" s="1">
        <f t="shared" ref="F80" si="125">F79*1000*F69</f>
        <v>4655000</v>
      </c>
      <c r="G80" s="1">
        <f t="shared" ref="G80" si="126">G79*1000*G69</f>
        <v>4887750</v>
      </c>
      <c r="H80" s="1">
        <f t="shared" ref="H80" si="127">H79*1000*H69</f>
        <v>5225000</v>
      </c>
      <c r="I80" s="1">
        <f t="shared" ref="I80" si="128">I79*1000*I69</f>
        <v>5462500</v>
      </c>
      <c r="J80" s="1">
        <f t="shared" ref="J80" si="129">J79*1000*J69</f>
        <v>5700000</v>
      </c>
      <c r="K80" s="1">
        <f t="shared" ref="K80:L80" si="130">K79*1000*K69</f>
        <v>5937500</v>
      </c>
      <c r="L80" s="1">
        <f t="shared" si="130"/>
        <v>6175000</v>
      </c>
      <c r="M80" s="1">
        <f>SUM(Sheet1!$B80:$L80)</f>
        <v>54335250</v>
      </c>
    </row>
    <row r="81" spans="1:13" x14ac:dyDescent="0.3">
      <c r="A81" s="17" t="s">
        <v>2</v>
      </c>
      <c r="B81" s="19">
        <f>((M80-M75)/M80)*100</f>
        <v>42.067994533935156</v>
      </c>
      <c r="C81" s="19" t="s">
        <v>3</v>
      </c>
    </row>
    <row r="82" spans="1:13" x14ac:dyDescent="0.3">
      <c r="A82" s="18"/>
      <c r="B82" s="20"/>
      <c r="C82" s="20"/>
    </row>
    <row r="83" spans="1:13" x14ac:dyDescent="0.3">
      <c r="A83" s="8" t="s">
        <v>13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4</v>
      </c>
      <c r="I83">
        <v>4</v>
      </c>
      <c r="J83">
        <v>4</v>
      </c>
      <c r="K83">
        <v>4</v>
      </c>
      <c r="L83">
        <v>4</v>
      </c>
    </row>
    <row r="84" spans="1:13" x14ac:dyDescent="0.3">
      <c r="A84" s="8" t="s">
        <v>28</v>
      </c>
      <c r="B84" s="12" t="str">
        <f>FIXED(MAX(5,MAX(B70,B71)/(1.04*B83*0.1*4))+2*0.1*B83,1)</f>
        <v>6.3</v>
      </c>
      <c r="C84" s="12" t="str">
        <f t="shared" ref="C84" si="131">FIXED(MAX(5,MAX(C70,C71)/(1.04*C83*0.1*4))+2*0.1*C83,1)</f>
        <v>6.0</v>
      </c>
      <c r="D84" s="12" t="str">
        <f t="shared" ref="D84" si="132">FIXED(MAX(5,MAX(D70,D71)/(1.04*D83*0.1*4))+2*0.1*D83,1)</f>
        <v>6.0</v>
      </c>
      <c r="E84" s="12" t="str">
        <f t="shared" ref="E84" si="133">FIXED(MAX(5,MAX(E70,E71)/(1.04*E83*0.1*4))+2*0.1*E83,1)</f>
        <v>6.0</v>
      </c>
      <c r="F84" s="12" t="str">
        <f t="shared" ref="F84" si="134">FIXED(MAX(5,MAX(F70,F71)/(1.04*F83*0.1*4))+2*0.1*F83,1)</f>
        <v>6.0</v>
      </c>
      <c r="G84" s="12" t="str">
        <f t="shared" ref="G84" si="135">FIXED(MAX(5,MAX(G70,G71)/(1.04*G83*0.1*4))+2*0.1*G83,1)</f>
        <v>6.0</v>
      </c>
      <c r="H84" s="12" t="str">
        <f t="shared" ref="H84" si="136">FIXED(MAX(5,MAX(H70,H71)/(1.04*H83*0.1*4))+2*0.1*H83,1)</f>
        <v>5.8</v>
      </c>
      <c r="I84" s="12" t="str">
        <f t="shared" ref="I84" si="137">FIXED(MAX(5,MAX(I70,I71)/(1.04*I83*0.1*4))+2*0.1*I83,1)</f>
        <v>5.8</v>
      </c>
      <c r="J84" s="12" t="str">
        <f t="shared" ref="J84" si="138">FIXED(MAX(5,MAX(J70,J71)/(1.04*J83*0.1*4))+2*0.1*J83,1)</f>
        <v>5.8</v>
      </c>
      <c r="K84" s="12" t="str">
        <f t="shared" ref="K84" si="139">FIXED(MAX(5,MAX(K70,K71)/(1.04*K83*0.1*4))+2*0.1*K83,1)</f>
        <v>5.8</v>
      </c>
      <c r="L84" s="12" t="str">
        <f>FIXED(MAX(5,MAX(L70,L71)/(1.04*L83*0.1*4))+2*0.1*L83,1)</f>
        <v>5.8</v>
      </c>
      <c r="M84" s="12"/>
    </row>
    <row r="89" spans="1:13" x14ac:dyDescent="0.3">
      <c r="A89" s="13" t="s">
        <v>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3">
      <c r="A91" s="10" t="s">
        <v>9</v>
      </c>
      <c r="B91" s="7">
        <f>M80+L57+L36+L15</f>
        <v>181946470</v>
      </c>
      <c r="C91" s="7" t="s">
        <v>12</v>
      </c>
    </row>
    <row r="92" spans="1:13" x14ac:dyDescent="0.3">
      <c r="A92" s="10" t="s">
        <v>10</v>
      </c>
      <c r="B92" s="7">
        <f>M75+L52+L31+L10</f>
        <v>137461020</v>
      </c>
      <c r="C92" s="7" t="s">
        <v>12</v>
      </c>
    </row>
    <row r="93" spans="1:13" x14ac:dyDescent="0.3">
      <c r="A93" s="10" t="s">
        <v>11</v>
      </c>
      <c r="B93" s="9">
        <f>((B91-B92)/B91)*100</f>
        <v>24.44974612587977</v>
      </c>
      <c r="C93" s="9" t="s">
        <v>3</v>
      </c>
    </row>
  </sheetData>
  <mergeCells count="26">
    <mergeCell ref="A37:A38"/>
    <mergeCell ref="B37:B38"/>
    <mergeCell ref="C37:C38"/>
    <mergeCell ref="D16:D17"/>
    <mergeCell ref="E16:E17"/>
    <mergeCell ref="A16:A17"/>
    <mergeCell ref="B16:B17"/>
    <mergeCell ref="C16:C17"/>
    <mergeCell ref="A1:L2"/>
    <mergeCell ref="A22:L23"/>
    <mergeCell ref="F16:F17"/>
    <mergeCell ref="G16:G17"/>
    <mergeCell ref="H16:H17"/>
    <mergeCell ref="I16:I17"/>
    <mergeCell ref="J16:J17"/>
    <mergeCell ref="K16:K17"/>
    <mergeCell ref="L16:L17"/>
    <mergeCell ref="A89:M90"/>
    <mergeCell ref="A43:L44"/>
    <mergeCell ref="A58:A59"/>
    <mergeCell ref="B58:B59"/>
    <mergeCell ref="C58:C59"/>
    <mergeCell ref="A81:A82"/>
    <mergeCell ref="B81:B82"/>
    <mergeCell ref="C81:C82"/>
    <mergeCell ref="A66:M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ahmedmohamed982025@outlook.com</cp:lastModifiedBy>
  <dcterms:created xsi:type="dcterms:W3CDTF">2025-04-24T06:08:03Z</dcterms:created>
  <dcterms:modified xsi:type="dcterms:W3CDTF">2025-04-28T17:58:16Z</dcterms:modified>
</cp:coreProperties>
</file>