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8" i="1" s="1"/>
  <c r="F5" i="1"/>
  <c r="F4" i="1"/>
  <c r="F3" i="1"/>
  <c r="F11" i="1" l="1"/>
  <c r="F12" i="1"/>
  <c r="F7" i="1"/>
  <c r="F13" i="1" l="1"/>
  <c r="F14" i="1"/>
  <c r="F9" i="1"/>
  <c r="F10" i="1" s="1"/>
</calcChain>
</file>

<file path=xl/sharedStrings.xml><?xml version="1.0" encoding="utf-8"?>
<sst xmlns="http://schemas.openxmlformats.org/spreadsheetml/2006/main" count="39" uniqueCount="27">
  <si>
    <t>plate length</t>
  </si>
  <si>
    <t>weld thickness</t>
  </si>
  <si>
    <t>tension</t>
  </si>
  <si>
    <t>shear</t>
  </si>
  <si>
    <t>eccentricity</t>
  </si>
  <si>
    <t>cm</t>
  </si>
  <si>
    <t>tons</t>
  </si>
  <si>
    <t>moment</t>
  </si>
  <si>
    <t>ton.cm</t>
  </si>
  <si>
    <t>Ix</t>
  </si>
  <si>
    <t>cm3</t>
  </si>
  <si>
    <t>y</t>
  </si>
  <si>
    <t xml:space="preserve">Area </t>
  </si>
  <si>
    <t>cm2</t>
  </si>
  <si>
    <t>ton/cm</t>
  </si>
  <si>
    <t>steel ultimate stress</t>
  </si>
  <si>
    <t>ton/cm2</t>
  </si>
  <si>
    <t>steel yield stress</t>
  </si>
  <si>
    <t>weld safety</t>
  </si>
  <si>
    <t>plate thickness</t>
  </si>
  <si>
    <t>plate safety</t>
  </si>
  <si>
    <t>shear stress</t>
  </si>
  <si>
    <t>combined stress</t>
  </si>
  <si>
    <t>gusset plate +ve normal stress</t>
  </si>
  <si>
    <t>weld max +ve normal stress</t>
  </si>
  <si>
    <t>gusset plate shear force</t>
  </si>
  <si>
    <t>gusset Plate design and its weld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</si>
</sst>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19.28515625" bestFit="1" customWidth="1"/>
    <col min="4" max="4" width="9.28515625" customWidth="1"/>
    <col min="5" max="5" width="28.140625" bestFit="1" customWidth="1"/>
  </cols>
  <sheetData>
    <row r="1" spans="1:7" ht="15.75" thickBot="1" x14ac:dyDescent="0.3">
      <c r="A1" s="1" t="s">
        <v>0</v>
      </c>
      <c r="B1" s="2">
        <v>24</v>
      </c>
      <c r="C1" t="s">
        <v>5</v>
      </c>
      <c r="E1" s="3" t="s">
        <v>26</v>
      </c>
      <c r="F1" s="3"/>
      <c r="G1" s="3"/>
    </row>
    <row r="2" spans="1:7" ht="16.5" thickTop="1" thickBot="1" x14ac:dyDescent="0.3">
      <c r="A2" s="1" t="s">
        <v>19</v>
      </c>
      <c r="B2" s="2">
        <v>2</v>
      </c>
      <c r="C2" t="s">
        <v>5</v>
      </c>
      <c r="E2" s="3"/>
      <c r="F2" s="3"/>
      <c r="G2" s="3"/>
    </row>
    <row r="3" spans="1:7" ht="16.5" thickTop="1" thickBot="1" x14ac:dyDescent="0.3">
      <c r="A3" s="1" t="s">
        <v>1</v>
      </c>
      <c r="B3" s="2">
        <v>2</v>
      </c>
      <c r="C3" t="s">
        <v>5</v>
      </c>
      <c r="E3" s="1" t="s">
        <v>7</v>
      </c>
      <c r="F3" s="2">
        <f>B4*B6</f>
        <v>252</v>
      </c>
      <c r="G3" t="s">
        <v>8</v>
      </c>
    </row>
    <row r="4" spans="1:7" ht="16.5" thickTop="1" thickBot="1" x14ac:dyDescent="0.3">
      <c r="A4" s="1" t="s">
        <v>2</v>
      </c>
      <c r="B4" s="2">
        <v>36</v>
      </c>
      <c r="C4" t="s">
        <v>6</v>
      </c>
      <c r="E4" s="1" t="s">
        <v>9</v>
      </c>
      <c r="F4" s="2">
        <f>2*B3*POWER(B1,3)/12</f>
        <v>4608</v>
      </c>
      <c r="G4" t="s">
        <v>10</v>
      </c>
    </row>
    <row r="5" spans="1:7" ht="16.5" thickTop="1" thickBot="1" x14ac:dyDescent="0.3">
      <c r="A5" s="1" t="s">
        <v>3</v>
      </c>
      <c r="B5" s="2">
        <v>25</v>
      </c>
      <c r="C5" t="s">
        <v>6</v>
      </c>
      <c r="E5" s="1" t="s">
        <v>11</v>
      </c>
      <c r="F5" s="2">
        <f>B1/2</f>
        <v>12</v>
      </c>
      <c r="G5" t="s">
        <v>5</v>
      </c>
    </row>
    <row r="6" spans="1:7" ht="16.5" thickTop="1" thickBot="1" x14ac:dyDescent="0.3">
      <c r="A6" s="1" t="s">
        <v>4</v>
      </c>
      <c r="B6" s="2">
        <v>7</v>
      </c>
      <c r="C6" t="s">
        <v>5</v>
      </c>
      <c r="E6" s="1" t="s">
        <v>12</v>
      </c>
      <c r="F6" s="2">
        <f>B1*B3*2</f>
        <v>96</v>
      </c>
      <c r="G6" t="s">
        <v>13</v>
      </c>
    </row>
    <row r="7" spans="1:7" ht="16.5" thickTop="1" thickBot="1" x14ac:dyDescent="0.3">
      <c r="A7" s="1" t="s">
        <v>15</v>
      </c>
      <c r="B7" s="2">
        <v>5.2</v>
      </c>
      <c r="C7" t="s">
        <v>16</v>
      </c>
      <c r="E7" s="1" t="s">
        <v>24</v>
      </c>
      <c r="F7" s="2">
        <f>B4/F6 + F3*F5/F4</f>
        <v>1.03125</v>
      </c>
      <c r="G7" t="s">
        <v>14</v>
      </c>
    </row>
    <row r="8" spans="1:7" ht="16.5" thickTop="1" thickBot="1" x14ac:dyDescent="0.3">
      <c r="A8" s="1" t="s">
        <v>17</v>
      </c>
      <c r="B8" s="2">
        <v>3.6</v>
      </c>
      <c r="C8" t="s">
        <v>16</v>
      </c>
      <c r="E8" s="1" t="s">
        <v>21</v>
      </c>
      <c r="F8" s="2">
        <f>B5/F6</f>
        <v>0.26041666666666669</v>
      </c>
      <c r="G8" t="s">
        <v>16</v>
      </c>
    </row>
    <row r="9" spans="1:7" ht="16.5" thickTop="1" thickBot="1" x14ac:dyDescent="0.3">
      <c r="E9" s="1" t="s">
        <v>22</v>
      </c>
      <c r="F9" s="2">
        <f>POWER(POWER(F7,2)+POWER(F8,2)*3,0.5)</f>
        <v>1.125578554936675</v>
      </c>
      <c r="G9" t="s">
        <v>16</v>
      </c>
    </row>
    <row r="10" spans="1:7" ht="16.5" thickTop="1" thickBot="1" x14ac:dyDescent="0.3">
      <c r="E10" s="1" t="s">
        <v>18</v>
      </c>
      <c r="F10" s="2" t="str">
        <f>IF(OR(F7&gt;0.2*B7, F9&gt;1.1*0.2*B7), "not safe", "safe")</f>
        <v>safe</v>
      </c>
    </row>
    <row r="11" spans="1:7" ht="16.5" thickTop="1" thickBot="1" x14ac:dyDescent="0.3">
      <c r="E11" s="1" t="s">
        <v>23</v>
      </c>
      <c r="F11" s="2">
        <f>B4/(B1*B2) + F3*F5/F4</f>
        <v>1.40625</v>
      </c>
      <c r="G11" t="s">
        <v>16</v>
      </c>
    </row>
    <row r="12" spans="1:7" ht="16.5" thickTop="1" thickBot="1" x14ac:dyDescent="0.3">
      <c r="E12" s="1" t="s">
        <v>25</v>
      </c>
      <c r="F12" s="2">
        <f>B5/F6</f>
        <v>0.26041666666666669</v>
      </c>
      <c r="G12" t="s">
        <v>16</v>
      </c>
    </row>
    <row r="13" spans="1:7" ht="16.5" thickTop="1" thickBot="1" x14ac:dyDescent="0.3">
      <c r="E13" s="1" t="s">
        <v>22</v>
      </c>
      <c r="F13" s="2">
        <f>POWER(POWER(F11,2)+3*POWER(F12,2),0.5)</f>
        <v>1.4768173832039402</v>
      </c>
      <c r="G13" t="s">
        <v>16</v>
      </c>
    </row>
    <row r="14" spans="1:7" ht="16.5" thickTop="1" thickBot="1" x14ac:dyDescent="0.3">
      <c r="E14" s="1" t="s">
        <v>20</v>
      </c>
      <c r="F14" s="2" t="str">
        <f>IF(AND(F11&lt;0.58*B8, F13&lt;1.1*0.58*B8), "safe", "unsafe")</f>
        <v>safe</v>
      </c>
    </row>
    <row r="15" spans="1:7" ht="15.75" thickTop="1" x14ac:dyDescent="0.25"/>
  </sheetData>
  <mergeCells count="1">
    <mergeCell ref="E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2025-06-16T20:11:09Z</dcterms:modified>
</cp:coreProperties>
</file>