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vmware-host\Shared Folders\Downloads\"/>
    </mc:Choice>
  </mc:AlternateContent>
  <xr:revisionPtr revIDLastSave="0" documentId="13_ncr:1_{3DCB1023-73FD-42C3-A23E-463207AB86DF}" xr6:coauthVersionLast="47" xr6:coauthVersionMax="47" xr10:uidLastSave="{00000000-0000-0000-0000-000000000000}"/>
  <bookViews>
    <workbookView xWindow="-120" yWindow="-120" windowWidth="21840" windowHeight="13140" activeTab="2" xr2:uid="{CE82C3D8-561F-4FCD-91DB-C1F35B9EE16E}"/>
  </bookViews>
  <sheets>
    <sheet name="Pivot Table" sheetId="1" r:id="rId1"/>
    <sheet name="Vintage Analysis" sheetId="2" r:id="rId2"/>
    <sheet name="New Accounts Projections" sheetId="3" r:id="rId3"/>
  </sheets>
  <definedNames>
    <definedName name="Slicer_Gender">#N/A</definedName>
    <definedName name="Slicer_Marital_Status">#N/A</definedName>
    <definedName name="Slicer_Number_of_Children">#N/A</definedName>
    <definedName name="Slicer_Owns_Car">#N/A</definedName>
    <definedName name="Slicer_Owns_Real_Estate">#N/A</definedName>
  </definedNames>
  <calcPr calcId="191029"/>
  <pivotCaches>
    <pivotCache cacheId="248" r:id="rId4"/>
  </pivotCaches>
  <extLst>
    <ext xmlns:x14="http://schemas.microsoft.com/office/spreadsheetml/2009/9/main" uri="{876F7934-8845-4945-9796-88D515C7AA90}">
      <x14:pivotCaches>
        <pivotCache cacheId="209" r:id="rId5"/>
      </x14:pivotCaches>
    </ex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pplication_record_c0cdd770-b926-419e-8db2-418fa2e32a7e" name="application_record" connection="Query - application_record"/>
          <x15:modelTable id="credit_record_7c96033f-f590-4243-b99a-176f2afd9b3a" name="credit_record" connection="Query - credit_record"/>
        </x15:modelTables>
        <x15:modelRelationships>
          <x15:modelRelationship fromTable="credit_record" fromColumn="Loan ID" toTable="application_record" toColumn="Loan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6" i="3" l="1"/>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15" i="3"/>
  <c r="A7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15" i="3"/>
  <c r="A46" i="2"/>
  <c r="B46" i="2" s="1"/>
  <c r="A47" i="2"/>
  <c r="B47" i="2" s="1"/>
  <c r="A48" i="2"/>
  <c r="B48" i="2" s="1"/>
  <c r="A49" i="2"/>
  <c r="B49" i="2" s="1"/>
  <c r="A50" i="2"/>
  <c r="B50" i="2" s="1"/>
  <c r="A51" i="2"/>
  <c r="B51" i="2" s="1"/>
  <c r="A52" i="2"/>
  <c r="B52" i="2" s="1"/>
  <c r="A53" i="2"/>
  <c r="B53" i="2" s="1"/>
  <c r="A54" i="2"/>
  <c r="B54" i="2" s="1"/>
  <c r="A55" i="2"/>
  <c r="B55" i="2" s="1"/>
  <c r="A56" i="2"/>
  <c r="B56" i="2" s="1"/>
  <c r="A57" i="2"/>
  <c r="B57" i="2" s="1"/>
  <c r="A58" i="2"/>
  <c r="B58" i="2" s="1"/>
  <c r="A59" i="2"/>
  <c r="B59" i="2" s="1"/>
  <c r="A60" i="2"/>
  <c r="B60" i="2" s="1"/>
  <c r="A61" i="2"/>
  <c r="B61" i="2" s="1"/>
  <c r="A62" i="2"/>
  <c r="B62" i="2" s="1"/>
  <c r="A63" i="2"/>
  <c r="B63" i="2" s="1"/>
  <c r="A64" i="2"/>
  <c r="B64" i="2" s="1"/>
  <c r="A65" i="2"/>
  <c r="B65" i="2" s="1"/>
  <c r="A66" i="2"/>
  <c r="B66" i="2" s="1"/>
  <c r="A67" i="2"/>
  <c r="B67" i="2" s="1"/>
  <c r="A68" i="2"/>
  <c r="B68" i="2" s="1"/>
  <c r="A69" i="2"/>
  <c r="B69" i="2" s="1"/>
  <c r="A70" i="2"/>
  <c r="B70" i="2" s="1"/>
  <c r="A71" i="2"/>
  <c r="B71" i="2" s="1"/>
  <c r="A72" i="2"/>
  <c r="B72" i="2" s="1"/>
  <c r="A73" i="2"/>
  <c r="B73" i="2" s="1"/>
  <c r="A74" i="2"/>
  <c r="B74" i="2" s="1"/>
  <c r="A15" i="2"/>
  <c r="B15" i="2" s="1"/>
  <c r="A16" i="2"/>
  <c r="B16" i="2" s="1"/>
  <c r="A17" i="2"/>
  <c r="B17" i="2" s="1"/>
  <c r="A18" i="2"/>
  <c r="B18" i="2" s="1"/>
  <c r="A19" i="2"/>
  <c r="B19" i="2" s="1"/>
  <c r="A20" i="2"/>
  <c r="B20" i="2" s="1"/>
  <c r="A21" i="2"/>
  <c r="B21" i="2" s="1"/>
  <c r="A22" i="2"/>
  <c r="B22" i="2" s="1"/>
  <c r="A23" i="2"/>
  <c r="B23" i="2" s="1"/>
  <c r="A24" i="2"/>
  <c r="B24" i="2" s="1"/>
  <c r="A25" i="2"/>
  <c r="B25" i="2" s="1"/>
  <c r="A26" i="2"/>
  <c r="B26" i="2" s="1"/>
  <c r="A27" i="2"/>
  <c r="B27" i="2" s="1"/>
  <c r="A28" i="2"/>
  <c r="B28" i="2" s="1"/>
  <c r="A29" i="2"/>
  <c r="B29" i="2" s="1"/>
  <c r="A30" i="2"/>
  <c r="B30" i="2" s="1"/>
  <c r="A31" i="2"/>
  <c r="B31" i="2" s="1"/>
  <c r="A32" i="2"/>
  <c r="B32" i="2" s="1"/>
  <c r="A33" i="2"/>
  <c r="B33" i="2" s="1"/>
  <c r="A34" i="2"/>
  <c r="B34" i="2" s="1"/>
  <c r="A35" i="2"/>
  <c r="B35" i="2" s="1"/>
  <c r="A36" i="2"/>
  <c r="B36" i="2" s="1"/>
  <c r="A37" i="2"/>
  <c r="B37" i="2" s="1"/>
  <c r="A38" i="2"/>
  <c r="B38" i="2" s="1"/>
  <c r="A39" i="2"/>
  <c r="B39" i="2" s="1"/>
  <c r="A40" i="2"/>
  <c r="B40" i="2" s="1"/>
  <c r="A41" i="2"/>
  <c r="B41" i="2" s="1"/>
  <c r="A42" i="2"/>
  <c r="B42" i="2" s="1"/>
  <c r="A43" i="2"/>
  <c r="B43" i="2" s="1"/>
  <c r="A44" i="2"/>
  <c r="B44" i="2" s="1"/>
  <c r="A45" i="2"/>
  <c r="B45" i="2" s="1"/>
  <c r="A14" i="2"/>
  <c r="B14" i="2" s="1"/>
  <c r="C74" i="2" l="1"/>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E7CCB47-7B89-4B6A-858B-50F3C29EFE8C}" name="Query - application_record" description="Connection to the 'application_record' query in the workbook." type="100" refreshedVersion="8" minRefreshableVersion="5">
    <extLst>
      <ext xmlns:x15="http://schemas.microsoft.com/office/spreadsheetml/2010/11/main" uri="{DE250136-89BD-433C-8126-D09CA5730AF9}">
        <x15:connection id="67e679ac-571c-4f7c-8930-ef0fe2ed61dd">
          <x15:oledbPr connection="Provider=Microsoft.Mashup.OleDb.1;Data Source=$Workbook$;Location=application_record;Extended Properties=&quot;&quot;">
            <x15:dbTables>
              <x15:dbTable name="application_record"/>
            </x15:dbTables>
          </x15:oledbPr>
        </x15:connection>
      </ext>
    </extLst>
  </connection>
  <connection id="2" xr16:uid="{09FB7777-5A66-4623-8AF3-92A2ACE07B29}" name="Query - credit_record" description="Connection to the 'credit_record' query in the workbook." type="100" refreshedVersion="8" minRefreshableVersion="5">
    <extLst>
      <ext xmlns:x15="http://schemas.microsoft.com/office/spreadsheetml/2010/11/main" uri="{DE250136-89BD-433C-8126-D09CA5730AF9}">
        <x15:connection id="69a4a66f-1d14-4a93-8b20-fa892b114ea0"/>
      </ext>
    </extLst>
  </connection>
  <connection id="3" xr16:uid="{5D9699DD-9790-4426-ACBB-93AC237AE14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<sst xmlns="http://schemas.openxmlformats.org/spreadsheetml/2006/main" count="27" uniqueCount="19">
  <si>
    <t>Column Labels</t>
  </si>
  <si>
    <t>0</t>
  </si>
  <si>
    <t>1</t>
  </si>
  <si>
    <t>2</t>
  </si>
  <si>
    <t>3</t>
  </si>
  <si>
    <t>4</t>
  </si>
  <si>
    <t>Charged-Off</t>
  </si>
  <si>
    <t>Closed</t>
  </si>
  <si>
    <t>Grand Total</t>
  </si>
  <si>
    <t>Row Labels</t>
  </si>
  <si>
    <t xml:space="preserve">Months on Book </t>
  </si>
  <si>
    <t>In-Month Charge-Offs %</t>
  </si>
  <si>
    <t>Count of Loan ID</t>
  </si>
  <si>
    <t>Cumulative In-Month Charge-Offs %</t>
  </si>
  <si>
    <t>Vintage Analysis Report</t>
  </si>
  <si>
    <t>Month</t>
  </si>
  <si>
    <t>New Accounts</t>
  </si>
  <si>
    <t>New Growth Forecasting</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</si>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</sst>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6" formatCode="0.0000%"/>
    <numFmt numFmtId="167" formatCode="0.00000%"/>
  </numFmts>
  <fonts count="7" x14ac:knownFonts="1">
    <font>
      <sz val="11"/>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
      <b/>
      <sz val="14"/>
      <color theme="0"/>
      <name val="Aptos Narrow"/>
      <family val="2"/>
      <scheme val="minor"/>
    </font>
    <font>
      <b/>
      <sz val="16"/>
      <color theme="0"/>
      <name val="Aptos Narrow"/>
      <family val="2"/>
      <scheme val="minor"/>
    </font>
    <font>
      <b/>
      <sz val="18"/>
      <color theme="0"/>
      <name val="Aptos Narrow"/>
      <family val="2"/>
      <scheme val="minor"/>
    </font>
  </fonts>
  <fills count="4">
    <fill>
      <patternFill patternType="none"/>
    </fill>
    <fill>
      <patternFill patternType="gray125"/>
    </fill>
    <fill>
      <patternFill patternType="solid">
        <fgColor theme="1" tint="0.34998626667073579"/>
        <bgColor indexed="64"/>
      </patternFill>
    </fill>
    <fill>
      <patternFill patternType="solid">
        <fgColor theme="0" tint="-0.14999847407452621"/>
        <bgColor theme="0" tint="-0.14999847407452621"/>
      </patternFill>
    </fill>
  </fills>
  <borders count="16">
    <border>
      <left/>
      <right/>
      <top/>
      <bottom/>
      <diagonal/>
    </border>
    <border>
      <left/>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theme="1"/>
      </top>
      <bottom/>
      <diagonal/>
    </border>
    <border>
      <left/>
      <right style="medium">
        <color indexed="64"/>
      </right>
      <top style="thin">
        <color theme="1"/>
      </top>
      <bottom/>
      <diagonal/>
    </border>
    <border>
      <left style="medium">
        <color indexed="64"/>
      </left>
      <right/>
      <top style="thin">
        <color theme="1"/>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theme="1"/>
      </bottom>
      <diagonal/>
    </border>
    <border>
      <left/>
      <right/>
      <top/>
      <bottom style="thin">
        <color theme="1"/>
      </bottom>
      <diagonal/>
    </border>
    <border>
      <left/>
      <right style="medium">
        <color indexed="64"/>
      </right>
      <top/>
      <bottom style="thin">
        <color theme="1"/>
      </bottom>
      <diagonal/>
    </border>
  </borders>
  <cellStyleXfs count="2">
    <xf numFmtId="0" fontId="0" fillId="0" borderId="0"/>
    <xf numFmtId="9" fontId="1" fillId="0" borderId="0" applyFont="0" applyFill="0" applyBorder="0" applyAlignment="0" applyProtection="0"/>
  </cellStyleXfs>
  <cellXfs count="36">
    <xf numFmtId="0" fontId="0" fillId="0" borderId="0" xfId="0"/>
    <xf numFmtId="0" fontId="0" fillId="0" borderId="0" xfId="0" pivotButton="1"/>
    <xf numFmtId="0" fontId="0" fillId="0" borderId="0" xfId="0" applyAlignment="1">
      <alignment horizontal="left"/>
    </xf>
    <xf numFmtId="10" fontId="0" fillId="0" borderId="0" xfId="0" applyNumberFormat="1"/>
    <xf numFmtId="10" fontId="0" fillId="0" borderId="0" xfId="1" applyNumberFormat="1" applyFont="1"/>
    <xf numFmtId="166" fontId="0" fillId="0" borderId="0" xfId="0" applyNumberFormat="1"/>
    <xf numFmtId="167" fontId="0" fillId="0" borderId="0" xfId="0" applyNumberFormat="1"/>
    <xf numFmtId="0" fontId="2" fillId="2" borderId="0" xfId="0" applyFont="1" applyFill="1"/>
    <xf numFmtId="0" fontId="6" fillId="2" borderId="0" xfId="0" applyFont="1" applyFill="1" applyAlignment="1">
      <alignment horizontal="center"/>
    </xf>
    <xf numFmtId="0" fontId="2" fillId="2" borderId="1" xfId="0" applyFont="1" applyFill="1" applyBorder="1" applyAlignment="1">
      <alignment horizontal="center"/>
    </xf>
    <xf numFmtId="1" fontId="0" fillId="3" borderId="1" xfId="0" applyNumberFormat="1" applyFont="1" applyFill="1" applyBorder="1" applyAlignment="1">
      <alignment horizontal="center"/>
    </xf>
    <xf numFmtId="1" fontId="0" fillId="3" borderId="1" xfId="0" applyNumberFormat="1" applyFont="1" applyFill="1" applyBorder="1"/>
    <xf numFmtId="0" fontId="5" fillId="2" borderId="2" xfId="0" applyFont="1" applyFill="1" applyBorder="1" applyAlignment="1">
      <alignment horizontal="center"/>
    </xf>
    <xf numFmtId="0" fontId="5" fillId="2" borderId="3" xfId="0" applyFont="1" applyFill="1" applyBorder="1" applyAlignment="1">
      <alignment horizontal="center"/>
    </xf>
    <xf numFmtId="0" fontId="5" fillId="2" borderId="4" xfId="0" applyFont="1" applyFill="1" applyBorder="1" applyAlignment="1">
      <alignment horizontal="center"/>
    </xf>
    <xf numFmtId="0" fontId="0" fillId="0" borderId="5" xfId="0" applyBorder="1"/>
    <xf numFmtId="0" fontId="0" fillId="0" borderId="0" xfId="0" applyBorder="1"/>
    <xf numFmtId="0" fontId="0" fillId="0" borderId="6" xfId="0" applyBorder="1"/>
    <xf numFmtId="0" fontId="4" fillId="2" borderId="5" xfId="0" applyFont="1" applyFill="1" applyBorder="1" applyAlignment="1">
      <alignment horizontal="center"/>
    </xf>
    <xf numFmtId="0" fontId="3" fillId="0" borderId="0" xfId="0" applyFont="1" applyBorder="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0" fillId="3" borderId="7" xfId="0" applyFont="1" applyFill="1" applyBorder="1" applyAlignment="1">
      <alignment horizontal="center"/>
    </xf>
    <xf numFmtId="1" fontId="0" fillId="3" borderId="8" xfId="0" applyNumberFormat="1" applyFont="1" applyFill="1" applyBorder="1"/>
    <xf numFmtId="0" fontId="0" fillId="0" borderId="7" xfId="0" applyFont="1" applyBorder="1" applyAlignment="1">
      <alignment horizontal="center"/>
    </xf>
    <xf numFmtId="0" fontId="0" fillId="3" borderId="9" xfId="0" applyFont="1" applyFill="1" applyBorder="1" applyAlignment="1">
      <alignment horizontal="center"/>
    </xf>
    <xf numFmtId="0" fontId="0" fillId="0" borderId="2" xfId="0" applyBorder="1"/>
    <xf numFmtId="0" fontId="0" fillId="0" borderId="3" xfId="0" applyBorder="1"/>
    <xf numFmtId="0" fontId="0" fillId="0" borderId="4" xfId="0" applyBorder="1"/>
    <xf numFmtId="0" fontId="0" fillId="0" borderId="10" xfId="0" applyBorder="1"/>
    <xf numFmtId="0" fontId="0" fillId="0" borderId="11" xfId="0" applyBorder="1"/>
    <xf numFmtId="0" fontId="0" fillId="0" borderId="12" xfId="0" applyBorder="1"/>
    <xf numFmtId="0" fontId="4" fillId="2" borderId="13" xfId="0" applyFont="1" applyFill="1" applyBorder="1" applyAlignment="1">
      <alignment horizontal="center"/>
    </xf>
    <xf numFmtId="0" fontId="4" fillId="2" borderId="14" xfId="0" applyFont="1" applyFill="1" applyBorder="1" applyAlignment="1">
      <alignment horizontal="center"/>
    </xf>
    <xf numFmtId="0" fontId="4" fillId="2" borderId="15" xfId="0" applyFont="1" applyFill="1" applyBorder="1" applyAlignment="1">
      <alignment horizontal="center"/>
    </xf>
    <xf numFmtId="0" fontId="4" fillId="0" borderId="5" xfId="0" applyFont="1" applyFill="1" applyBorder="1" applyAlignment="1">
      <alignment horizontal="center"/>
    </xf>
  </cellXfs>
  <cellStyles count="2">
    <cellStyle name="Normal" xfId="0" builtinId="0"/>
    <cellStyle name="Percent" xfId="1" builtinId="5"/>
  </cellStyles>
  <dxfs count="2">
    <dxf>
      <numFmt numFmtId="167" formatCode="0.00000%"/>
    </dxf>
    <dxf>
      <numFmt numFmtId="166" formatCode="0.0000%"/>
    </dxf>
  </dxfs>
  <tableStyles count="1" defaultTableStyle="TableStyleMedium2" defaultPivotStyle="PivotStyleLight16">
    <tableStyle name="Invisible" pivot="0" table="0" count="0" xr9:uid="{DBC2A838-5EA0-4227-94BA-3A56BB192F3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7" Type="http://schemas.microsoft.com/office/2007/relationships/slicerCache" Target="slicerCaches/slicerCache2.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5.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manualLayout>
          <c:layoutTarget val="inner"/>
          <c:xMode val="edge"/>
          <c:yMode val="edge"/>
          <c:x val="0.11731714785651794"/>
          <c:y val="0.17171296296296298"/>
          <c:w val="0.84742957130358709"/>
          <c:h val="0.72125801983085447"/>
        </c:manualLayout>
      </c:layout>
      <c:lineChart>
        <c:grouping val="standard"/>
        <c:varyColors val="0"/>
        <c:ser>
          <c:idx val="0"/>
          <c:order val="0"/>
          <c:tx>
            <c:strRef>
              <c:f>'Vintage Analysis'!$C$13</c:f>
              <c:strCache>
                <c:ptCount val="1"/>
                <c:pt idx="0">
                  <c:v>Cumulative In-Month Charge-Offs %</c:v>
                </c:pt>
              </c:strCache>
            </c:strRef>
          </c:tx>
          <c:spPr>
            <a:ln w="34925" cap="rnd">
              <a:solidFill>
                <a:schemeClr val="lt1"/>
              </a:solidFill>
              <a:round/>
            </a:ln>
            <a:effectLst>
              <a:outerShdw dist="25400" dir="2700000" algn="tl" rotWithShape="0">
                <a:schemeClr val="dk1">
                  <a:tint val="88500"/>
                </a:schemeClr>
              </a:outerShdw>
            </a:effectLst>
          </c:spPr>
          <c:marker>
            <c:symbol val="none"/>
          </c:marker>
          <c:val>
            <c:numRef>
              <c:f>'Vintage Analysis'!$C$14:$C$74</c:f>
              <c:numCache>
                <c:formatCode>0.00%</c:formatCode>
                <c:ptCount val="61"/>
                <c:pt idx="0">
                  <c:v>2.7429574567298461E-5</c:v>
                </c:pt>
                <c:pt idx="1">
                  <c:v>1.1049525182945373E-4</c:v>
                </c:pt>
                <c:pt idx="2">
                  <c:v>2.8113400957929731E-4</c:v>
                </c:pt>
                <c:pt idx="3">
                  <c:v>6.0345944105584081E-4</c:v>
                </c:pt>
                <c:pt idx="4">
                  <c:v>9.9852417089234475E-4</c:v>
                </c:pt>
                <c:pt idx="5">
                  <c:v>1.6590884815463035E-3</c:v>
                </c:pt>
                <c:pt idx="6">
                  <c:v>2.4128655601685302E-3</c:v>
                </c:pt>
                <c:pt idx="7">
                  <c:v>3.3698033592115925E-3</c:v>
                </c:pt>
                <c:pt idx="8">
                  <c:v>4.6573109590828422E-3</c:v>
                </c:pt>
                <c:pt idx="9">
                  <c:v>6.3396168396765091E-3</c:v>
                </c:pt>
                <c:pt idx="10">
                  <c:v>8.5202172835844563E-3</c:v>
                </c:pt>
                <c:pt idx="11">
                  <c:v>1.051484400344117E-2</c:v>
                </c:pt>
                <c:pt idx="12">
                  <c:v>1.2649862578102768E-2</c:v>
                </c:pt>
                <c:pt idx="13">
                  <c:v>1.4668705108385405E-2</c:v>
                </c:pt>
                <c:pt idx="14">
                  <c:v>1.7434502970751803E-2</c:v>
                </c:pt>
                <c:pt idx="15">
                  <c:v>2.0283645771753914E-2</c:v>
                </c:pt>
                <c:pt idx="16">
                  <c:v>2.3736542081793082E-2</c:v>
                </c:pt>
                <c:pt idx="17">
                  <c:v>2.7039731554907284E-2</c:v>
                </c:pt>
                <c:pt idx="18">
                  <c:v>3.0342128639687788E-2</c:v>
                </c:pt>
                <c:pt idx="19">
                  <c:v>3.3149104272750377E-2</c:v>
                </c:pt>
                <c:pt idx="20">
                  <c:v>3.5967946668140002E-2</c:v>
                </c:pt>
                <c:pt idx="21">
                  <c:v>3.886917309567528E-2</c:v>
                </c:pt>
                <c:pt idx="22">
                  <c:v>4.1834076908679484E-2</c:v>
                </c:pt>
                <c:pt idx="23">
                  <c:v>4.4871392500232851E-2</c:v>
                </c:pt>
                <c:pt idx="24">
                  <c:v>4.8064580366118964E-2</c:v>
                </c:pt>
                <c:pt idx="25">
                  <c:v>5.1033844470123456E-2</c:v>
                </c:pt>
                <c:pt idx="26">
                  <c:v>5.3830928721691519E-2</c:v>
                </c:pt>
                <c:pt idx="27">
                  <c:v>5.6417443170496372E-2</c:v>
                </c:pt>
                <c:pt idx="28">
                  <c:v>5.8773932943330755E-2</c:v>
                </c:pt>
                <c:pt idx="29">
                  <c:v>6.1070029579050035E-2</c:v>
                </c:pt>
                <c:pt idx="30">
                  <c:v>6.3288964490292643E-2</c:v>
                </c:pt>
                <c:pt idx="31">
                  <c:v>6.5529860848836066E-2</c:v>
                </c:pt>
                <c:pt idx="32">
                  <c:v>6.7904311757063546E-2</c:v>
                </c:pt>
                <c:pt idx="33">
                  <c:v>7.0669868010991899E-2</c:v>
                </c:pt>
                <c:pt idx="34">
                  <c:v>7.359073896160262E-2</c:v>
                </c:pt>
                <c:pt idx="35">
                  <c:v>7.6982485711178647E-2</c:v>
                </c:pt>
                <c:pt idx="36">
                  <c:v>8.0590965639009055E-2</c:v>
                </c:pt>
                <c:pt idx="37">
                  <c:v>8.3484391133302582E-2</c:v>
                </c:pt>
                <c:pt idx="38">
                  <c:v>8.6927917304101487E-2</c:v>
                </c:pt>
                <c:pt idx="39">
                  <c:v>9.0448391641696449E-2</c:v>
                </c:pt>
                <c:pt idx="40">
                  <c:v>9.4086960471290143E-2</c:v>
                </c:pt>
                <c:pt idx="41">
                  <c:v>9.7618189780493414E-2</c:v>
                </c:pt>
                <c:pt idx="42">
                  <c:v>0.10145236183896454</c:v>
                </c:pt>
                <c:pt idx="43">
                  <c:v>0.1053474540228129</c:v>
                </c:pt>
                <c:pt idx="44">
                  <c:v>0.10932585697819795</c:v>
                </c:pt>
                <c:pt idx="45">
                  <c:v>0.11335561519270508</c:v>
                </c:pt>
                <c:pt idx="46">
                  <c:v>0.11741103932247865</c:v>
                </c:pt>
                <c:pt idx="47">
                  <c:v>0.12184890914496385</c:v>
                </c:pt>
                <c:pt idx="48">
                  <c:v>0.12676895834545585</c:v>
                </c:pt>
                <c:pt idx="49">
                  <c:v>0.13188285885684589</c:v>
                </c:pt>
                <c:pt idx="50">
                  <c:v>0.13605169679327112</c:v>
                </c:pt>
                <c:pt idx="51">
                  <c:v>0.14142162519422577</c:v>
                </c:pt>
                <c:pt idx="52">
                  <c:v>0.14836606963867022</c:v>
                </c:pt>
                <c:pt idx="53">
                  <c:v>0.1558535904373391</c:v>
                </c:pt>
                <c:pt idx="54">
                  <c:v>0.16363569160465427</c:v>
                </c:pt>
                <c:pt idx="55">
                  <c:v>0.17501225588224245</c:v>
                </c:pt>
                <c:pt idx="56">
                  <c:v>0.18492727004654841</c:v>
                </c:pt>
                <c:pt idx="57">
                  <c:v>0.19784239919783991</c:v>
                </c:pt>
                <c:pt idx="58">
                  <c:v>0.21028021014311354</c:v>
                </c:pt>
                <c:pt idx="59">
                  <c:v>0.22160096486009467</c:v>
                </c:pt>
                <c:pt idx="60">
                  <c:v>0.23722596486009467</c:v>
                </c:pt>
              </c:numCache>
            </c:numRef>
          </c:val>
          <c:smooth val="0"/>
          <c:extLst>
            <c:ext xmlns:c16="http://schemas.microsoft.com/office/drawing/2014/chart" uri="{C3380CC4-5D6E-409C-BE32-E72D297353CC}">
              <c16:uniqueId val="{00000000-5F44-444D-9FA0-1C3DBAC5D081}"/>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415351632"/>
        <c:axId val="1415358472"/>
      </c:lineChart>
      <c:catAx>
        <c:axId val="141535163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415358472"/>
        <c:crosses val="autoZero"/>
        <c:auto val="1"/>
        <c:lblAlgn val="ctr"/>
        <c:lblOffset val="100"/>
        <c:noMultiLvlLbl val="0"/>
      </c:catAx>
      <c:valAx>
        <c:axId val="141535847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15351632"/>
        <c:crosses val="autoZero"/>
        <c:crossBetween val="between"/>
      </c:valAx>
      <c:spPr>
        <a:noFill/>
        <a:ln>
          <a:noFill/>
        </a:ln>
        <a:effectLst/>
      </c:spPr>
    </c:plotArea>
    <c:plotVisOnly val="1"/>
    <c:dispBlanksAs val="gap"/>
    <c:showDLblsOverMax val="0"/>
  </c:chart>
  <c:spPr>
    <a:solidFill>
      <a:schemeClr val="dk1">
        <a:tint val="88500"/>
      </a:schemeClr>
    </a:solidFill>
    <a:ln w="9525" cap="flat" cmpd="sng" algn="ctr">
      <a:solidFill>
        <a:schemeClr val="dk1">
          <a:tint val="885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tx>
            <c:strRef>
              <c:f>'Vintage Analysis'!$B$13</c:f>
              <c:strCache>
                <c:ptCount val="1"/>
                <c:pt idx="0">
                  <c:v>In-Month Charge-Offs %</c:v>
                </c:pt>
              </c:strCache>
            </c:strRef>
          </c:tx>
          <c:spPr>
            <a:ln w="34925" cap="rnd">
              <a:solidFill>
                <a:schemeClr val="lt1"/>
              </a:solidFill>
              <a:round/>
            </a:ln>
            <a:effectLst>
              <a:outerShdw dist="25400" dir="2700000" algn="tl" rotWithShape="0">
                <a:schemeClr val="dk1">
                  <a:tint val="88500"/>
                </a:schemeClr>
              </a:outerShdw>
            </a:effectLst>
          </c:spPr>
          <c:marker>
            <c:symbol val="none"/>
          </c:marker>
          <c:val>
            <c:numRef>
              <c:f>'Vintage Analysis'!$B$14:$B$74</c:f>
              <c:numCache>
                <c:formatCode>0.00%</c:formatCode>
                <c:ptCount val="61"/>
                <c:pt idx="0">
                  <c:v>2.7429574567298461E-5</c:v>
                </c:pt>
                <c:pt idx="1">
                  <c:v>8.3065677262155271E-5</c:v>
                </c:pt>
                <c:pt idx="2">
                  <c:v>1.7063875774984359E-4</c:v>
                </c:pt>
                <c:pt idx="3">
                  <c:v>3.223254314765435E-4</c:v>
                </c:pt>
                <c:pt idx="4">
                  <c:v>3.9506472983650399E-4</c:v>
                </c:pt>
                <c:pt idx="5">
                  <c:v>6.6056431065395871E-4</c:v>
                </c:pt>
                <c:pt idx="6">
                  <c:v>7.5377707862222664E-4</c:v>
                </c:pt>
                <c:pt idx="7">
                  <c:v>9.5693779904306223E-4</c:v>
                </c:pt>
                <c:pt idx="8">
                  <c:v>1.2875075998712493E-3</c:v>
                </c:pt>
                <c:pt idx="9">
                  <c:v>1.682305880593667E-3</c:v>
                </c:pt>
                <c:pt idx="10">
                  <c:v>2.1806004439079477E-3</c:v>
                </c:pt>
                <c:pt idx="11">
                  <c:v>1.9946267198567126E-3</c:v>
                </c:pt>
                <c:pt idx="12">
                  <c:v>2.1350185746615994E-3</c:v>
                </c:pt>
                <c:pt idx="13">
                  <c:v>2.018842530282638E-3</c:v>
                </c:pt>
                <c:pt idx="14">
                  <c:v>2.7657978623663979E-3</c:v>
                </c:pt>
                <c:pt idx="15">
                  <c:v>2.8491428010021121E-3</c:v>
                </c:pt>
                <c:pt idx="16">
                  <c:v>3.4528963100391671E-3</c:v>
                </c:pt>
                <c:pt idx="17">
                  <c:v>3.3031894731142038E-3</c:v>
                </c:pt>
                <c:pt idx="18">
                  <c:v>3.3023970847805045E-3</c:v>
                </c:pt>
                <c:pt idx="19">
                  <c:v>2.8069756330625895E-3</c:v>
                </c:pt>
                <c:pt idx="20">
                  <c:v>2.8188423953896266E-3</c:v>
                </c:pt>
                <c:pt idx="21">
                  <c:v>2.9012264275352761E-3</c:v>
                </c:pt>
                <c:pt idx="22">
                  <c:v>2.9649038130042061E-3</c:v>
                </c:pt>
                <c:pt idx="23">
                  <c:v>3.0373155915533702E-3</c:v>
                </c:pt>
                <c:pt idx="24">
                  <c:v>3.1931878658861094E-3</c:v>
                </c:pt>
                <c:pt idx="25">
                  <c:v>2.9692641040044939E-3</c:v>
                </c:pt>
                <c:pt idx="26">
                  <c:v>2.7970842515680624E-3</c:v>
                </c:pt>
                <c:pt idx="27">
                  <c:v>2.5865144488048521E-3</c:v>
                </c:pt>
                <c:pt idx="28">
                  <c:v>2.3564897728343857E-3</c:v>
                </c:pt>
                <c:pt idx="29">
                  <c:v>2.2960966357192772E-3</c:v>
                </c:pt>
                <c:pt idx="30">
                  <c:v>2.2189349112426036E-3</c:v>
                </c:pt>
                <c:pt idx="31">
                  <c:v>2.2408963585434172E-3</c:v>
                </c:pt>
                <c:pt idx="32">
                  <c:v>2.3744509082274726E-3</c:v>
                </c:pt>
                <c:pt idx="33">
                  <c:v>2.7655562539283468E-3</c:v>
                </c:pt>
                <c:pt idx="34">
                  <c:v>2.9208709506107276E-3</c:v>
                </c:pt>
                <c:pt idx="35">
                  <c:v>3.3917467495760316E-3</c:v>
                </c:pt>
                <c:pt idx="36">
                  <c:v>3.6084799278304014E-3</c:v>
                </c:pt>
                <c:pt idx="37">
                  <c:v>2.8934254942935217E-3</c:v>
                </c:pt>
                <c:pt idx="38">
                  <c:v>3.4435261707988982E-3</c:v>
                </c:pt>
                <c:pt idx="39">
                  <c:v>3.5204743375949602E-3</c:v>
                </c:pt>
                <c:pt idx="40">
                  <c:v>3.6385688295936932E-3</c:v>
                </c:pt>
                <c:pt idx="41">
                  <c:v>3.5312293092032666E-3</c:v>
                </c:pt>
                <c:pt idx="42">
                  <c:v>3.8341720584711241E-3</c:v>
                </c:pt>
                <c:pt idx="43">
                  <c:v>3.8950921838483512E-3</c:v>
                </c:pt>
                <c:pt idx="44">
                  <c:v>3.978402955385053E-3</c:v>
                </c:pt>
                <c:pt idx="45">
                  <c:v>4.0297582145071295E-3</c:v>
                </c:pt>
                <c:pt idx="46">
                  <c:v>4.0554241297735723E-3</c:v>
                </c:pt>
                <c:pt idx="47">
                  <c:v>4.4378698224852072E-3</c:v>
                </c:pt>
                <c:pt idx="48">
                  <c:v>4.9200492004920051E-3</c:v>
                </c:pt>
                <c:pt idx="49">
                  <c:v>5.1139005113900512E-3</c:v>
                </c:pt>
                <c:pt idx="50">
                  <c:v>4.1688379364252211E-3</c:v>
                </c:pt>
                <c:pt idx="51">
                  <c:v>5.3699284009546535E-3</c:v>
                </c:pt>
                <c:pt idx="52">
                  <c:v>6.9444444444444441E-3</c:v>
                </c:pt>
                <c:pt idx="53">
                  <c:v>7.4875207986688855E-3</c:v>
                </c:pt>
                <c:pt idx="54">
                  <c:v>7.7821011673151752E-3</c:v>
                </c:pt>
                <c:pt idx="55">
                  <c:v>1.1376564277588168E-2</c:v>
                </c:pt>
                <c:pt idx="56">
                  <c:v>9.9150141643059488E-3</c:v>
                </c:pt>
                <c:pt idx="57">
                  <c:v>1.2915129151291513E-2</c:v>
                </c:pt>
                <c:pt idx="58">
                  <c:v>1.2437810945273632E-2</c:v>
                </c:pt>
                <c:pt idx="59">
                  <c:v>1.1320754716981131E-2</c:v>
                </c:pt>
                <c:pt idx="60">
                  <c:v>1.5625E-2</c:v>
                </c:pt>
              </c:numCache>
            </c:numRef>
          </c:val>
          <c:smooth val="0"/>
          <c:extLst>
            <c:ext xmlns:c16="http://schemas.microsoft.com/office/drawing/2014/chart" uri="{C3380CC4-5D6E-409C-BE32-E72D297353CC}">
              <c16:uniqueId val="{00000000-2CBF-4155-ADDF-CB18EA1B93B0}"/>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415370352"/>
        <c:axId val="1415371792"/>
      </c:lineChart>
      <c:catAx>
        <c:axId val="141537035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415371792"/>
        <c:crosses val="autoZero"/>
        <c:auto val="1"/>
        <c:lblAlgn val="ctr"/>
        <c:lblOffset val="100"/>
        <c:noMultiLvlLbl val="0"/>
      </c:catAx>
      <c:valAx>
        <c:axId val="141537179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15370352"/>
        <c:crosses val="autoZero"/>
        <c:crossBetween val="between"/>
      </c:valAx>
      <c:spPr>
        <a:noFill/>
        <a:ln>
          <a:noFill/>
        </a:ln>
        <a:effectLst/>
      </c:spPr>
    </c:plotArea>
    <c:plotVisOnly val="1"/>
    <c:dispBlanksAs val="gap"/>
    <c:showDLblsOverMax val="0"/>
  </c:chart>
  <c:spPr>
    <a:solidFill>
      <a:schemeClr val="dk1">
        <a:tint val="88500"/>
      </a:schemeClr>
    </a:solidFill>
    <a:ln w="9525" cap="flat" cmpd="sng" algn="ctr">
      <a:solidFill>
        <a:schemeClr val="dk1">
          <a:tint val="885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12</xdr:row>
      <xdr:rowOff>4762</xdr:rowOff>
    </xdr:from>
    <xdr:to>
      <xdr:col>18</xdr:col>
      <xdr:colOff>590549</xdr:colOff>
      <xdr:row>24</xdr:row>
      <xdr:rowOff>9525</xdr:rowOff>
    </xdr:to>
    <xdr:graphicFrame macro="">
      <xdr:nvGraphicFramePr>
        <xdr:cNvPr id="2" name="Chart 1">
          <a:extLst>
            <a:ext uri="{FF2B5EF4-FFF2-40B4-BE49-F238E27FC236}">
              <a16:creationId xmlns:a16="http://schemas.microsoft.com/office/drawing/2014/main" id="{477300E9-DBC6-B461-9DD1-BB1EE8D39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25</xdr:row>
      <xdr:rowOff>4762</xdr:rowOff>
    </xdr:from>
    <xdr:to>
      <xdr:col>18</xdr:col>
      <xdr:colOff>600074</xdr:colOff>
      <xdr:row>36</xdr:row>
      <xdr:rowOff>0</xdr:rowOff>
    </xdr:to>
    <xdr:graphicFrame macro="">
      <xdr:nvGraphicFramePr>
        <xdr:cNvPr id="3" name="Chart 2">
          <a:extLst>
            <a:ext uri="{FF2B5EF4-FFF2-40B4-BE49-F238E27FC236}">
              <a16:creationId xmlns:a16="http://schemas.microsoft.com/office/drawing/2014/main" id="{19DD63B7-4A04-6742-E547-95A0DDE9F9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92339</xdr:colOff>
      <xdr:row>1</xdr:row>
      <xdr:rowOff>1</xdr:rowOff>
    </xdr:from>
    <xdr:to>
      <xdr:col>13</xdr:col>
      <xdr:colOff>433880</xdr:colOff>
      <xdr:row>3</xdr:row>
      <xdr:rowOff>183173</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4C567AEE-FAD7-477E-9132-988D3344433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565159" y="188286"/>
              <a:ext cx="2778169" cy="6815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6859</xdr:colOff>
      <xdr:row>1</xdr:row>
      <xdr:rowOff>488</xdr:rowOff>
    </xdr:from>
    <xdr:to>
      <xdr:col>9</xdr:col>
      <xdr:colOff>6859</xdr:colOff>
      <xdr:row>4</xdr:row>
      <xdr:rowOff>0</xdr:rowOff>
    </xdr:to>
    <mc:AlternateContent xmlns:mc="http://schemas.openxmlformats.org/markup-compatibility/2006">
      <mc:Choice xmlns:a14="http://schemas.microsoft.com/office/drawing/2010/main" Requires="a14">
        <xdr:graphicFrame macro="">
          <xdr:nvGraphicFramePr>
            <xdr:cNvPr id="5" name="Owns Car">
              <a:extLst>
                <a:ext uri="{FF2B5EF4-FFF2-40B4-BE49-F238E27FC236}">
                  <a16:creationId xmlns:a16="http://schemas.microsoft.com/office/drawing/2014/main" id="{02801D25-15FA-4BCC-A5F8-9F2104DDAE9C}"/>
                </a:ext>
              </a:extLst>
            </xdr:cNvPr>
            <xdr:cNvGraphicFramePr/>
          </xdr:nvGraphicFramePr>
          <xdr:xfrm>
            <a:off x="0" y="0"/>
            <a:ext cx="0" cy="0"/>
          </xdr:xfrm>
          <a:graphic>
            <a:graphicData uri="http://schemas.microsoft.com/office/drawing/2010/slicer">
              <sle:slicer xmlns:sle="http://schemas.microsoft.com/office/drawing/2010/slicer" name="Owns Car"/>
            </a:graphicData>
          </a:graphic>
        </xdr:graphicFrame>
      </mc:Choice>
      <mc:Fallback>
        <xdr:sp macro="" textlink="">
          <xdr:nvSpPr>
            <xdr:cNvPr id="0" name=""/>
            <xdr:cNvSpPr>
              <a:spLocks noTextEdit="1"/>
            </xdr:cNvSpPr>
          </xdr:nvSpPr>
          <xdr:spPr>
            <a:xfrm>
              <a:off x="6652208" y="188773"/>
              <a:ext cx="1827471" cy="6861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7836</xdr:colOff>
      <xdr:row>4</xdr:row>
      <xdr:rowOff>88413</xdr:rowOff>
    </xdr:from>
    <xdr:to>
      <xdr:col>9</xdr:col>
      <xdr:colOff>7836</xdr:colOff>
      <xdr:row>8</xdr:row>
      <xdr:rowOff>12212</xdr:rowOff>
    </xdr:to>
    <mc:AlternateContent xmlns:mc="http://schemas.openxmlformats.org/markup-compatibility/2006">
      <mc:Choice xmlns:a14="http://schemas.microsoft.com/office/drawing/2010/main" Requires="a14">
        <xdr:graphicFrame macro="">
          <xdr:nvGraphicFramePr>
            <xdr:cNvPr id="6" name="Owns Real Estate">
              <a:extLst>
                <a:ext uri="{FF2B5EF4-FFF2-40B4-BE49-F238E27FC236}">
                  <a16:creationId xmlns:a16="http://schemas.microsoft.com/office/drawing/2014/main" id="{A6D64927-C767-4249-8FB4-E199E2DEC23C}"/>
                </a:ext>
              </a:extLst>
            </xdr:cNvPr>
            <xdr:cNvGraphicFramePr/>
          </xdr:nvGraphicFramePr>
          <xdr:xfrm>
            <a:off x="0" y="0"/>
            <a:ext cx="0" cy="0"/>
          </xdr:xfrm>
          <a:graphic>
            <a:graphicData uri="http://schemas.microsoft.com/office/drawing/2010/slicer">
              <sle:slicer xmlns:sle="http://schemas.microsoft.com/office/drawing/2010/slicer" name="Owns Real Estate"/>
            </a:graphicData>
          </a:graphic>
        </xdr:graphicFrame>
      </mc:Choice>
      <mc:Fallback>
        <xdr:sp macro="" textlink="">
          <xdr:nvSpPr>
            <xdr:cNvPr id="0" name=""/>
            <xdr:cNvSpPr>
              <a:spLocks noTextEdit="1"/>
            </xdr:cNvSpPr>
          </xdr:nvSpPr>
          <xdr:spPr>
            <a:xfrm>
              <a:off x="6653185" y="963384"/>
              <a:ext cx="1827471" cy="676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8812</xdr:colOff>
      <xdr:row>8</xdr:row>
      <xdr:rowOff>85970</xdr:rowOff>
    </xdr:from>
    <xdr:to>
      <xdr:col>13</xdr:col>
      <xdr:colOff>446092</xdr:colOff>
      <xdr:row>11</xdr:row>
      <xdr:rowOff>122116</xdr:rowOff>
    </xdr:to>
    <mc:AlternateContent xmlns:mc="http://schemas.openxmlformats.org/markup-compatibility/2006">
      <mc:Choice xmlns:a14="http://schemas.microsoft.com/office/drawing/2010/main" Requires="a14">
        <xdr:graphicFrame macro="">
          <xdr:nvGraphicFramePr>
            <xdr:cNvPr id="7" name="Number of Children">
              <a:extLst>
                <a:ext uri="{FF2B5EF4-FFF2-40B4-BE49-F238E27FC236}">
                  <a16:creationId xmlns:a16="http://schemas.microsoft.com/office/drawing/2014/main" id="{4AE80861-0AFA-4D99-9ED3-0FAE08E9496A}"/>
                </a:ext>
              </a:extLst>
            </xdr:cNvPr>
            <xdr:cNvGraphicFramePr/>
          </xdr:nvGraphicFramePr>
          <xdr:xfrm>
            <a:off x="0" y="0"/>
            <a:ext cx="0" cy="0"/>
          </xdr:xfrm>
          <a:graphic>
            <a:graphicData uri="http://schemas.microsoft.com/office/drawing/2010/slicer">
              <sle:slicer xmlns:sle="http://schemas.microsoft.com/office/drawing/2010/slicer" name="Number of Children"/>
            </a:graphicData>
          </a:graphic>
        </xdr:graphicFrame>
      </mc:Choice>
      <mc:Fallback>
        <xdr:sp macro="" textlink="">
          <xdr:nvSpPr>
            <xdr:cNvPr id="0" name=""/>
            <xdr:cNvSpPr>
              <a:spLocks noTextEdit="1"/>
            </xdr:cNvSpPr>
          </xdr:nvSpPr>
          <xdr:spPr>
            <a:xfrm>
              <a:off x="6654161" y="1714080"/>
              <a:ext cx="4701379" cy="601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83059</xdr:colOff>
      <xdr:row>4</xdr:row>
      <xdr:rowOff>88412</xdr:rowOff>
    </xdr:from>
    <xdr:to>
      <xdr:col>13</xdr:col>
      <xdr:colOff>446092</xdr:colOff>
      <xdr:row>8</xdr:row>
      <xdr:rowOff>12210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DF6EE23E-09E7-4A17-97F0-C255E3BEFB9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55879" y="963383"/>
              <a:ext cx="2799661" cy="676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81084</xdr:colOff>
      <xdr:row>13</xdr:row>
      <xdr:rowOff>0</xdr:rowOff>
    </xdr:from>
    <xdr:to>
      <xdr:col>17</xdr:col>
      <xdr:colOff>0</xdr:colOff>
      <xdr:row>16</xdr:row>
      <xdr:rowOff>109903</xdr:rowOff>
    </xdr:to>
    <mc:AlternateContent xmlns:mc="http://schemas.openxmlformats.org/markup-compatibility/2006">
      <mc:Choice xmlns:a14="http://schemas.microsoft.com/office/drawing/2010/main" Requires="a14">
        <xdr:graphicFrame macro="">
          <xdr:nvGraphicFramePr>
            <xdr:cNvPr id="2" name="Gender 1">
              <a:extLst>
                <a:ext uri="{FF2B5EF4-FFF2-40B4-BE49-F238E27FC236}">
                  <a16:creationId xmlns:a16="http://schemas.microsoft.com/office/drawing/2014/main" id="{83B242D6-D4C2-4B16-AA9F-F3AC70EDA30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7996359" y="2714625"/>
              <a:ext cx="2966916" cy="6814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13</xdr:row>
      <xdr:rowOff>487</xdr:rowOff>
    </xdr:from>
    <xdr:to>
      <xdr:col>11</xdr:col>
      <xdr:colOff>605204</xdr:colOff>
      <xdr:row>16</xdr:row>
      <xdr:rowOff>117230</xdr:rowOff>
    </xdr:to>
    <mc:AlternateContent xmlns:mc="http://schemas.openxmlformats.org/markup-compatibility/2006">
      <mc:Choice xmlns:a14="http://schemas.microsoft.com/office/drawing/2010/main" Requires="a14">
        <xdr:graphicFrame macro="">
          <xdr:nvGraphicFramePr>
            <xdr:cNvPr id="3" name="Owns Car 1">
              <a:extLst>
                <a:ext uri="{FF2B5EF4-FFF2-40B4-BE49-F238E27FC236}">
                  <a16:creationId xmlns:a16="http://schemas.microsoft.com/office/drawing/2014/main" id="{BD398B7E-7D8C-4567-BC4C-64E1CCA33676}"/>
                </a:ext>
              </a:extLst>
            </xdr:cNvPr>
            <xdr:cNvGraphicFramePr/>
          </xdr:nvGraphicFramePr>
          <xdr:xfrm>
            <a:off x="0" y="0"/>
            <a:ext cx="0" cy="0"/>
          </xdr:xfrm>
          <a:graphic>
            <a:graphicData uri="http://schemas.microsoft.com/office/drawing/2010/slicer">
              <sle:slicer xmlns:sle="http://schemas.microsoft.com/office/drawing/2010/slicer" name="Owns Car 1"/>
            </a:graphicData>
          </a:graphic>
        </xdr:graphicFrame>
      </mc:Choice>
      <mc:Fallback>
        <xdr:sp macro="" textlink="">
          <xdr:nvSpPr>
            <xdr:cNvPr id="0" name=""/>
            <xdr:cNvSpPr>
              <a:spLocks noTextEdit="1"/>
            </xdr:cNvSpPr>
          </xdr:nvSpPr>
          <xdr:spPr>
            <a:xfrm>
              <a:off x="6086475" y="2715112"/>
              <a:ext cx="1824404" cy="6882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977</xdr:colOff>
      <xdr:row>17</xdr:row>
      <xdr:rowOff>5618</xdr:rowOff>
    </xdr:from>
    <xdr:to>
      <xdr:col>11</xdr:col>
      <xdr:colOff>606181</xdr:colOff>
      <xdr:row>20</xdr:row>
      <xdr:rowOff>119917</xdr:rowOff>
    </xdr:to>
    <mc:AlternateContent xmlns:mc="http://schemas.openxmlformats.org/markup-compatibility/2006">
      <mc:Choice xmlns:a14="http://schemas.microsoft.com/office/drawing/2010/main" Requires="a14">
        <xdr:graphicFrame macro="">
          <xdr:nvGraphicFramePr>
            <xdr:cNvPr id="4" name="Owns Real Estate 1">
              <a:extLst>
                <a:ext uri="{FF2B5EF4-FFF2-40B4-BE49-F238E27FC236}">
                  <a16:creationId xmlns:a16="http://schemas.microsoft.com/office/drawing/2014/main" id="{04C09DD2-0D7E-441A-A15A-D0D0AD404530}"/>
                </a:ext>
              </a:extLst>
            </xdr:cNvPr>
            <xdr:cNvGraphicFramePr/>
          </xdr:nvGraphicFramePr>
          <xdr:xfrm>
            <a:off x="0" y="0"/>
            <a:ext cx="0" cy="0"/>
          </xdr:xfrm>
          <a:graphic>
            <a:graphicData uri="http://schemas.microsoft.com/office/drawing/2010/slicer">
              <sle:slicer xmlns:sle="http://schemas.microsoft.com/office/drawing/2010/slicer" name="Owns Real Estate 1"/>
            </a:graphicData>
          </a:graphic>
        </xdr:graphicFrame>
      </mc:Choice>
      <mc:Fallback>
        <xdr:sp macro="" textlink="">
          <xdr:nvSpPr>
            <xdr:cNvPr id="0" name=""/>
            <xdr:cNvSpPr>
              <a:spLocks noTextEdit="1"/>
            </xdr:cNvSpPr>
          </xdr:nvSpPr>
          <xdr:spPr>
            <a:xfrm>
              <a:off x="6087452" y="3482243"/>
              <a:ext cx="1824404" cy="685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1953</xdr:colOff>
      <xdr:row>20</xdr:row>
      <xdr:rowOff>155575</xdr:rowOff>
    </xdr:from>
    <xdr:to>
      <xdr:col>17</xdr:col>
      <xdr:colOff>0</xdr:colOff>
      <xdr:row>23</xdr:row>
      <xdr:rowOff>191721</xdr:rowOff>
    </xdr:to>
    <mc:AlternateContent xmlns:mc="http://schemas.openxmlformats.org/markup-compatibility/2006">
      <mc:Choice xmlns:a14="http://schemas.microsoft.com/office/drawing/2010/main" Requires="a14">
        <xdr:graphicFrame macro="">
          <xdr:nvGraphicFramePr>
            <xdr:cNvPr id="5" name="Number of Children 1">
              <a:extLst>
                <a:ext uri="{FF2B5EF4-FFF2-40B4-BE49-F238E27FC236}">
                  <a16:creationId xmlns:a16="http://schemas.microsoft.com/office/drawing/2014/main" id="{1FF699B9-297F-4E0F-9EE1-16EBB170DB5E}"/>
                </a:ext>
              </a:extLst>
            </xdr:cNvPr>
            <xdr:cNvGraphicFramePr/>
          </xdr:nvGraphicFramePr>
          <xdr:xfrm>
            <a:off x="0" y="0"/>
            <a:ext cx="0" cy="0"/>
          </xdr:xfrm>
          <a:graphic>
            <a:graphicData uri="http://schemas.microsoft.com/office/drawing/2010/slicer">
              <sle:slicer xmlns:sle="http://schemas.microsoft.com/office/drawing/2010/slicer" name="Number of Children 1"/>
            </a:graphicData>
          </a:graphic>
        </xdr:graphicFrame>
      </mc:Choice>
      <mc:Fallback>
        <xdr:sp macro="" textlink="">
          <xdr:nvSpPr>
            <xdr:cNvPr id="0" name=""/>
            <xdr:cNvSpPr>
              <a:spLocks noTextEdit="1"/>
            </xdr:cNvSpPr>
          </xdr:nvSpPr>
          <xdr:spPr>
            <a:xfrm>
              <a:off x="6088428" y="4203700"/>
              <a:ext cx="4874847" cy="6076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71804</xdr:colOff>
      <xdr:row>17</xdr:row>
      <xdr:rowOff>5617</xdr:rowOff>
    </xdr:from>
    <xdr:to>
      <xdr:col>17</xdr:col>
      <xdr:colOff>0</xdr:colOff>
      <xdr:row>20</xdr:row>
      <xdr:rowOff>119915</xdr:rowOff>
    </xdr:to>
    <mc:AlternateContent xmlns:mc="http://schemas.openxmlformats.org/markup-compatibility/2006">
      <mc:Choice xmlns:a14="http://schemas.microsoft.com/office/drawing/2010/main" Requires="a14">
        <xdr:graphicFrame macro="">
          <xdr:nvGraphicFramePr>
            <xdr:cNvPr id="6" name="Marital Status 1">
              <a:extLst>
                <a:ext uri="{FF2B5EF4-FFF2-40B4-BE49-F238E27FC236}">
                  <a16:creationId xmlns:a16="http://schemas.microsoft.com/office/drawing/2014/main" id="{6E068EDA-36E3-4079-927E-08F7D18833EF}"/>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7987079" y="3482242"/>
              <a:ext cx="2976196" cy="6857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Nather" refreshedDate="45575.624360300928" backgroundQuery="1" createdVersion="8" refreshedVersion="8" minRefreshableVersion="3" recordCount="0" supportSubquery="1" supportAdvancedDrill="1" xr:uid="{DC181308-BBA6-4DC2-887D-C6E834347477}">
  <cacheSource type="external" connectionId="3"/>
  <cacheFields count="4">
    <cacheField name="[credit_record].[Status].[Status]" caption="Status" numFmtId="0" hierarchy="11" level="1">
      <sharedItems count="7">
        <s v="0"/>
        <s v="1"/>
        <s v="2"/>
        <s v="3"/>
        <s v="4"/>
        <s v="Charged-Off"/>
        <s v="Closed"/>
      </sharedItems>
    </cacheField>
    <cacheField name="[credit_record].[Months on Book].[Months on Book]" caption="Months on Book" numFmtId="0" hierarchy="10" level="1">
      <sharedItems containsSemiMixedTypes="0" containsString="0" containsNumber="1" containsInteger="1" minValue="0" maxValue="60" count="61">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sharedItems>
      <extLst>
        <ext xmlns:x15="http://schemas.microsoft.com/office/spreadsheetml/2010/11/main" uri="{4F2E5C28-24EA-4eb8-9CBF-B6C8F9C3D259}">
          <x15:cachedUniqueNames>
            <x15:cachedUniqueName index="0" name="[credit_record].[Months on Book].&amp;[0]"/>
            <x15:cachedUniqueName index="1" name="[credit_record].[Months on Book].&amp;[1]"/>
            <x15:cachedUniqueName index="2" name="[credit_record].[Months on Book].&amp;[2]"/>
            <x15:cachedUniqueName index="3" name="[credit_record].[Months on Book].&amp;[3]"/>
            <x15:cachedUniqueName index="4" name="[credit_record].[Months on Book].&amp;[4]"/>
            <x15:cachedUniqueName index="5" name="[credit_record].[Months on Book].&amp;[5]"/>
            <x15:cachedUniqueName index="6" name="[credit_record].[Months on Book].&amp;[6]"/>
            <x15:cachedUniqueName index="7" name="[credit_record].[Months on Book].&amp;[7]"/>
            <x15:cachedUniqueName index="8" name="[credit_record].[Months on Book].&amp;[8]"/>
            <x15:cachedUniqueName index="9" name="[credit_record].[Months on Book].&amp;[9]"/>
            <x15:cachedUniqueName index="10" name="[credit_record].[Months on Book].&amp;[10]"/>
            <x15:cachedUniqueName index="11" name="[credit_record].[Months on Book].&amp;[11]"/>
            <x15:cachedUniqueName index="12" name="[credit_record].[Months on Book].&amp;[12]"/>
            <x15:cachedUniqueName index="13" name="[credit_record].[Months on Book].&amp;[13]"/>
            <x15:cachedUniqueName index="14" name="[credit_record].[Months on Book].&amp;[14]"/>
            <x15:cachedUniqueName index="15" name="[credit_record].[Months on Book].&amp;[15]"/>
            <x15:cachedUniqueName index="16" name="[credit_record].[Months on Book].&amp;[16]"/>
            <x15:cachedUniqueName index="17" name="[credit_record].[Months on Book].&amp;[17]"/>
            <x15:cachedUniqueName index="18" name="[credit_record].[Months on Book].&amp;[18]"/>
            <x15:cachedUniqueName index="19" name="[credit_record].[Months on Book].&amp;[19]"/>
            <x15:cachedUniqueName index="20" name="[credit_record].[Months on Book].&amp;[20]"/>
            <x15:cachedUniqueName index="21" name="[credit_record].[Months on Book].&amp;[21]"/>
            <x15:cachedUniqueName index="22" name="[credit_record].[Months on Book].&amp;[22]"/>
            <x15:cachedUniqueName index="23" name="[credit_record].[Months on Book].&amp;[23]"/>
            <x15:cachedUniqueName index="24" name="[credit_record].[Months on Book].&amp;[24]"/>
            <x15:cachedUniqueName index="25" name="[credit_record].[Months on Book].&amp;[25]"/>
            <x15:cachedUniqueName index="26" name="[credit_record].[Months on Book].&amp;[26]"/>
            <x15:cachedUniqueName index="27" name="[credit_record].[Months on Book].&amp;[27]"/>
            <x15:cachedUniqueName index="28" name="[credit_record].[Months on Book].&amp;[28]"/>
            <x15:cachedUniqueName index="29" name="[credit_record].[Months on Book].&amp;[29]"/>
            <x15:cachedUniqueName index="30" name="[credit_record].[Months on Book].&amp;[30]"/>
            <x15:cachedUniqueName index="31" name="[credit_record].[Months on Book].&amp;[31]"/>
            <x15:cachedUniqueName index="32" name="[credit_record].[Months on Book].&amp;[32]"/>
            <x15:cachedUniqueName index="33" name="[credit_record].[Months on Book].&amp;[33]"/>
            <x15:cachedUniqueName index="34" name="[credit_record].[Months on Book].&amp;[34]"/>
            <x15:cachedUniqueName index="35" name="[credit_record].[Months on Book].&amp;[35]"/>
            <x15:cachedUniqueName index="36" name="[credit_record].[Months on Book].&amp;[36]"/>
            <x15:cachedUniqueName index="37" name="[credit_record].[Months on Book].&amp;[37]"/>
            <x15:cachedUniqueName index="38" name="[credit_record].[Months on Book].&amp;[38]"/>
            <x15:cachedUniqueName index="39" name="[credit_record].[Months on Book].&amp;[39]"/>
            <x15:cachedUniqueName index="40" name="[credit_record].[Months on Book].&amp;[40]"/>
            <x15:cachedUniqueName index="41" name="[credit_record].[Months on Book].&amp;[41]"/>
            <x15:cachedUniqueName index="42" name="[credit_record].[Months on Book].&amp;[42]"/>
            <x15:cachedUniqueName index="43" name="[credit_record].[Months on Book].&amp;[43]"/>
            <x15:cachedUniqueName index="44" name="[credit_record].[Months on Book].&amp;[44]"/>
            <x15:cachedUniqueName index="45" name="[credit_record].[Months on Book].&amp;[45]"/>
            <x15:cachedUniqueName index="46" name="[credit_record].[Months on Book].&amp;[46]"/>
            <x15:cachedUniqueName index="47" name="[credit_record].[Months on Book].&amp;[47]"/>
            <x15:cachedUniqueName index="48" name="[credit_record].[Months on Book].&amp;[48]"/>
            <x15:cachedUniqueName index="49" name="[credit_record].[Months on Book].&amp;[49]"/>
            <x15:cachedUniqueName index="50" name="[credit_record].[Months on Book].&amp;[50]"/>
            <x15:cachedUniqueName index="51" name="[credit_record].[Months on Book].&amp;[51]"/>
            <x15:cachedUniqueName index="52" name="[credit_record].[Months on Book].&amp;[52]"/>
            <x15:cachedUniqueName index="53" name="[credit_record].[Months on Book].&amp;[53]"/>
            <x15:cachedUniqueName index="54" name="[credit_record].[Months on Book].&amp;[54]"/>
            <x15:cachedUniqueName index="55" name="[credit_record].[Months on Book].&amp;[55]"/>
            <x15:cachedUniqueName index="56" name="[credit_record].[Months on Book].&amp;[56]"/>
            <x15:cachedUniqueName index="57" name="[credit_record].[Months on Book].&amp;[57]"/>
            <x15:cachedUniqueName index="58" name="[credit_record].[Months on Book].&amp;[58]"/>
            <x15:cachedUniqueName index="59" name="[credit_record].[Months on Book].&amp;[59]"/>
            <x15:cachedUniqueName index="60" name="[credit_record].[Months on Book].&amp;[60]"/>
          </x15:cachedUniqueNames>
        </ext>
      </extLst>
    </cacheField>
    <cacheField name="[Measures].[Count of Loan ID]" caption="Count of Loan ID" numFmtId="0" hierarchy="16" level="32767"/>
    <cacheField name="[application_record].[Number of Children].[Number of Children]" caption="Number of Children" numFmtId="0" hierarchy="4" level="1">
      <sharedItems containsSemiMixedTypes="0" containsNonDate="0" containsString="0"/>
    </cacheField>
  </cacheFields>
  <cacheHierarchies count="17">
    <cacheHierarchy uniqueName="[application_record].[Loan ID]" caption="Loan ID" attribute="1" defaultMemberUniqueName="[application_record].[Loan ID].[All]" allUniqueName="[application_record].[Loan ID].[All]" dimensionUniqueName="[application_record]" displayFolder="" count="2" memberValueDatatype="20" unbalanced="0"/>
    <cacheHierarchy uniqueName="[application_record].[Gender]" caption="Gender" attribute="1" defaultMemberUniqueName="[application_record].[Gender].[All]" allUniqueName="[application_record].[Gender].[All]" dimensionUniqueName="[application_record]" displayFolder="" count="2" memberValueDatatype="130" unbalanced="0"/>
    <cacheHierarchy uniqueName="[application_record].[Owns Car]" caption="Owns Car" attribute="1" defaultMemberUniqueName="[application_record].[Owns Car].[All]" allUniqueName="[application_record].[Owns Car].[All]" dimensionUniqueName="[application_record]" displayFolder="" count="2" memberValueDatatype="130" unbalanced="0"/>
    <cacheHierarchy uniqueName="[application_record].[Owns Real Estate]" caption="Owns Real Estate" attribute="1" defaultMemberUniqueName="[application_record].[Owns Real Estate].[All]" allUniqueName="[application_record].[Owns Real Estate].[All]" dimensionUniqueName="[application_record]" displayFolder="" count="2" memberValueDatatype="130" unbalanced="0"/>
    <cacheHierarchy uniqueName="[application_record].[Number of Children]" caption="Number of Children" attribute="1" defaultMemberUniqueName="[application_record].[Number of Children].[All]" allUniqueName="[application_record].[Number of Children].[All]" dimensionUniqueName="[application_record]" displayFolder="" count="2" memberValueDatatype="20" unbalanced="0">
      <fieldsUsage count="2">
        <fieldUsage x="-1"/>
        <fieldUsage x="3"/>
      </fieldsUsage>
    </cacheHierarchy>
    <cacheHierarchy uniqueName="[application_record].[Marital Status]" caption="Marital Status" attribute="1" defaultMemberUniqueName="[application_record].[Marital Status].[All]" allUniqueName="[application_record].[Marital Status].[All]" dimensionUniqueName="[application_record]" displayFolder="" count="2" memberValueDatatype="130" unbalanced="0"/>
    <cacheHierarchy uniqueName="[application_record].[Birthdate]" caption="Birthdate" attribute="1" time="1" defaultMemberUniqueName="[application_record].[Birthdate].[All]" allUniqueName="[application_record].[Birthdate].[All]" dimensionUniqueName="[application_record]" displayFolder="" count="2" memberValueDatatype="7" unbalanced="0"/>
    <cacheHierarchy uniqueName="[credit_record].[Loan ID]" caption="Loan ID" attribute="1" defaultMemberUniqueName="[credit_record].[Loan ID].[All]" allUniqueName="[credit_record].[Loan ID].[All]" dimensionUniqueName="[credit_record]" displayFolder="" count="2" memberValueDatatype="20" unbalanced="0"/>
    <cacheHierarchy uniqueName="[credit_record].[Report Date]" caption="Report Date" attribute="1" time="1" defaultMemberUniqueName="[credit_record].[Report Date].[All]" allUniqueName="[credit_record].[Report Date].[All]" dimensionUniqueName="[credit_record]" displayFolder="" count="2" memberValueDatatype="7" unbalanced="0"/>
    <cacheHierarchy uniqueName="[credit_record].[Open Date]" caption="Open Date" attribute="1" time="1" defaultMemberUniqueName="[credit_record].[Open Date].[All]" allUniqueName="[credit_record].[Open Date].[All]" dimensionUniqueName="[credit_record]" displayFolder="" count="2" memberValueDatatype="7" unbalanced="0"/>
    <cacheHierarchy uniqueName="[credit_record].[Months on Book]" caption="Months on Book" attribute="1" defaultMemberUniqueName="[credit_record].[Months on Book].[All]" allUniqueName="[credit_record].[Months on Book].[All]" dimensionUniqueName="[credit_record]" displayFolder="" count="2" memberValueDatatype="20" unbalanced="0">
      <fieldsUsage count="2">
        <fieldUsage x="-1"/>
        <fieldUsage x="1"/>
      </fieldsUsage>
    </cacheHierarchy>
    <cacheHierarchy uniqueName="[credit_record].[Status]" caption="Status" attribute="1" defaultMemberUniqueName="[credit_record].[Status].[All]" allUniqueName="[credit_record].[Status].[All]" dimensionUniqueName="[credit_record]" displayFolder="" count="2" memberValueDatatype="130" unbalanced="0">
      <fieldsUsage count="2">
        <fieldUsage x="-1"/>
        <fieldUsage x="0"/>
      </fieldsUsage>
    </cacheHierarchy>
    <cacheHierarchy uniqueName="[Measures].[__XL_Count application_record]" caption="__XL_Count application_record" measure="1" displayFolder="" measureGroup="application_record" count="0" hidden="1"/>
    <cacheHierarchy uniqueName="[Measures].[__XL_Count credit_record]" caption="__XL_Count credit_record" measure="1" displayFolder="" measureGroup="credit_record" count="0" hidden="1"/>
    <cacheHierarchy uniqueName="[Measures].[__No measures defined]" caption="__No measures defined" measure="1" displayFolder="" count="0" hidden="1"/>
    <cacheHierarchy uniqueName="[Measures].[Sum of Loan ID]" caption="Sum of Loan ID" measure="1" displayFolder="" measureGroup="credit_record" count="0" hidden="1">
      <extLst>
        <ext xmlns:x15="http://schemas.microsoft.com/office/spreadsheetml/2010/11/main" uri="{B97F6D7D-B522-45F9-BDA1-12C45D357490}">
          <x15:cacheHierarchy aggregatedColumn="7"/>
        </ext>
      </extLst>
    </cacheHierarchy>
    <cacheHierarchy uniqueName="[Measures].[Count of Loan ID]" caption="Count of Loan ID" measure="1" displayFolder="" measureGroup="credit_record"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3">
    <dimension name="application_record" uniqueName="[application_record]" caption="application_record"/>
    <dimension name="credit_record" uniqueName="[credit_record]" caption="credit_record"/>
    <dimension measure="1" name="Measures" uniqueName="[Measures]" caption="Measures"/>
  </dimensions>
  <measureGroups count="2">
    <measureGroup name="application_record" caption="application_record"/>
    <measureGroup name="credit_record" caption="credit_record"/>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Nather" refreshedDate="45575.61960972222" backgroundQuery="1" createdVersion="3" refreshedVersion="8" minRefreshableVersion="3" recordCount="0" supportSubquery="1" supportAdvancedDrill="1" xr:uid="{09D72D87-A16A-4361-89F4-588B8A0B40A0}">
  <cacheSource type="external" connectionId="3">
    <extLst>
      <ext xmlns:x14="http://schemas.microsoft.com/office/spreadsheetml/2009/9/main" uri="{F057638F-6D5F-4e77-A914-E7F072B9BCA8}">
        <x14:sourceConnection name="ThisWorkbookDataModel"/>
      </ext>
    </extLst>
  </cacheSource>
  <cacheFields count="0"/>
  <cacheHierarchies count="17">
    <cacheHierarchy uniqueName="[application_record].[Loan ID]" caption="Loan ID" attribute="1" defaultMemberUniqueName="[application_record].[Loan ID].[All]" allUniqueName="[application_record].[Loan ID].[All]" dimensionUniqueName="[application_record]" displayFolder="" count="0" memberValueDatatype="20" unbalanced="0"/>
    <cacheHierarchy uniqueName="[application_record].[Gender]" caption="Gender" attribute="1" defaultMemberUniqueName="[application_record].[Gender].[All]" allUniqueName="[application_record].[Gender].[All]" dimensionUniqueName="[application_record]" displayFolder="" count="2" memberValueDatatype="130" unbalanced="0"/>
    <cacheHierarchy uniqueName="[application_record].[Owns Car]" caption="Owns Car" attribute="1" defaultMemberUniqueName="[application_record].[Owns Car].[All]" allUniqueName="[application_record].[Owns Car].[All]" dimensionUniqueName="[application_record]" displayFolder="" count="2" memberValueDatatype="130" unbalanced="0"/>
    <cacheHierarchy uniqueName="[application_record].[Owns Real Estate]" caption="Owns Real Estate" attribute="1" defaultMemberUniqueName="[application_record].[Owns Real Estate].[All]" allUniqueName="[application_record].[Owns Real Estate].[All]" dimensionUniqueName="[application_record]" displayFolder="" count="2" memberValueDatatype="130" unbalanced="0"/>
    <cacheHierarchy uniqueName="[application_record].[Number of Children]" caption="Number of Children" attribute="1" defaultMemberUniqueName="[application_record].[Number of Children].[All]" allUniqueName="[application_record].[Number of Children].[All]" dimensionUniqueName="[application_record]" displayFolder="" count="2" memberValueDatatype="20" unbalanced="0"/>
    <cacheHierarchy uniqueName="[application_record].[Marital Status]" caption="Marital Status" attribute="1" defaultMemberUniqueName="[application_record].[Marital Status].[All]" allUniqueName="[application_record].[Marital Status].[All]" dimensionUniqueName="[application_record]" displayFolder="" count="2" memberValueDatatype="130" unbalanced="0"/>
    <cacheHierarchy uniqueName="[application_record].[Birthdate]" caption="Birthdate" attribute="1" time="1" defaultMemberUniqueName="[application_record].[Birthdate].[All]" allUniqueName="[application_record].[Birthdate].[All]" dimensionUniqueName="[application_record]" displayFolder="" count="0" memberValueDatatype="7" unbalanced="0"/>
    <cacheHierarchy uniqueName="[credit_record].[Loan ID]" caption="Loan ID" attribute="1" defaultMemberUniqueName="[credit_record].[Loan ID].[All]" allUniqueName="[credit_record].[Loan ID].[All]" dimensionUniqueName="[credit_record]" displayFolder="" count="0" memberValueDatatype="20" unbalanced="0"/>
    <cacheHierarchy uniqueName="[credit_record].[Report Date]" caption="Report Date" attribute="1" time="1" defaultMemberUniqueName="[credit_record].[Report Date].[All]" allUniqueName="[credit_record].[Report Date].[All]" dimensionUniqueName="[credit_record]" displayFolder="" count="0" memberValueDatatype="7" unbalanced="0"/>
    <cacheHierarchy uniqueName="[credit_record].[Open Date]" caption="Open Date" attribute="1" time="1" defaultMemberUniqueName="[credit_record].[Open Date].[All]" allUniqueName="[credit_record].[Open Date].[All]" dimensionUniqueName="[credit_record]" displayFolder="" count="0" memberValueDatatype="7" unbalanced="0"/>
    <cacheHierarchy uniqueName="[credit_record].[Months on Book]" caption="Months on Book" attribute="1" defaultMemberUniqueName="[credit_record].[Months on Book].[All]" allUniqueName="[credit_record].[Months on Book].[All]" dimensionUniqueName="[credit_record]" displayFolder="" count="0" memberValueDatatype="20" unbalanced="0"/>
    <cacheHierarchy uniqueName="[credit_record].[Status]" caption="Status" attribute="1" defaultMemberUniqueName="[credit_record].[Status].[All]" allUniqueName="[credit_record].[Status].[All]" dimensionUniqueName="[credit_record]" displayFolder="" count="0" memberValueDatatype="130" unbalanced="0"/>
    <cacheHierarchy uniqueName="[Measures].[__XL_Count application_record]" caption="__XL_Count application_record" measure="1" displayFolder="" measureGroup="application_record" count="0" hidden="1"/>
    <cacheHierarchy uniqueName="[Measures].[__XL_Count credit_record]" caption="__XL_Count credit_record" measure="1" displayFolder="" measureGroup="credit_record" count="0" hidden="1"/>
    <cacheHierarchy uniqueName="[Measures].[__No measures defined]" caption="__No measures defined" measure="1" displayFolder="" count="0" hidden="1"/>
    <cacheHierarchy uniqueName="[Measures].[Sum of Loan ID]" caption="Sum of Loan ID" measure="1" displayFolder="" measureGroup="credit_record" count="0" hidden="1">
      <extLst>
        <ext xmlns:x15="http://schemas.microsoft.com/office/spreadsheetml/2010/11/main" uri="{B97F6D7D-B522-45F9-BDA1-12C45D357490}">
          <x15:cacheHierarchy aggregatedColumn="7"/>
        </ext>
      </extLst>
    </cacheHierarchy>
    <cacheHierarchy uniqueName="[Measures].[Count of Loan ID]" caption="Count of Loan ID" measure="1" displayFolder="" measureGroup="credit_record"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72763156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BB43D1-EB9A-424C-8299-CB56A28910DF}" name="PivotTable3" cacheId="248" applyNumberFormats="0" applyBorderFormats="0" applyFontFormats="0" applyPatternFormats="0" applyAlignmentFormats="0" applyWidthHeightFormats="1" dataCaption="Values" tag="cc0529dd-c8dd-46ef-8b40-4fc878a47ad3" updatedVersion="8" minRefreshableVersion="3" useAutoFormatting="1" itemPrintTitles="1" createdVersion="8" indent="0" outline="1" outlineData="1" multipleFieldFilters="0">
  <location ref="A1:I64" firstHeaderRow="1" firstDataRow="2" firstDataCol="1"/>
  <pivotFields count="4">
    <pivotField axis="axisCol"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s>
    </pivotField>
    <pivotField dataField="1" subtotalTop="0" showAll="0" defaultSubtotal="0"/>
    <pivotField allDrilled="1" subtotalTop="0" showAll="0" dataSourceSort="1" defaultSubtotal="0" defaultAttributeDrillState="1"/>
  </pivotFields>
  <rowFields count="1">
    <field x="1"/>
  </rowFields>
  <rowItems count="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rowItems>
  <colFields count="1">
    <field x="0"/>
  </colFields>
  <colItems count="8">
    <i>
      <x/>
    </i>
    <i>
      <x v="1"/>
    </i>
    <i>
      <x v="2"/>
    </i>
    <i>
      <x v="3"/>
    </i>
    <i>
      <x v="4"/>
    </i>
    <i>
      <x v="5"/>
    </i>
    <i>
      <x v="6"/>
    </i>
    <i t="grand">
      <x/>
    </i>
  </colItems>
  <dataFields count="1">
    <dataField name="Count of Loan ID" fld="2" subtotal="count" showDataAs="percentOfRow" baseField="1" baseItem="0" numFmtId="10"/>
  </dataFields>
  <formats count="2">
    <format dxfId="1">
      <pivotArea collapsedLevelsAreSubtotals="1" fieldPosition="0">
        <references count="2">
          <reference field="0" count="1" selected="0">
            <x v="5"/>
          </reference>
          <reference field="1" count="1">
            <x v="1"/>
          </reference>
        </references>
      </pivotArea>
    </format>
    <format dxfId="0">
      <pivotArea collapsedLevelsAreSubtotals="1" fieldPosition="0">
        <references count="2">
          <reference field="0" count="1" selected="0">
            <x v="5"/>
          </reference>
          <reference field="1" count="1">
            <x v="2"/>
          </reference>
        </references>
      </pivotArea>
    </format>
  </formats>
  <pivotHierarchies count="17">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Loan ID"/>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edit_record]"/>
        <x15:activeTabTopLevelEntity name="[application_record]"/>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8466DF2-83E0-4501-8488-711CEAE8CD5E}" sourceName="[application_record].[Gender]">
  <pivotTables>
    <pivotTable tabId="1" name="PivotTable3"/>
  </pivotTables>
  <data>
    <olap pivotCacheId="727631564">
      <levels count="2">
        <level uniqueName="[application_record].[Gender].[(All)]" sourceCaption="(All)" count="0"/>
        <level uniqueName="[application_record].[Gender].[Gender]" sourceCaption="Gender" count="2">
          <ranges>
            <range startItem="0">
              <i n="[application_record].[Gender].&amp;[F]" c="F"/>
              <i n="[application_record].[Gender].&amp;[M]" c="M"/>
            </range>
          </ranges>
        </level>
      </levels>
      <selections count="1">
        <selection n="[application_record].[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s_Car" xr10:uid="{B698A20A-5FE9-4A60-888A-B8652E160774}" sourceName="[application_record].[Owns Car]">
  <pivotTables>
    <pivotTable tabId="1" name="PivotTable3"/>
  </pivotTables>
  <data>
    <olap pivotCacheId="727631564">
      <levels count="2">
        <level uniqueName="[application_record].[Owns Car].[(All)]" sourceCaption="(All)" count="0"/>
        <level uniqueName="[application_record].[Owns Car].[Owns Car]" sourceCaption="Owns Car" count="2">
          <ranges>
            <range startItem="0">
              <i n="[application_record].[Owns Car].&amp;[N]" c="N"/>
              <i n="[application_record].[Owns Car].&amp;[Y]" c="Y"/>
            </range>
          </ranges>
        </level>
      </levels>
      <selections count="1">
        <selection n="[application_record].[Owns C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s_Real_Estate" xr10:uid="{D00BE117-753D-4219-82D4-274FD3E52452}" sourceName="[application_record].[Owns Real Estate]">
  <pivotTables>
    <pivotTable tabId="1" name="PivotTable3"/>
  </pivotTables>
  <data>
    <olap pivotCacheId="727631564">
      <levels count="2">
        <level uniqueName="[application_record].[Owns Real Estate].[(All)]" sourceCaption="(All)" count="0"/>
        <level uniqueName="[application_record].[Owns Real Estate].[Owns Real Estate]" sourceCaption="Owns Real Estate" count="2">
          <ranges>
            <range startItem="0">
              <i n="[application_record].[Owns Real Estate].&amp;[N]" c="N"/>
              <i n="[application_record].[Owns Real Estate].&amp;[Y]" c="Y"/>
            </range>
          </ranges>
        </level>
      </levels>
      <selections count="1">
        <selection n="[application_record].[Owns Real Estat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ber_of_Children" xr10:uid="{1E4FA6D0-263B-4519-9E40-6EBA57E3AFC6}" sourceName="[application_record].[Number of Children]">
  <pivotTables>
    <pivotTable tabId="1" name="PivotTable3"/>
  </pivotTables>
  <data>
    <olap pivotCacheId="727631564">
      <levels count="2">
        <level uniqueName="[application_record].[Number of Children].[(All)]" sourceCaption="(All)" count="0"/>
        <level uniqueName="[application_record].[Number of Children].[Number of Children]" sourceCaption="Number of Children" count="7">
          <ranges>
            <range startItem="0">
              <i n="[application_record].[Number of Children].&amp;[0]" c="0"/>
              <i n="[application_record].[Number of Children].&amp;[1]" c="1"/>
              <i n="[application_record].[Number of Children].&amp;[2]" c="2"/>
              <i n="[application_record].[Number of Children].&amp;[3]" c="3"/>
              <i n="[application_record].[Number of Children].&amp;[4]" c="4"/>
              <i n="[application_record].[Number of Children].&amp;[5]" c="5"/>
              <i n="[application_record].[Number of Children].&amp;[7]" c="7"/>
            </range>
          </ranges>
        </level>
      </levels>
      <selections count="1">
        <selection n="[application_record].[Number of Childre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8A1F865-40FB-451F-9822-5D57710862E8}" sourceName="[application_record].[Marital Status]">
  <pivotTables>
    <pivotTable tabId="1" name="PivotTable3"/>
  </pivotTables>
  <data>
    <olap pivotCacheId="727631564">
      <levels count="2">
        <level uniqueName="[application_record].[Marital Status].[(All)]" sourceCaption="(All)" count="0"/>
        <level uniqueName="[application_record].[Marital Status].[Marital Status]" sourceCaption="Marital Status" count="4">
          <ranges>
            <range startItem="0">
              <i n="[application_record].[Marital Status].&amp;[Married]" c="Married"/>
              <i n="[application_record].[Marital Status].&amp;[Separated]" c="Separated"/>
              <i n="[application_record].[Marital Status].&amp;[Single]" c="Single"/>
              <i n="[application_record].[Marital Status].&amp;[Widow]" c="Widow"/>
            </range>
          </ranges>
        </level>
      </levels>
      <selections count="1">
        <selection n="[application_record].[Marital 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B7B1065-A9F4-4D9F-A53C-811FFFFEC445}" cache="Slicer_Gender" caption="Gender" columnCount="2" level="1" style="SlicerStyleOther1" rowHeight="257175"/>
  <slicer name="Owns Car" xr10:uid="{71C3001C-8954-4787-885C-3C8B677779CA}" cache="Slicer_Owns_Car" caption="Owns Car" columnCount="2" level="1" style="SlicerStyleOther1" rowHeight="257175"/>
  <slicer name="Owns Real Estate" xr10:uid="{F6F36BD4-BBAC-4B0C-88BB-390CC2BE1984}" cache="Slicer_Owns_Real_Estate" caption="Owns Real Estate" columnCount="2" level="1" style="SlicerStyleOther1" rowHeight="257175"/>
  <slicer name="Number of Children" xr10:uid="{75F39FCF-36C7-44EB-835E-C59C16ED2246}" cache="Slicer_Number_of_Children" caption="Number of Children" columnCount="7" level="1" style="SlicerStyleOther1" rowHeight="257175"/>
  <slicer name="Marital Status" xr10:uid="{B8072475-BDBC-44EE-A450-A5F5D5F38DB1}" cache="Slicer_Marital_Status" caption="Marital Status" columnCount="4" level="1" style="SlicerStyleOther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94ECB756-30D1-45D5-BE46-FD9EA010281E}" cache="Slicer_Gender" caption="Gender" columnCount="2" level="1" style="SlicerStyleOther1" rowHeight="257175"/>
  <slicer name="Owns Car 1" xr10:uid="{F3697D86-3EBB-4F34-AD21-8F468D285D62}" cache="Slicer_Owns_Car" caption="Owns Car" columnCount="2" level="1" style="SlicerStyleOther1" rowHeight="257175"/>
  <slicer name="Owns Real Estate 1" xr10:uid="{22F30D01-95FD-4D3F-AC32-C3785424843C}" cache="Slicer_Owns_Real_Estate" caption="Owns Real Estate" columnCount="2" level="1" style="SlicerStyleOther1" rowHeight="257175"/>
  <slicer name="Number of Children 1" xr10:uid="{49B8C795-A500-4477-AB87-17065468267D}" cache="Slicer_Number_of_Children" caption="Number of Children" columnCount="7" level="1" style="SlicerStyleOther1" rowHeight="257175"/>
  <slicer name="Marital Status 1" xr10:uid="{47543BD5-D389-4E0D-BB17-CB3715BB8576}" cache="Slicer_Marital_Status" caption="Marital Status" columnCount="4" level="1" style="SlicerStyleOther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BA59D-76B1-4C54-A944-4A9BF74A1701}">
  <dimension ref="A1:I64"/>
  <sheetViews>
    <sheetView workbookViewId="0">
      <selection activeCell="D3" sqref="D3"/>
    </sheetView>
  </sheetViews>
  <sheetFormatPr defaultRowHeight="15" x14ac:dyDescent="0.25"/>
  <cols>
    <col min="1" max="1" width="16.140625" bestFit="1" customWidth="1"/>
    <col min="2" max="2" width="16.85546875" bestFit="1" customWidth="1"/>
    <col min="3" max="6" width="6.140625" bestFit="1" customWidth="1"/>
    <col min="7" max="7" width="12.140625" bestFit="1" customWidth="1"/>
    <col min="8" max="8" width="7.42578125" bestFit="1" customWidth="1"/>
    <col min="9" max="9" width="11.28515625" bestFit="1" customWidth="1"/>
  </cols>
  <sheetData>
    <row r="1" spans="1:9" x14ac:dyDescent="0.25">
      <c r="A1" s="1" t="s">
        <v>12</v>
      </c>
      <c r="B1" s="1" t="s">
        <v>0</v>
      </c>
    </row>
    <row r="2" spans="1:9" x14ac:dyDescent="0.25">
      <c r="A2" s="1" t="s">
        <v>9</v>
      </c>
      <c r="B2" t="s">
        <v>1</v>
      </c>
      <c r="C2" t="s">
        <v>2</v>
      </c>
      <c r="D2" t="s">
        <v>3</v>
      </c>
      <c r="E2" t="s">
        <v>4</v>
      </c>
      <c r="F2" t="s">
        <v>5</v>
      </c>
      <c r="G2" t="s">
        <v>6</v>
      </c>
      <c r="H2" t="s">
        <v>7</v>
      </c>
      <c r="I2" t="s">
        <v>8</v>
      </c>
    </row>
    <row r="3" spans="1:9" x14ac:dyDescent="0.25">
      <c r="A3" s="2">
        <v>0</v>
      </c>
      <c r="B3" s="3">
        <v>0.99146940230957015</v>
      </c>
      <c r="C3" s="3">
        <v>2.1943659653838769E-4</v>
      </c>
      <c r="D3" s="3">
        <v>0</v>
      </c>
      <c r="E3" s="3">
        <v>0</v>
      </c>
      <c r="F3" s="3">
        <v>0</v>
      </c>
      <c r="G3" s="3">
        <v>2.7429574567298461E-5</v>
      </c>
      <c r="H3" s="3">
        <v>8.2837315193241348E-3</v>
      </c>
      <c r="I3" s="3">
        <v>1</v>
      </c>
    </row>
    <row r="4" spans="1:9" x14ac:dyDescent="0.25">
      <c r="A4" s="2">
        <v>1</v>
      </c>
      <c r="B4" s="3">
        <v>0.96090375456861221</v>
      </c>
      <c r="C4" s="3">
        <v>1.1989146084837745E-2</v>
      </c>
      <c r="D4" s="3">
        <v>8.3065677262155271E-5</v>
      </c>
      <c r="E4" s="3">
        <v>0</v>
      </c>
      <c r="F4" s="3">
        <v>0</v>
      </c>
      <c r="G4" s="5">
        <v>8.3065677262155271E-5</v>
      </c>
      <c r="H4" s="3">
        <v>2.6940967992025694E-2</v>
      </c>
      <c r="I4" s="3">
        <v>1</v>
      </c>
    </row>
    <row r="5" spans="1:9" x14ac:dyDescent="0.25">
      <c r="A5" s="2">
        <v>2</v>
      </c>
      <c r="B5" s="3">
        <v>0.93575450770718394</v>
      </c>
      <c r="C5" s="3">
        <v>1.8599624594732949E-2</v>
      </c>
      <c r="D5" s="3">
        <v>1.2229110972072123E-3</v>
      </c>
      <c r="E5" s="3">
        <v>0</v>
      </c>
      <c r="F5" s="3">
        <v>0</v>
      </c>
      <c r="G5" s="6">
        <v>1.7063875774984359E-4</v>
      </c>
      <c r="H5" s="3">
        <v>4.4252317843126103E-2</v>
      </c>
      <c r="I5" s="3">
        <v>1</v>
      </c>
    </row>
    <row r="6" spans="1:9" x14ac:dyDescent="0.25">
      <c r="A6" s="2">
        <v>3</v>
      </c>
      <c r="B6" s="3">
        <v>0.90444516072318104</v>
      </c>
      <c r="C6" s="3">
        <v>1.8606968089782284E-2</v>
      </c>
      <c r="D6" s="3">
        <v>1.3772086617634132E-3</v>
      </c>
      <c r="E6" s="3">
        <v>4.688369912386087E-4</v>
      </c>
      <c r="F6" s="3">
        <v>0</v>
      </c>
      <c r="G6" s="3">
        <v>3.223254314765435E-4</v>
      </c>
      <c r="H6" s="3">
        <v>7.4779500102558086E-2</v>
      </c>
      <c r="I6" s="3">
        <v>1</v>
      </c>
    </row>
    <row r="7" spans="1:9" x14ac:dyDescent="0.25">
      <c r="A7" s="2">
        <v>4</v>
      </c>
      <c r="B7" s="3">
        <v>0.86409773293624259</v>
      </c>
      <c r="C7" s="3">
        <v>2.0239470005470127E-2</v>
      </c>
      <c r="D7" s="3">
        <v>1.7625964869628639E-3</v>
      </c>
      <c r="E7" s="3">
        <v>3.9506472983650399E-4</v>
      </c>
      <c r="F7" s="3">
        <v>4.2545432443931197E-4</v>
      </c>
      <c r="G7" s="3">
        <v>3.9506472983650399E-4</v>
      </c>
      <c r="H7" s="3">
        <v>0.11268461678721206</v>
      </c>
      <c r="I7" s="3">
        <v>1</v>
      </c>
    </row>
    <row r="8" spans="1:9" x14ac:dyDescent="0.25">
      <c r="A8" s="2">
        <v>5</v>
      </c>
      <c r="B8" s="3">
        <v>0.82649177440156019</v>
      </c>
      <c r="C8" s="3">
        <v>2.0823503507281935E-2</v>
      </c>
      <c r="D8" s="3">
        <v>1.6671384983171337E-3</v>
      </c>
      <c r="E8" s="3">
        <v>5.3474253719606177E-4</v>
      </c>
      <c r="F8" s="3">
        <v>1.8873266018684534E-4</v>
      </c>
      <c r="G8" s="3">
        <v>6.6056431065395871E-4</v>
      </c>
      <c r="H8" s="3">
        <v>0.14963354408480387</v>
      </c>
      <c r="I8" s="3">
        <v>1</v>
      </c>
    </row>
    <row r="9" spans="1:9" x14ac:dyDescent="0.25">
      <c r="A9" s="2">
        <v>6</v>
      </c>
      <c r="B9" s="3">
        <v>0.73857044538393468</v>
      </c>
      <c r="C9" s="3">
        <v>2.5235145675613673E-2</v>
      </c>
      <c r="D9" s="3">
        <v>1.7697374889391407E-3</v>
      </c>
      <c r="E9" s="3">
        <v>7.2100416216039061E-4</v>
      </c>
      <c r="F9" s="3">
        <v>3.9327499754203128E-4</v>
      </c>
      <c r="G9" s="3">
        <v>7.5377707862222664E-4</v>
      </c>
      <c r="H9" s="3">
        <v>0.23255661521318782</v>
      </c>
      <c r="I9" s="3">
        <v>1</v>
      </c>
    </row>
    <row r="10" spans="1:9" x14ac:dyDescent="0.25">
      <c r="A10" s="2">
        <v>7</v>
      </c>
      <c r="B10" s="3">
        <v>0.70847573479152426</v>
      </c>
      <c r="C10" s="3">
        <v>2.0539986329460014E-2</v>
      </c>
      <c r="D10" s="3">
        <v>2.9391660970608338E-3</v>
      </c>
      <c r="E10" s="3">
        <v>6.8352699931647305E-4</v>
      </c>
      <c r="F10" s="3">
        <v>2.7341079972658918E-4</v>
      </c>
      <c r="G10" s="3">
        <v>9.5693779904306223E-4</v>
      </c>
      <c r="H10" s="3">
        <v>0.26613123718386877</v>
      </c>
      <c r="I10" s="3">
        <v>1</v>
      </c>
    </row>
    <row r="11" spans="1:9" x14ac:dyDescent="0.25">
      <c r="A11" s="2">
        <v>8</v>
      </c>
      <c r="B11" s="3">
        <v>0.6789456743321054</v>
      </c>
      <c r="C11" s="3">
        <v>1.8311219198168877E-2</v>
      </c>
      <c r="D11" s="3">
        <v>1.7166767998283324E-3</v>
      </c>
      <c r="E11" s="3">
        <v>8.9410249991058973E-4</v>
      </c>
      <c r="F11" s="3">
        <v>3.9340509996065948E-4</v>
      </c>
      <c r="G11" s="3">
        <v>1.2875075998712493E-3</v>
      </c>
      <c r="H11" s="3">
        <v>0.29845141447015489</v>
      </c>
      <c r="I11" s="3">
        <v>1</v>
      </c>
    </row>
    <row r="12" spans="1:9" x14ac:dyDescent="0.25">
      <c r="A12" s="2">
        <v>9</v>
      </c>
      <c r="B12" s="3">
        <v>0.64585591984747093</v>
      </c>
      <c r="C12" s="3">
        <v>1.8505364686530336E-2</v>
      </c>
      <c r="D12" s="3">
        <v>2.2430745074582229E-3</v>
      </c>
      <c r="E12" s="3">
        <v>5.6076862686455572E-4</v>
      </c>
      <c r="F12" s="3">
        <v>7.1030692736177056E-4</v>
      </c>
      <c r="G12" s="3">
        <v>1.682305880593667E-3</v>
      </c>
      <c r="H12" s="3">
        <v>0.33044225952372053</v>
      </c>
      <c r="I12" s="3">
        <v>1</v>
      </c>
    </row>
    <row r="13" spans="1:9" x14ac:dyDescent="0.25">
      <c r="A13" s="2">
        <v>10</v>
      </c>
      <c r="B13" s="3">
        <v>0.58471243331645961</v>
      </c>
      <c r="C13" s="3">
        <v>1.9391768233324249E-2</v>
      </c>
      <c r="D13" s="3">
        <v>1.7522682138546007E-3</v>
      </c>
      <c r="E13" s="3">
        <v>6.6196799190062691E-4</v>
      </c>
      <c r="F13" s="3">
        <v>5.0621081733577349E-4</v>
      </c>
      <c r="G13" s="3">
        <v>2.1806004439079477E-3</v>
      </c>
      <c r="H13" s="3">
        <v>0.39079475098321714</v>
      </c>
      <c r="I13" s="3">
        <v>1</v>
      </c>
    </row>
    <row r="14" spans="1:9" x14ac:dyDescent="0.25">
      <c r="A14" s="2">
        <v>11</v>
      </c>
      <c r="B14" s="3">
        <v>0.54978425466091341</v>
      </c>
      <c r="C14" s="3">
        <v>1.6038427094358057E-2</v>
      </c>
      <c r="D14" s="3">
        <v>2.1981600586176014E-3</v>
      </c>
      <c r="E14" s="3">
        <v>4.4777334527395585E-4</v>
      </c>
      <c r="F14" s="3">
        <v>3.2565334201742243E-4</v>
      </c>
      <c r="G14" s="3">
        <v>1.9946267198567126E-3</v>
      </c>
      <c r="H14" s="3">
        <v>0.42921110477896279</v>
      </c>
      <c r="I14" s="3">
        <v>1</v>
      </c>
    </row>
    <row r="15" spans="1:9" x14ac:dyDescent="0.25">
      <c r="A15" s="2">
        <v>12</v>
      </c>
      <c r="B15" s="3">
        <v>0.47854306332465091</v>
      </c>
      <c r="C15" s="3">
        <v>1.3493317391861308E-2</v>
      </c>
      <c r="D15" s="3">
        <v>1.3664118877834237E-3</v>
      </c>
      <c r="E15" s="3">
        <v>1.4091122592766556E-3</v>
      </c>
      <c r="F15" s="3">
        <v>2.9890260045262396E-4</v>
      </c>
      <c r="G15" s="3">
        <v>2.1350185746615994E-3</v>
      </c>
      <c r="H15" s="3">
        <v>0.5027541739613135</v>
      </c>
      <c r="I15" s="3">
        <v>1</v>
      </c>
    </row>
    <row r="16" spans="1:9" x14ac:dyDescent="0.25">
      <c r="A16" s="2">
        <v>13</v>
      </c>
      <c r="B16" s="3">
        <v>0.45782862270076269</v>
      </c>
      <c r="C16" s="3">
        <v>1.0408254822790489E-2</v>
      </c>
      <c r="D16" s="3">
        <v>1.4804845222072679E-3</v>
      </c>
      <c r="E16" s="3">
        <v>4.9349484073575589E-4</v>
      </c>
      <c r="F16" s="3">
        <v>1.3458950201884253E-3</v>
      </c>
      <c r="G16" s="3">
        <v>2.018842530282638E-3</v>
      </c>
      <c r="H16" s="3">
        <v>0.52642440556303272</v>
      </c>
      <c r="I16" s="3">
        <v>1</v>
      </c>
    </row>
    <row r="17" spans="1:9" x14ac:dyDescent="0.25">
      <c r="A17" s="2">
        <v>14</v>
      </c>
      <c r="B17" s="3">
        <v>0.44693418338646168</v>
      </c>
      <c r="C17" s="3">
        <v>8.7192949559347453E-3</v>
      </c>
      <c r="D17" s="3">
        <v>7.500468779298706E-4</v>
      </c>
      <c r="E17" s="3">
        <v>1.0781923870241889E-3</v>
      </c>
      <c r="F17" s="3">
        <v>1.8751171948246765E-4</v>
      </c>
      <c r="G17" s="3">
        <v>2.7657978623663979E-3</v>
      </c>
      <c r="H17" s="3">
        <v>0.53956497281080062</v>
      </c>
      <c r="I17" s="3">
        <v>1</v>
      </c>
    </row>
    <row r="18" spans="1:9" x14ac:dyDescent="0.25">
      <c r="A18" s="2">
        <v>15</v>
      </c>
      <c r="B18" s="3">
        <v>0.43773640516775558</v>
      </c>
      <c r="C18" s="3">
        <v>9.1860293756447411E-3</v>
      </c>
      <c r="D18" s="3">
        <v>8.350935796040674E-4</v>
      </c>
      <c r="E18" s="3">
        <v>1.9649260696566291E-4</v>
      </c>
      <c r="F18" s="3">
        <v>9.8246303482831454E-4</v>
      </c>
      <c r="G18" s="3">
        <v>2.8491428010021121E-3</v>
      </c>
      <c r="H18" s="3">
        <v>0.54821437343419954</v>
      </c>
      <c r="I18" s="3">
        <v>1</v>
      </c>
    </row>
    <row r="19" spans="1:9" x14ac:dyDescent="0.25">
      <c r="A19" s="2">
        <v>16</v>
      </c>
      <c r="B19" s="3">
        <v>0.4290352504638219</v>
      </c>
      <c r="C19" s="3">
        <v>7.2665429808286951E-3</v>
      </c>
      <c r="D19" s="3">
        <v>4.6382189239332097E-4</v>
      </c>
      <c r="E19" s="3">
        <v>2.0614306328592042E-4</v>
      </c>
      <c r="F19" s="3">
        <v>1.0307153164296021E-4</v>
      </c>
      <c r="G19" s="3">
        <v>3.4528963100391671E-3</v>
      </c>
      <c r="H19" s="3">
        <v>0.55947227375798803</v>
      </c>
      <c r="I19" s="3">
        <v>1</v>
      </c>
    </row>
    <row r="20" spans="1:9" x14ac:dyDescent="0.25">
      <c r="A20" s="2">
        <v>17</v>
      </c>
      <c r="B20" s="3">
        <v>0.4157686684355878</v>
      </c>
      <c r="C20" s="3">
        <v>7.4727892998321327E-3</v>
      </c>
      <c r="D20" s="3">
        <v>6.4980776520279422E-4</v>
      </c>
      <c r="E20" s="3">
        <v>1.083012942004657E-4</v>
      </c>
      <c r="F20" s="3">
        <v>1.083012942004657E-4</v>
      </c>
      <c r="G20" s="3">
        <v>3.3031894731142038E-3</v>
      </c>
      <c r="H20" s="3">
        <v>0.57258894243786218</v>
      </c>
      <c r="I20" s="3">
        <v>1</v>
      </c>
    </row>
    <row r="21" spans="1:9" x14ac:dyDescent="0.25">
      <c r="A21" s="2">
        <v>18</v>
      </c>
      <c r="B21" s="3">
        <v>0.39543358196207939</v>
      </c>
      <c r="C21" s="3">
        <v>7.4588623811421735E-3</v>
      </c>
      <c r="D21" s="3">
        <v>7.9713033080908732E-4</v>
      </c>
      <c r="E21" s="3">
        <v>2.2775152308831064E-4</v>
      </c>
      <c r="F21" s="3">
        <v>0</v>
      </c>
      <c r="G21" s="3">
        <v>3.3023970847805045E-3</v>
      </c>
      <c r="H21" s="3">
        <v>0.59278027671810052</v>
      </c>
      <c r="I21" s="3">
        <v>1</v>
      </c>
    </row>
    <row r="22" spans="1:9" x14ac:dyDescent="0.25">
      <c r="A22" s="2">
        <v>19</v>
      </c>
      <c r="B22" s="3">
        <v>0.38652651696129958</v>
      </c>
      <c r="C22" s="3">
        <v>6.270903010033445E-3</v>
      </c>
      <c r="D22" s="3">
        <v>8.3612040133779263E-4</v>
      </c>
      <c r="E22" s="3">
        <v>2.3889154323936931E-4</v>
      </c>
      <c r="F22" s="3">
        <v>1.1944577161968466E-4</v>
      </c>
      <c r="G22" s="3">
        <v>2.8069756330625895E-3</v>
      </c>
      <c r="H22" s="3">
        <v>0.6032011466794075</v>
      </c>
      <c r="I22" s="3">
        <v>1</v>
      </c>
    </row>
    <row r="23" spans="1:9" x14ac:dyDescent="0.25">
      <c r="A23" s="2">
        <v>20</v>
      </c>
      <c r="B23" s="3">
        <v>0.37753695815585064</v>
      </c>
      <c r="C23" s="3">
        <v>6.1388123277374088E-3</v>
      </c>
      <c r="D23" s="3">
        <v>3.1320471059884743E-4</v>
      </c>
      <c r="E23" s="3">
        <v>1.8792282635930844E-4</v>
      </c>
      <c r="F23" s="3">
        <v>2.5056376847907793E-4</v>
      </c>
      <c r="G23" s="3">
        <v>2.8188423953896266E-3</v>
      </c>
      <c r="H23" s="3">
        <v>0.61275369581558503</v>
      </c>
      <c r="I23" s="3">
        <v>1</v>
      </c>
    </row>
    <row r="24" spans="1:9" x14ac:dyDescent="0.25">
      <c r="A24" s="2">
        <v>21</v>
      </c>
      <c r="B24" s="3">
        <v>0.36693920611895026</v>
      </c>
      <c r="C24" s="3">
        <v>6.4618224976922059E-3</v>
      </c>
      <c r="D24" s="3">
        <v>7.9124357114598442E-4</v>
      </c>
      <c r="E24" s="3">
        <v>3.2968482131082687E-4</v>
      </c>
      <c r="F24" s="3">
        <v>1.978108927864961E-4</v>
      </c>
      <c r="G24" s="3">
        <v>2.9012264275352761E-3</v>
      </c>
      <c r="H24" s="3">
        <v>0.62237900567057891</v>
      </c>
      <c r="I24" s="3">
        <v>1</v>
      </c>
    </row>
    <row r="25" spans="1:9" x14ac:dyDescent="0.25">
      <c r="A25" s="2">
        <v>22</v>
      </c>
      <c r="B25" s="3">
        <v>0.35516789629731782</v>
      </c>
      <c r="C25" s="3">
        <v>6.6193201406605532E-3</v>
      </c>
      <c r="D25" s="3">
        <v>2.7580500586085635E-4</v>
      </c>
      <c r="E25" s="3">
        <v>2.7580500586085635E-4</v>
      </c>
      <c r="F25" s="3">
        <v>3.4475625732607049E-4</v>
      </c>
      <c r="G25" s="3">
        <v>2.9649038130042061E-3</v>
      </c>
      <c r="H25" s="3">
        <v>0.63435151347996965</v>
      </c>
      <c r="I25" s="3">
        <v>1</v>
      </c>
    </row>
    <row r="26" spans="1:9" x14ac:dyDescent="0.25">
      <c r="A26" s="2">
        <v>23</v>
      </c>
      <c r="B26" s="3">
        <v>0.34111946774660112</v>
      </c>
      <c r="C26" s="3">
        <v>6.870118599942146E-3</v>
      </c>
      <c r="D26" s="3">
        <v>2.892681515765114E-4</v>
      </c>
      <c r="E26" s="3">
        <v>0</v>
      </c>
      <c r="F26" s="3">
        <v>4.3390222736476716E-4</v>
      </c>
      <c r="G26" s="3">
        <v>3.0373155915533702E-3</v>
      </c>
      <c r="H26" s="3">
        <v>0.64824992768296208</v>
      </c>
      <c r="I26" s="3">
        <v>1</v>
      </c>
    </row>
    <row r="27" spans="1:9" x14ac:dyDescent="0.25">
      <c r="A27" s="2">
        <v>24</v>
      </c>
      <c r="B27" s="3">
        <v>0.31597354215768264</v>
      </c>
      <c r="C27" s="3">
        <v>6.158290884208926E-3</v>
      </c>
      <c r="D27" s="3">
        <v>5.3219797764768491E-4</v>
      </c>
      <c r="E27" s="3">
        <v>7.602828252109785E-5</v>
      </c>
      <c r="F27" s="3">
        <v>7.602828252109785E-5</v>
      </c>
      <c r="G27" s="3">
        <v>3.1931878658861094E-3</v>
      </c>
      <c r="H27" s="3">
        <v>0.67399072454953246</v>
      </c>
      <c r="I27" s="3">
        <v>1</v>
      </c>
    </row>
    <row r="28" spans="1:9" x14ac:dyDescent="0.25">
      <c r="A28" s="2">
        <v>25</v>
      </c>
      <c r="B28" s="3">
        <v>0.30776021186100633</v>
      </c>
      <c r="C28" s="3">
        <v>4.1730198218441535E-3</v>
      </c>
      <c r="D28" s="3">
        <v>9.6300457427172777E-4</v>
      </c>
      <c r="E28" s="3">
        <v>8.0250381189310652E-5</v>
      </c>
      <c r="F28" s="3">
        <v>0</v>
      </c>
      <c r="G28" s="3">
        <v>2.9692641040044939E-3</v>
      </c>
      <c r="H28" s="3">
        <v>0.68405424925768399</v>
      </c>
      <c r="I28" s="3">
        <v>1</v>
      </c>
    </row>
    <row r="29" spans="1:9" x14ac:dyDescent="0.25">
      <c r="A29" s="2">
        <v>26</v>
      </c>
      <c r="B29" s="3">
        <v>0.30496694354975418</v>
      </c>
      <c r="C29" s="3">
        <v>3.475165282251229E-3</v>
      </c>
      <c r="D29" s="3">
        <v>7.6284115951856242E-4</v>
      </c>
      <c r="E29" s="3">
        <v>4.2380064417697918E-4</v>
      </c>
      <c r="F29" s="3">
        <v>8.4760128835395824E-5</v>
      </c>
      <c r="G29" s="3">
        <v>2.7970842515680624E-3</v>
      </c>
      <c r="H29" s="3">
        <v>0.68748940498389555</v>
      </c>
      <c r="I29" s="3">
        <v>1</v>
      </c>
    </row>
    <row r="30" spans="1:9" x14ac:dyDescent="0.25">
      <c r="A30" s="2">
        <v>27</v>
      </c>
      <c r="B30" s="3">
        <v>0.29851944345344272</v>
      </c>
      <c r="C30" s="3">
        <v>3.92436674991081E-3</v>
      </c>
      <c r="D30" s="3">
        <v>1.7838030681412772E-4</v>
      </c>
      <c r="E30" s="3">
        <v>0</v>
      </c>
      <c r="F30" s="3">
        <v>8.0271138066357478E-4</v>
      </c>
      <c r="G30" s="3">
        <v>2.5865144488048521E-3</v>
      </c>
      <c r="H30" s="3">
        <v>0.69398858366036387</v>
      </c>
      <c r="I30" s="3">
        <v>1</v>
      </c>
    </row>
    <row r="31" spans="1:9" x14ac:dyDescent="0.25">
      <c r="A31" s="2">
        <v>28</v>
      </c>
      <c r="B31" s="3">
        <v>0.2936186256951645</v>
      </c>
      <c r="C31" s="3">
        <v>2.7335281364878877E-3</v>
      </c>
      <c r="D31" s="3">
        <v>3.7703836365350174E-4</v>
      </c>
      <c r="E31" s="3">
        <v>9.4259590913375435E-5</v>
      </c>
      <c r="F31" s="3">
        <v>9.4259590913375435E-5</v>
      </c>
      <c r="G31" s="3">
        <v>2.3564897728343857E-3</v>
      </c>
      <c r="H31" s="3">
        <v>0.70072579885003294</v>
      </c>
      <c r="I31" s="3">
        <v>1</v>
      </c>
    </row>
    <row r="32" spans="1:9" x14ac:dyDescent="0.25">
      <c r="A32" s="2">
        <v>29</v>
      </c>
      <c r="B32" s="3">
        <v>0.28960766696615753</v>
      </c>
      <c r="C32" s="3">
        <v>2.3959269242288112E-3</v>
      </c>
      <c r="D32" s="3">
        <v>8.9847259658580418E-4</v>
      </c>
      <c r="E32" s="3">
        <v>9.9830288509533793E-5</v>
      </c>
      <c r="F32" s="3">
        <v>2.9949086552860139E-4</v>
      </c>
      <c r="G32" s="3">
        <v>2.2960966357192772E-3</v>
      </c>
      <c r="H32" s="3">
        <v>0.70440251572327039</v>
      </c>
      <c r="I32" s="3">
        <v>1</v>
      </c>
    </row>
    <row r="33" spans="1:9" x14ac:dyDescent="0.25">
      <c r="A33" s="2">
        <v>30</v>
      </c>
      <c r="B33" s="3">
        <v>0.28434065934065933</v>
      </c>
      <c r="C33" s="3">
        <v>4.015215553677092E-3</v>
      </c>
      <c r="D33" s="3">
        <v>9.5097210481825869E-4</v>
      </c>
      <c r="E33" s="3">
        <v>2.1132713440405747E-4</v>
      </c>
      <c r="F33" s="3">
        <v>1.0566356720202873E-4</v>
      </c>
      <c r="G33" s="3">
        <v>2.2189349112426036E-3</v>
      </c>
      <c r="H33" s="3">
        <v>0.70815722738799658</v>
      </c>
      <c r="I33" s="3">
        <v>1</v>
      </c>
    </row>
    <row r="34" spans="1:9" x14ac:dyDescent="0.25">
      <c r="A34" s="2">
        <v>31</v>
      </c>
      <c r="B34" s="3">
        <v>0.27865546218487397</v>
      </c>
      <c r="C34" s="3">
        <v>3.4733893557422971E-3</v>
      </c>
      <c r="D34" s="3">
        <v>0</v>
      </c>
      <c r="E34" s="3">
        <v>6.7226890756302523E-4</v>
      </c>
      <c r="F34" s="3">
        <v>1.1204481792717087E-4</v>
      </c>
      <c r="G34" s="3">
        <v>2.2408963585434172E-3</v>
      </c>
      <c r="H34" s="3">
        <v>0.71484593837535015</v>
      </c>
      <c r="I34" s="3">
        <v>1</v>
      </c>
    </row>
    <row r="35" spans="1:9" x14ac:dyDescent="0.25">
      <c r="A35" s="2">
        <v>32</v>
      </c>
      <c r="B35" s="3">
        <v>0.27306185444615932</v>
      </c>
      <c r="C35" s="3">
        <v>3.5616763623412084E-3</v>
      </c>
      <c r="D35" s="3">
        <v>4.7489018164549449E-4</v>
      </c>
      <c r="E35" s="3">
        <v>0</v>
      </c>
      <c r="F35" s="3">
        <v>4.7489018164549449E-4</v>
      </c>
      <c r="G35" s="3">
        <v>2.3744509082274726E-3</v>
      </c>
      <c r="H35" s="3">
        <v>0.72005223791998096</v>
      </c>
      <c r="I35" s="3">
        <v>1</v>
      </c>
    </row>
    <row r="36" spans="1:9" x14ac:dyDescent="0.25">
      <c r="A36" s="2">
        <v>33</v>
      </c>
      <c r="B36" s="3">
        <v>0.26712759270898806</v>
      </c>
      <c r="C36" s="3">
        <v>4.1483343808925207E-3</v>
      </c>
      <c r="D36" s="3">
        <v>1.257071024512885E-4</v>
      </c>
      <c r="E36" s="3">
        <v>1.257071024512885E-4</v>
      </c>
      <c r="F36" s="3">
        <v>0</v>
      </c>
      <c r="G36" s="3">
        <v>2.7655562539283468E-3</v>
      </c>
      <c r="H36" s="3">
        <v>0.72570710245128844</v>
      </c>
      <c r="I36" s="3">
        <v>1</v>
      </c>
    </row>
    <row r="37" spans="1:9" x14ac:dyDescent="0.25">
      <c r="A37" s="2">
        <v>34</v>
      </c>
      <c r="B37" s="3">
        <v>0.26314391927774827</v>
      </c>
      <c r="C37" s="3">
        <v>2.9208709506107276E-3</v>
      </c>
      <c r="D37" s="3">
        <v>9.2936802973977691E-4</v>
      </c>
      <c r="E37" s="3">
        <v>0</v>
      </c>
      <c r="F37" s="3">
        <v>0</v>
      </c>
      <c r="G37" s="3">
        <v>2.9208709506107276E-3</v>
      </c>
      <c r="H37" s="3">
        <v>0.73008497079129053</v>
      </c>
      <c r="I37" s="3">
        <v>1</v>
      </c>
    </row>
    <row r="38" spans="1:9" x14ac:dyDescent="0.25">
      <c r="A38" s="2">
        <v>35</v>
      </c>
      <c r="B38" s="3">
        <v>0.25508762012436403</v>
      </c>
      <c r="C38" s="3">
        <v>2.1198417184850197E-3</v>
      </c>
      <c r="D38" s="3">
        <v>2.8264556246466928E-4</v>
      </c>
      <c r="E38" s="3">
        <v>7.0661390616167329E-4</v>
      </c>
      <c r="F38" s="3">
        <v>0</v>
      </c>
      <c r="G38" s="3">
        <v>3.3917467495760316E-3</v>
      </c>
      <c r="H38" s="3">
        <v>0.7384115319389486</v>
      </c>
      <c r="I38" s="3">
        <v>1</v>
      </c>
    </row>
    <row r="39" spans="1:9" x14ac:dyDescent="0.25">
      <c r="A39" s="2">
        <v>36</v>
      </c>
      <c r="B39" s="3">
        <v>0.2363554352728913</v>
      </c>
      <c r="C39" s="3">
        <v>3.1574199368516014E-3</v>
      </c>
      <c r="D39" s="3">
        <v>0</v>
      </c>
      <c r="E39" s="3">
        <v>3.0070666065253347E-4</v>
      </c>
      <c r="F39" s="3">
        <v>7.5176665163133359E-4</v>
      </c>
      <c r="G39" s="3">
        <v>3.6084799278304014E-3</v>
      </c>
      <c r="H39" s="3">
        <v>0.75582619155014286</v>
      </c>
      <c r="I39" s="3">
        <v>1</v>
      </c>
    </row>
    <row r="40" spans="1:9" x14ac:dyDescent="0.25">
      <c r="A40" s="2">
        <v>37</v>
      </c>
      <c r="B40" s="3">
        <v>0.22986658093554091</v>
      </c>
      <c r="C40" s="3">
        <v>3.0541713550876065E-3</v>
      </c>
      <c r="D40" s="3">
        <v>1.6074586079408456E-4</v>
      </c>
      <c r="E40" s="3">
        <v>0</v>
      </c>
      <c r="F40" s="3">
        <v>1.125221025558592E-3</v>
      </c>
      <c r="G40" s="3">
        <v>2.8934254942935217E-3</v>
      </c>
      <c r="H40" s="3">
        <v>0.76289985532872528</v>
      </c>
      <c r="I40" s="3">
        <v>1</v>
      </c>
    </row>
    <row r="41" spans="1:9" x14ac:dyDescent="0.25">
      <c r="A41" s="2">
        <v>38</v>
      </c>
      <c r="B41" s="3">
        <v>0.22210743801652894</v>
      </c>
      <c r="C41" s="3">
        <v>2.7548209366391185E-3</v>
      </c>
      <c r="D41" s="3">
        <v>1.7217630853994491E-4</v>
      </c>
      <c r="E41" s="3">
        <v>1.7217630853994491E-4</v>
      </c>
      <c r="F41" s="3">
        <v>0</v>
      </c>
      <c r="G41" s="3">
        <v>3.4435261707988982E-3</v>
      </c>
      <c r="H41" s="3">
        <v>0.77134986225895319</v>
      </c>
      <c r="I41" s="3">
        <v>1</v>
      </c>
    </row>
    <row r="42" spans="1:9" x14ac:dyDescent="0.25">
      <c r="A42" s="2">
        <v>39</v>
      </c>
      <c r="B42" s="3">
        <v>0.21715768019269965</v>
      </c>
      <c r="C42" s="3">
        <v>3.7057624606262737E-3</v>
      </c>
      <c r="D42" s="3">
        <v>1.8528812303131369E-4</v>
      </c>
      <c r="E42" s="3">
        <v>0</v>
      </c>
      <c r="F42" s="3">
        <v>1.8528812303131369E-4</v>
      </c>
      <c r="G42" s="3">
        <v>3.5204743375949602E-3</v>
      </c>
      <c r="H42" s="3">
        <v>0.77524550676301651</v>
      </c>
      <c r="I42" s="3">
        <v>1</v>
      </c>
    </row>
    <row r="43" spans="1:9" x14ac:dyDescent="0.25">
      <c r="A43" s="2">
        <v>40</v>
      </c>
      <c r="B43" s="3">
        <v>0.21588841722255914</v>
      </c>
      <c r="C43" s="3">
        <v>2.2235698403072568E-3</v>
      </c>
      <c r="D43" s="3">
        <v>0</v>
      </c>
      <c r="E43" s="3">
        <v>2.0214271275520516E-4</v>
      </c>
      <c r="F43" s="3">
        <v>0</v>
      </c>
      <c r="G43" s="3">
        <v>3.6385688295936932E-3</v>
      </c>
      <c r="H43" s="3">
        <v>0.77804730139478473</v>
      </c>
      <c r="I43" s="3">
        <v>1</v>
      </c>
    </row>
    <row r="44" spans="1:9" x14ac:dyDescent="0.25">
      <c r="A44" s="2">
        <v>41</v>
      </c>
      <c r="B44" s="3">
        <v>0.21077024939306996</v>
      </c>
      <c r="C44" s="3">
        <v>1.9863164864268373E-3</v>
      </c>
      <c r="D44" s="3">
        <v>0</v>
      </c>
      <c r="E44" s="3">
        <v>0</v>
      </c>
      <c r="F44" s="3">
        <v>2.2070183182520416E-4</v>
      </c>
      <c r="G44" s="3">
        <v>3.5312293092032666E-3</v>
      </c>
      <c r="H44" s="3">
        <v>0.78349150297947467</v>
      </c>
      <c r="I44" s="3">
        <v>1</v>
      </c>
    </row>
    <row r="45" spans="1:9" x14ac:dyDescent="0.25">
      <c r="A45" s="2">
        <v>42</v>
      </c>
      <c r="B45" s="3">
        <v>0.20608674814282291</v>
      </c>
      <c r="C45" s="3">
        <v>2.6359932901988976E-3</v>
      </c>
      <c r="D45" s="3">
        <v>0</v>
      </c>
      <c r="E45" s="3">
        <v>0</v>
      </c>
      <c r="F45" s="3">
        <v>0</v>
      </c>
      <c r="G45" s="3">
        <v>3.8341720584711241E-3</v>
      </c>
      <c r="H45" s="3">
        <v>0.78744308650850703</v>
      </c>
      <c r="I45" s="3">
        <v>1</v>
      </c>
    </row>
    <row r="46" spans="1:9" x14ac:dyDescent="0.25">
      <c r="A46" s="2">
        <v>43</v>
      </c>
      <c r="B46" s="3">
        <v>0.20280446637237082</v>
      </c>
      <c r="C46" s="3">
        <v>7.7901843676967026E-4</v>
      </c>
      <c r="D46" s="3">
        <v>7.7901843676967026E-4</v>
      </c>
      <c r="E46" s="3">
        <v>0</v>
      </c>
      <c r="F46" s="3">
        <v>0</v>
      </c>
      <c r="G46" s="3">
        <v>3.8950921838483512E-3</v>
      </c>
      <c r="H46" s="3">
        <v>0.79174240457024148</v>
      </c>
      <c r="I46" s="3">
        <v>1</v>
      </c>
    </row>
    <row r="47" spans="1:9" x14ac:dyDescent="0.25">
      <c r="A47" s="2">
        <v>44</v>
      </c>
      <c r="B47" s="3">
        <v>0.20005683432793409</v>
      </c>
      <c r="C47" s="3">
        <v>1.1366865586814436E-3</v>
      </c>
      <c r="D47" s="3">
        <v>0</v>
      </c>
      <c r="E47" s="3">
        <v>5.6834327934072179E-4</v>
      </c>
      <c r="F47" s="3">
        <v>0</v>
      </c>
      <c r="G47" s="3">
        <v>3.978402955385053E-3</v>
      </c>
      <c r="H47" s="3">
        <v>0.7942597328786587</v>
      </c>
      <c r="I47" s="3">
        <v>1</v>
      </c>
    </row>
    <row r="48" spans="1:9" x14ac:dyDescent="0.25">
      <c r="A48" s="2">
        <v>45</v>
      </c>
      <c r="B48" s="3">
        <v>0.19466831990080596</v>
      </c>
      <c r="C48" s="3">
        <v>1.5499070055796653E-3</v>
      </c>
      <c r="D48" s="3">
        <v>0</v>
      </c>
      <c r="E48" s="3">
        <v>6.1996280223186606E-4</v>
      </c>
      <c r="F48" s="3">
        <v>0</v>
      </c>
      <c r="G48" s="3">
        <v>4.0297582145071295E-3</v>
      </c>
      <c r="H48" s="3">
        <v>0.79913205207687543</v>
      </c>
      <c r="I48" s="3">
        <v>1</v>
      </c>
    </row>
    <row r="49" spans="1:9" x14ac:dyDescent="0.25">
      <c r="A49" s="2">
        <v>46</v>
      </c>
      <c r="B49" s="3">
        <v>0.19364650219668808</v>
      </c>
      <c r="C49" s="3">
        <v>2.7036160865157146E-3</v>
      </c>
      <c r="D49" s="3">
        <v>0</v>
      </c>
      <c r="E49" s="3">
        <v>0</v>
      </c>
      <c r="F49" s="3">
        <v>6.7590402162892864E-4</v>
      </c>
      <c r="G49" s="3">
        <v>4.0554241297735723E-3</v>
      </c>
      <c r="H49" s="3">
        <v>0.79891855356539376</v>
      </c>
      <c r="I49" s="3">
        <v>1</v>
      </c>
    </row>
    <row r="50" spans="1:9" x14ac:dyDescent="0.25">
      <c r="A50" s="2">
        <v>47</v>
      </c>
      <c r="B50" s="3">
        <v>0.19045857988165679</v>
      </c>
      <c r="C50" s="3">
        <v>4.4378698224852072E-3</v>
      </c>
      <c r="D50" s="3">
        <v>3.6982248520710058E-4</v>
      </c>
      <c r="E50" s="3">
        <v>3.6982248520710058E-4</v>
      </c>
      <c r="F50" s="3">
        <v>0</v>
      </c>
      <c r="G50" s="3">
        <v>4.4378698224852072E-3</v>
      </c>
      <c r="H50" s="3">
        <v>0.7999260355029586</v>
      </c>
      <c r="I50" s="3">
        <v>1</v>
      </c>
    </row>
    <row r="51" spans="1:9" x14ac:dyDescent="0.25">
      <c r="A51" s="2">
        <v>48</v>
      </c>
      <c r="B51" s="3">
        <v>0.1898318983189832</v>
      </c>
      <c r="C51" s="3">
        <v>1.6400164001640015E-3</v>
      </c>
      <c r="D51" s="3">
        <v>8.2000820008200077E-4</v>
      </c>
      <c r="E51" s="3">
        <v>0</v>
      </c>
      <c r="F51" s="3">
        <v>0</v>
      </c>
      <c r="G51" s="3">
        <v>4.9200492004920051E-3</v>
      </c>
      <c r="H51" s="3">
        <v>0.80278802788027881</v>
      </c>
      <c r="I51" s="3">
        <v>1</v>
      </c>
    </row>
    <row r="52" spans="1:9" x14ac:dyDescent="0.25">
      <c r="A52" s="2">
        <v>49</v>
      </c>
      <c r="B52" s="3">
        <v>0.18735471873547188</v>
      </c>
      <c r="C52" s="3">
        <v>9.2980009298000927E-4</v>
      </c>
      <c r="D52" s="3">
        <v>0</v>
      </c>
      <c r="E52" s="3">
        <v>4.6490004649000463E-4</v>
      </c>
      <c r="F52" s="3">
        <v>0</v>
      </c>
      <c r="G52" s="3">
        <v>5.1139005113900512E-3</v>
      </c>
      <c r="H52" s="3">
        <v>0.80613668061366806</v>
      </c>
      <c r="I52" s="3">
        <v>1</v>
      </c>
    </row>
    <row r="53" spans="1:9" x14ac:dyDescent="0.25">
      <c r="A53" s="2">
        <v>50</v>
      </c>
      <c r="B53" s="3">
        <v>0.18134445023449713</v>
      </c>
      <c r="C53" s="3">
        <v>1.0422094841063053E-3</v>
      </c>
      <c r="D53" s="3">
        <v>0</v>
      </c>
      <c r="E53" s="3">
        <v>0</v>
      </c>
      <c r="F53" s="3">
        <v>5.2110474205315264E-4</v>
      </c>
      <c r="G53" s="3">
        <v>4.1688379364252211E-3</v>
      </c>
      <c r="H53" s="3">
        <v>0.81292339760291821</v>
      </c>
      <c r="I53" s="3">
        <v>1</v>
      </c>
    </row>
    <row r="54" spans="1:9" x14ac:dyDescent="0.25">
      <c r="A54" s="2">
        <v>51</v>
      </c>
      <c r="B54" s="3">
        <v>0.18436754176610978</v>
      </c>
      <c r="C54" s="3">
        <v>0</v>
      </c>
      <c r="D54" s="3">
        <v>0</v>
      </c>
      <c r="E54" s="3">
        <v>0</v>
      </c>
      <c r="F54" s="3">
        <v>0</v>
      </c>
      <c r="G54" s="3">
        <v>5.3699284009546535E-3</v>
      </c>
      <c r="H54" s="3">
        <v>0.81026252983293556</v>
      </c>
      <c r="I54" s="3">
        <v>1</v>
      </c>
    </row>
    <row r="55" spans="1:9" x14ac:dyDescent="0.25">
      <c r="A55" s="2">
        <v>52</v>
      </c>
      <c r="B55" s="3">
        <v>0.17152777777777778</v>
      </c>
      <c r="C55" s="3">
        <v>2.0833333333333333E-3</v>
      </c>
      <c r="D55" s="3">
        <v>0</v>
      </c>
      <c r="E55" s="3">
        <v>0</v>
      </c>
      <c r="F55" s="3">
        <v>0</v>
      </c>
      <c r="G55" s="3">
        <v>6.9444444444444441E-3</v>
      </c>
      <c r="H55" s="3">
        <v>0.81944444444444442</v>
      </c>
      <c r="I55" s="3">
        <v>1</v>
      </c>
    </row>
    <row r="56" spans="1:9" x14ac:dyDescent="0.25">
      <c r="A56" s="2">
        <v>53</v>
      </c>
      <c r="B56" s="3">
        <v>0.16722129783693843</v>
      </c>
      <c r="C56" s="3">
        <v>1.6638935108153079E-3</v>
      </c>
      <c r="D56" s="3">
        <v>0</v>
      </c>
      <c r="E56" s="3">
        <v>0</v>
      </c>
      <c r="F56" s="3">
        <v>0</v>
      </c>
      <c r="G56" s="3">
        <v>7.4875207986688855E-3</v>
      </c>
      <c r="H56" s="3">
        <v>0.82362728785357742</v>
      </c>
      <c r="I56" s="3">
        <v>1</v>
      </c>
    </row>
    <row r="57" spans="1:9" x14ac:dyDescent="0.25">
      <c r="A57" s="2">
        <v>54</v>
      </c>
      <c r="B57" s="3">
        <v>0.16731517509727625</v>
      </c>
      <c r="C57" s="3">
        <v>0</v>
      </c>
      <c r="D57" s="3">
        <v>9.727626459143969E-4</v>
      </c>
      <c r="E57" s="3">
        <v>0</v>
      </c>
      <c r="F57" s="3">
        <v>0</v>
      </c>
      <c r="G57" s="3">
        <v>7.7821011673151752E-3</v>
      </c>
      <c r="H57" s="3">
        <v>0.82392996108949412</v>
      </c>
      <c r="I57" s="3">
        <v>1</v>
      </c>
    </row>
    <row r="58" spans="1:9" x14ac:dyDescent="0.25">
      <c r="A58" s="2">
        <v>55</v>
      </c>
      <c r="B58" s="3">
        <v>0.16723549488054607</v>
      </c>
      <c r="C58" s="3">
        <v>1.1376564277588168E-3</v>
      </c>
      <c r="D58" s="3">
        <v>1.1376564277588168E-3</v>
      </c>
      <c r="E58" s="3">
        <v>0</v>
      </c>
      <c r="F58" s="3">
        <v>0</v>
      </c>
      <c r="G58" s="3">
        <v>1.1376564277588168E-2</v>
      </c>
      <c r="H58" s="3">
        <v>0.8191126279863481</v>
      </c>
      <c r="I58" s="3">
        <v>1</v>
      </c>
    </row>
    <row r="59" spans="1:9" x14ac:dyDescent="0.25">
      <c r="A59" s="2">
        <v>56</v>
      </c>
      <c r="B59" s="3">
        <v>0.15722379603399433</v>
      </c>
      <c r="C59" s="3">
        <v>2.8328611898016999E-3</v>
      </c>
      <c r="D59" s="3">
        <v>1.4164305949008499E-3</v>
      </c>
      <c r="E59" s="3">
        <v>0</v>
      </c>
      <c r="F59" s="3">
        <v>0</v>
      </c>
      <c r="G59" s="3">
        <v>9.9150141643059488E-3</v>
      </c>
      <c r="H59" s="3">
        <v>0.82861189801699719</v>
      </c>
      <c r="I59" s="3">
        <v>1</v>
      </c>
    </row>
    <row r="60" spans="1:9" x14ac:dyDescent="0.25">
      <c r="A60" s="2">
        <v>57</v>
      </c>
      <c r="B60" s="3">
        <v>0.16051660516605165</v>
      </c>
      <c r="C60" s="3">
        <v>0</v>
      </c>
      <c r="D60" s="3">
        <v>0</v>
      </c>
      <c r="E60" s="3">
        <v>0</v>
      </c>
      <c r="F60" s="3">
        <v>0</v>
      </c>
      <c r="G60" s="3">
        <v>1.2915129151291513E-2</v>
      </c>
      <c r="H60" s="3">
        <v>0.82656826568265684</v>
      </c>
      <c r="I60" s="3">
        <v>1</v>
      </c>
    </row>
    <row r="61" spans="1:9" x14ac:dyDescent="0.25">
      <c r="A61" s="2">
        <v>58</v>
      </c>
      <c r="B61" s="3">
        <v>0.14925373134328357</v>
      </c>
      <c r="C61" s="3">
        <v>0</v>
      </c>
      <c r="D61" s="3">
        <v>0</v>
      </c>
      <c r="E61" s="3">
        <v>0</v>
      </c>
      <c r="F61" s="3">
        <v>0</v>
      </c>
      <c r="G61" s="3">
        <v>1.2437810945273632E-2</v>
      </c>
      <c r="H61" s="3">
        <v>0.8383084577114428</v>
      </c>
      <c r="I61" s="3">
        <v>1</v>
      </c>
    </row>
    <row r="62" spans="1:9" x14ac:dyDescent="0.25">
      <c r="A62" s="2">
        <v>59</v>
      </c>
      <c r="B62" s="3">
        <v>0.13962264150943396</v>
      </c>
      <c r="C62" s="3">
        <v>3.7735849056603774E-3</v>
      </c>
      <c r="D62" s="3">
        <v>0</v>
      </c>
      <c r="E62" s="3">
        <v>0</v>
      </c>
      <c r="F62" s="3">
        <v>0</v>
      </c>
      <c r="G62" s="3">
        <v>1.1320754716981131E-2</v>
      </c>
      <c r="H62" s="3">
        <v>0.84528301886792456</v>
      </c>
      <c r="I62" s="3">
        <v>1</v>
      </c>
    </row>
    <row r="63" spans="1:9" x14ac:dyDescent="0.25">
      <c r="A63" s="2">
        <v>60</v>
      </c>
      <c r="B63" s="3">
        <v>0.125</v>
      </c>
      <c r="C63" s="3">
        <v>0</v>
      </c>
      <c r="D63" s="3">
        <v>0</v>
      </c>
      <c r="E63" s="3">
        <v>0</v>
      </c>
      <c r="F63" s="3">
        <v>0</v>
      </c>
      <c r="G63" s="3">
        <v>1.5625E-2</v>
      </c>
      <c r="H63" s="3">
        <v>0.859375</v>
      </c>
      <c r="I63" s="3">
        <v>1</v>
      </c>
    </row>
    <row r="64" spans="1:9" x14ac:dyDescent="0.25">
      <c r="A64" s="2" t="s">
        <v>8</v>
      </c>
      <c r="B64" s="3">
        <v>0.56139331246021995</v>
      </c>
      <c r="C64" s="3">
        <v>1.1247050654802852E-2</v>
      </c>
      <c r="D64" s="3">
        <v>1.0299402737506671E-3</v>
      </c>
      <c r="E64" s="3">
        <v>3.6774396790598097E-4</v>
      </c>
      <c r="F64" s="3">
        <v>2.7516506689468506E-4</v>
      </c>
      <c r="G64" s="3">
        <v>1.9634441922812343E-3</v>
      </c>
      <c r="H64" s="3">
        <v>0.42372334338414458</v>
      </c>
      <c r="I64" s="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7DACE-EA6D-4905-9E5B-38CBFD77C4EA}">
  <dimension ref="A2:C74"/>
  <sheetViews>
    <sheetView zoomScale="86" zoomScaleNormal="86" workbookViewId="0">
      <selection activeCell="B14" sqref="B14"/>
    </sheetView>
  </sheetViews>
  <sheetFormatPr defaultRowHeight="15" x14ac:dyDescent="0.25"/>
  <cols>
    <col min="1" max="1" width="15.7109375" bestFit="1" customWidth="1"/>
    <col min="2" max="2" width="22.28515625" bestFit="1" customWidth="1"/>
    <col min="3" max="3" width="34.28515625" bestFit="1" customWidth="1"/>
  </cols>
  <sheetData>
    <row r="2" spans="1:3" ht="24" x14ac:dyDescent="0.4">
      <c r="A2" s="8" t="s">
        <v>14</v>
      </c>
      <c r="B2" s="8"/>
      <c r="C2" s="8"/>
    </row>
    <row r="13" spans="1:3" x14ac:dyDescent="0.25">
      <c r="A13" s="7" t="s">
        <v>10</v>
      </c>
      <c r="B13" s="7" t="s">
        <v>11</v>
      </c>
      <c r="C13" s="7" t="s">
        <v>13</v>
      </c>
    </row>
    <row r="14" spans="1:3" x14ac:dyDescent="0.25">
      <c r="A14">
        <f>'Pivot Table'!A3</f>
        <v>0</v>
      </c>
      <c r="B14" s="4">
        <f>GETPIVOTDATA("[Measures].[Count of Loan ID]",'Pivot Table'!$A$1,"[credit_record].[Status]","[credit_record].[Status].&amp;[Charged-Off]","[credit_record].[Months on Book]","[credit_record].[Months on Book].&amp;["&amp;A14&amp;"]")</f>
        <v>2.7429574567298461E-5</v>
      </c>
      <c r="C14" s="4">
        <f>SUM($B$14:B14)</f>
        <v>2.7429574567298461E-5</v>
      </c>
    </row>
    <row r="15" spans="1:3" x14ac:dyDescent="0.25">
      <c r="A15">
        <f>'Pivot Table'!A4</f>
        <v>1</v>
      </c>
      <c r="B15" s="4">
        <f>GETPIVOTDATA("[Measures].[Count of Loan ID]",'Pivot Table'!$A$1,"[credit_record].[Status]","[credit_record].[Status].&amp;[Charged-Off]","[credit_record].[Months on Book]","[credit_record].[Months on Book].&amp;["&amp;A15&amp;"]")</f>
        <v>8.3065677262155271E-5</v>
      </c>
      <c r="C15" s="4">
        <f>SUM($B$14:B15)</f>
        <v>1.1049525182945373E-4</v>
      </c>
    </row>
    <row r="16" spans="1:3" x14ac:dyDescent="0.25">
      <c r="A16">
        <f>'Pivot Table'!A5</f>
        <v>2</v>
      </c>
      <c r="B16" s="4">
        <f>GETPIVOTDATA("[Measures].[Count of Loan ID]",'Pivot Table'!$A$1,"[credit_record].[Status]","[credit_record].[Status].&amp;[Charged-Off]","[credit_record].[Months on Book]","[credit_record].[Months on Book].&amp;["&amp;A16&amp;"]")</f>
        <v>1.7063875774984359E-4</v>
      </c>
      <c r="C16" s="4">
        <f>SUM($B$14:B16)</f>
        <v>2.8113400957929731E-4</v>
      </c>
    </row>
    <row r="17" spans="1:3" x14ac:dyDescent="0.25">
      <c r="A17">
        <f>'Pivot Table'!A6</f>
        <v>3</v>
      </c>
      <c r="B17" s="3">
        <f>GETPIVOTDATA("[Measures].[Count of Loan ID]",'Pivot Table'!$A$1,"[credit_record].[Status]","[credit_record].[Status].&amp;[Charged-Off]","[credit_record].[Months on Book]","[credit_record].[Months on Book].&amp;["&amp;A17&amp;"]")</f>
        <v>3.223254314765435E-4</v>
      </c>
      <c r="C17" s="4">
        <f>SUM($B$14:B17)</f>
        <v>6.0345944105584081E-4</v>
      </c>
    </row>
    <row r="18" spans="1:3" x14ac:dyDescent="0.25">
      <c r="A18">
        <f>'Pivot Table'!A7</f>
        <v>4</v>
      </c>
      <c r="B18" s="3">
        <f>GETPIVOTDATA("[Measures].[Count of Loan ID]",'Pivot Table'!$A$1,"[credit_record].[Status]","[credit_record].[Status].&amp;[Charged-Off]","[credit_record].[Months on Book]","[credit_record].[Months on Book].&amp;["&amp;A18&amp;"]")</f>
        <v>3.9506472983650399E-4</v>
      </c>
      <c r="C18" s="4">
        <f>SUM($B$14:B18)</f>
        <v>9.9852417089234475E-4</v>
      </c>
    </row>
    <row r="19" spans="1:3" x14ac:dyDescent="0.25">
      <c r="A19">
        <f>'Pivot Table'!A8</f>
        <v>5</v>
      </c>
      <c r="B19" s="3">
        <f>GETPIVOTDATA("[Measures].[Count of Loan ID]",'Pivot Table'!$A$1,"[credit_record].[Status]","[credit_record].[Status].&amp;[Charged-Off]","[credit_record].[Months on Book]","[credit_record].[Months on Book].&amp;["&amp;A19&amp;"]")</f>
        <v>6.6056431065395871E-4</v>
      </c>
      <c r="C19" s="4">
        <f>SUM($B$14:B19)</f>
        <v>1.6590884815463035E-3</v>
      </c>
    </row>
    <row r="20" spans="1:3" x14ac:dyDescent="0.25">
      <c r="A20">
        <f>'Pivot Table'!A9</f>
        <v>6</v>
      </c>
      <c r="B20" s="3">
        <f>GETPIVOTDATA("[Measures].[Count of Loan ID]",'Pivot Table'!$A$1,"[credit_record].[Status]","[credit_record].[Status].&amp;[Charged-Off]","[credit_record].[Months on Book]","[credit_record].[Months on Book].&amp;["&amp;A20&amp;"]")</f>
        <v>7.5377707862222664E-4</v>
      </c>
      <c r="C20" s="4">
        <f>SUM($B$14:B20)</f>
        <v>2.4128655601685302E-3</v>
      </c>
    </row>
    <row r="21" spans="1:3" x14ac:dyDescent="0.25">
      <c r="A21">
        <f>'Pivot Table'!A10</f>
        <v>7</v>
      </c>
      <c r="B21" s="3">
        <f>GETPIVOTDATA("[Measures].[Count of Loan ID]",'Pivot Table'!$A$1,"[credit_record].[Status]","[credit_record].[Status].&amp;[Charged-Off]","[credit_record].[Months on Book]","[credit_record].[Months on Book].&amp;["&amp;A21&amp;"]")</f>
        <v>9.5693779904306223E-4</v>
      </c>
      <c r="C21" s="4">
        <f>SUM($B$14:B21)</f>
        <v>3.3698033592115925E-3</v>
      </c>
    </row>
    <row r="22" spans="1:3" x14ac:dyDescent="0.25">
      <c r="A22">
        <f>'Pivot Table'!A11</f>
        <v>8</v>
      </c>
      <c r="B22" s="3">
        <f>GETPIVOTDATA("[Measures].[Count of Loan ID]",'Pivot Table'!$A$1,"[credit_record].[Status]","[credit_record].[Status].&amp;[Charged-Off]","[credit_record].[Months on Book]","[credit_record].[Months on Book].&amp;["&amp;A22&amp;"]")</f>
        <v>1.2875075998712493E-3</v>
      </c>
      <c r="C22" s="4">
        <f>SUM($B$14:B22)</f>
        <v>4.6573109590828422E-3</v>
      </c>
    </row>
    <row r="23" spans="1:3" x14ac:dyDescent="0.25">
      <c r="A23">
        <f>'Pivot Table'!A12</f>
        <v>9</v>
      </c>
      <c r="B23" s="3">
        <f>GETPIVOTDATA("[Measures].[Count of Loan ID]",'Pivot Table'!$A$1,"[credit_record].[Status]","[credit_record].[Status].&amp;[Charged-Off]","[credit_record].[Months on Book]","[credit_record].[Months on Book].&amp;["&amp;A23&amp;"]")</f>
        <v>1.682305880593667E-3</v>
      </c>
      <c r="C23" s="4">
        <f>SUM($B$14:B23)</f>
        <v>6.3396168396765091E-3</v>
      </c>
    </row>
    <row r="24" spans="1:3" x14ac:dyDescent="0.25">
      <c r="A24">
        <f>'Pivot Table'!A13</f>
        <v>10</v>
      </c>
      <c r="B24" s="3">
        <f>GETPIVOTDATA("[Measures].[Count of Loan ID]",'Pivot Table'!$A$1,"[credit_record].[Status]","[credit_record].[Status].&amp;[Charged-Off]","[credit_record].[Months on Book]","[credit_record].[Months on Book].&amp;["&amp;A24&amp;"]")</f>
        <v>2.1806004439079477E-3</v>
      </c>
      <c r="C24" s="4">
        <f>SUM($B$14:B24)</f>
        <v>8.5202172835844563E-3</v>
      </c>
    </row>
    <row r="25" spans="1:3" x14ac:dyDescent="0.25">
      <c r="A25">
        <f>'Pivot Table'!A14</f>
        <v>11</v>
      </c>
      <c r="B25" s="3">
        <f>GETPIVOTDATA("[Measures].[Count of Loan ID]",'Pivot Table'!$A$1,"[credit_record].[Status]","[credit_record].[Status].&amp;[Charged-Off]","[credit_record].[Months on Book]","[credit_record].[Months on Book].&amp;["&amp;A25&amp;"]")</f>
        <v>1.9946267198567126E-3</v>
      </c>
      <c r="C25" s="4">
        <f>SUM($B$14:B25)</f>
        <v>1.051484400344117E-2</v>
      </c>
    </row>
    <row r="26" spans="1:3" x14ac:dyDescent="0.25">
      <c r="A26">
        <f>'Pivot Table'!A15</f>
        <v>12</v>
      </c>
      <c r="B26" s="3">
        <f>GETPIVOTDATA("[Measures].[Count of Loan ID]",'Pivot Table'!$A$1,"[credit_record].[Status]","[credit_record].[Status].&amp;[Charged-Off]","[credit_record].[Months on Book]","[credit_record].[Months on Book].&amp;["&amp;A26&amp;"]")</f>
        <v>2.1350185746615994E-3</v>
      </c>
      <c r="C26" s="4">
        <f>SUM($B$14:B26)</f>
        <v>1.2649862578102768E-2</v>
      </c>
    </row>
    <row r="27" spans="1:3" x14ac:dyDescent="0.25">
      <c r="A27">
        <f>'Pivot Table'!A16</f>
        <v>13</v>
      </c>
      <c r="B27" s="3">
        <f>GETPIVOTDATA("[Measures].[Count of Loan ID]",'Pivot Table'!$A$1,"[credit_record].[Status]","[credit_record].[Status].&amp;[Charged-Off]","[credit_record].[Months on Book]","[credit_record].[Months on Book].&amp;["&amp;A27&amp;"]")</f>
        <v>2.018842530282638E-3</v>
      </c>
      <c r="C27" s="4">
        <f>SUM($B$14:B27)</f>
        <v>1.4668705108385405E-2</v>
      </c>
    </row>
    <row r="28" spans="1:3" x14ac:dyDescent="0.25">
      <c r="A28">
        <f>'Pivot Table'!A17</f>
        <v>14</v>
      </c>
      <c r="B28" s="3">
        <f>GETPIVOTDATA("[Measures].[Count of Loan ID]",'Pivot Table'!$A$1,"[credit_record].[Status]","[credit_record].[Status].&amp;[Charged-Off]","[credit_record].[Months on Book]","[credit_record].[Months on Book].&amp;["&amp;A28&amp;"]")</f>
        <v>2.7657978623663979E-3</v>
      </c>
      <c r="C28" s="4">
        <f>SUM($B$14:B28)</f>
        <v>1.7434502970751803E-2</v>
      </c>
    </row>
    <row r="29" spans="1:3" x14ac:dyDescent="0.25">
      <c r="A29">
        <f>'Pivot Table'!A18</f>
        <v>15</v>
      </c>
      <c r="B29" s="3">
        <f>GETPIVOTDATA("[Measures].[Count of Loan ID]",'Pivot Table'!$A$1,"[credit_record].[Status]","[credit_record].[Status].&amp;[Charged-Off]","[credit_record].[Months on Book]","[credit_record].[Months on Book].&amp;["&amp;A29&amp;"]")</f>
        <v>2.8491428010021121E-3</v>
      </c>
      <c r="C29" s="4">
        <f>SUM($B$14:B29)</f>
        <v>2.0283645771753914E-2</v>
      </c>
    </row>
    <row r="30" spans="1:3" x14ac:dyDescent="0.25">
      <c r="A30">
        <f>'Pivot Table'!A19</f>
        <v>16</v>
      </c>
      <c r="B30" s="3">
        <f>GETPIVOTDATA("[Measures].[Count of Loan ID]",'Pivot Table'!$A$1,"[credit_record].[Status]","[credit_record].[Status].&amp;[Charged-Off]","[credit_record].[Months on Book]","[credit_record].[Months on Book].&amp;["&amp;A30&amp;"]")</f>
        <v>3.4528963100391671E-3</v>
      </c>
      <c r="C30" s="4">
        <f>SUM($B$14:B30)</f>
        <v>2.3736542081793082E-2</v>
      </c>
    </row>
    <row r="31" spans="1:3" x14ac:dyDescent="0.25">
      <c r="A31">
        <f>'Pivot Table'!A20</f>
        <v>17</v>
      </c>
      <c r="B31" s="3">
        <f>GETPIVOTDATA("[Measures].[Count of Loan ID]",'Pivot Table'!$A$1,"[credit_record].[Status]","[credit_record].[Status].&amp;[Charged-Off]","[credit_record].[Months on Book]","[credit_record].[Months on Book].&amp;["&amp;A31&amp;"]")</f>
        <v>3.3031894731142038E-3</v>
      </c>
      <c r="C31" s="4">
        <f>SUM($B$14:B31)</f>
        <v>2.7039731554907284E-2</v>
      </c>
    </row>
    <row r="32" spans="1:3" x14ac:dyDescent="0.25">
      <c r="A32">
        <f>'Pivot Table'!A21</f>
        <v>18</v>
      </c>
      <c r="B32" s="3">
        <f>GETPIVOTDATA("[Measures].[Count of Loan ID]",'Pivot Table'!$A$1,"[credit_record].[Status]","[credit_record].[Status].&amp;[Charged-Off]","[credit_record].[Months on Book]","[credit_record].[Months on Book].&amp;["&amp;A32&amp;"]")</f>
        <v>3.3023970847805045E-3</v>
      </c>
      <c r="C32" s="4">
        <f>SUM($B$14:B32)</f>
        <v>3.0342128639687788E-2</v>
      </c>
    </row>
    <row r="33" spans="1:3" x14ac:dyDescent="0.25">
      <c r="A33">
        <f>'Pivot Table'!A22</f>
        <v>19</v>
      </c>
      <c r="B33" s="3">
        <f>GETPIVOTDATA("[Measures].[Count of Loan ID]",'Pivot Table'!$A$1,"[credit_record].[Status]","[credit_record].[Status].&amp;[Charged-Off]","[credit_record].[Months on Book]","[credit_record].[Months on Book].&amp;["&amp;A33&amp;"]")</f>
        <v>2.8069756330625895E-3</v>
      </c>
      <c r="C33" s="4">
        <f>SUM($B$14:B33)</f>
        <v>3.3149104272750377E-2</v>
      </c>
    </row>
    <row r="34" spans="1:3" x14ac:dyDescent="0.25">
      <c r="A34">
        <f>'Pivot Table'!A23</f>
        <v>20</v>
      </c>
      <c r="B34" s="3">
        <f>GETPIVOTDATA("[Measures].[Count of Loan ID]",'Pivot Table'!$A$1,"[credit_record].[Status]","[credit_record].[Status].&amp;[Charged-Off]","[credit_record].[Months on Book]","[credit_record].[Months on Book].&amp;["&amp;A34&amp;"]")</f>
        <v>2.8188423953896266E-3</v>
      </c>
      <c r="C34" s="4">
        <f>SUM($B$14:B34)</f>
        <v>3.5967946668140002E-2</v>
      </c>
    </row>
    <row r="35" spans="1:3" x14ac:dyDescent="0.25">
      <c r="A35">
        <f>'Pivot Table'!A24</f>
        <v>21</v>
      </c>
      <c r="B35" s="3">
        <f>GETPIVOTDATA("[Measures].[Count of Loan ID]",'Pivot Table'!$A$1,"[credit_record].[Status]","[credit_record].[Status].&amp;[Charged-Off]","[credit_record].[Months on Book]","[credit_record].[Months on Book].&amp;["&amp;A35&amp;"]")</f>
        <v>2.9012264275352761E-3</v>
      </c>
      <c r="C35" s="4">
        <f>SUM($B$14:B35)</f>
        <v>3.886917309567528E-2</v>
      </c>
    </row>
    <row r="36" spans="1:3" x14ac:dyDescent="0.25">
      <c r="A36">
        <f>'Pivot Table'!A25</f>
        <v>22</v>
      </c>
      <c r="B36" s="3">
        <f>GETPIVOTDATA("[Measures].[Count of Loan ID]",'Pivot Table'!$A$1,"[credit_record].[Status]","[credit_record].[Status].&amp;[Charged-Off]","[credit_record].[Months on Book]","[credit_record].[Months on Book].&amp;["&amp;A36&amp;"]")</f>
        <v>2.9649038130042061E-3</v>
      </c>
      <c r="C36" s="4">
        <f>SUM($B$14:B36)</f>
        <v>4.1834076908679484E-2</v>
      </c>
    </row>
    <row r="37" spans="1:3" x14ac:dyDescent="0.25">
      <c r="A37">
        <f>'Pivot Table'!A26</f>
        <v>23</v>
      </c>
      <c r="B37" s="3">
        <f>GETPIVOTDATA("[Measures].[Count of Loan ID]",'Pivot Table'!$A$1,"[credit_record].[Status]","[credit_record].[Status].&amp;[Charged-Off]","[credit_record].[Months on Book]","[credit_record].[Months on Book].&amp;["&amp;A37&amp;"]")</f>
        <v>3.0373155915533702E-3</v>
      </c>
      <c r="C37" s="4">
        <f>SUM($B$14:B37)</f>
        <v>4.4871392500232851E-2</v>
      </c>
    </row>
    <row r="38" spans="1:3" x14ac:dyDescent="0.25">
      <c r="A38">
        <f>'Pivot Table'!A27</f>
        <v>24</v>
      </c>
      <c r="B38" s="3">
        <f>GETPIVOTDATA("[Measures].[Count of Loan ID]",'Pivot Table'!$A$1,"[credit_record].[Status]","[credit_record].[Status].&amp;[Charged-Off]","[credit_record].[Months on Book]","[credit_record].[Months on Book].&amp;["&amp;A38&amp;"]")</f>
        <v>3.1931878658861094E-3</v>
      </c>
      <c r="C38" s="4">
        <f>SUM($B$14:B38)</f>
        <v>4.8064580366118964E-2</v>
      </c>
    </row>
    <row r="39" spans="1:3" x14ac:dyDescent="0.25">
      <c r="A39">
        <f>'Pivot Table'!A28</f>
        <v>25</v>
      </c>
      <c r="B39" s="3">
        <f>GETPIVOTDATA("[Measures].[Count of Loan ID]",'Pivot Table'!$A$1,"[credit_record].[Status]","[credit_record].[Status].&amp;[Charged-Off]","[credit_record].[Months on Book]","[credit_record].[Months on Book].&amp;["&amp;A39&amp;"]")</f>
        <v>2.9692641040044939E-3</v>
      </c>
      <c r="C39" s="4">
        <f>SUM($B$14:B39)</f>
        <v>5.1033844470123456E-2</v>
      </c>
    </row>
    <row r="40" spans="1:3" x14ac:dyDescent="0.25">
      <c r="A40">
        <f>'Pivot Table'!A29</f>
        <v>26</v>
      </c>
      <c r="B40" s="3">
        <f>GETPIVOTDATA("[Measures].[Count of Loan ID]",'Pivot Table'!$A$1,"[credit_record].[Status]","[credit_record].[Status].&amp;[Charged-Off]","[credit_record].[Months on Book]","[credit_record].[Months on Book].&amp;["&amp;A40&amp;"]")</f>
        <v>2.7970842515680624E-3</v>
      </c>
      <c r="C40" s="4">
        <f>SUM($B$14:B40)</f>
        <v>5.3830928721691519E-2</v>
      </c>
    </row>
    <row r="41" spans="1:3" x14ac:dyDescent="0.25">
      <c r="A41">
        <f>'Pivot Table'!A30</f>
        <v>27</v>
      </c>
      <c r="B41" s="3">
        <f>GETPIVOTDATA("[Measures].[Count of Loan ID]",'Pivot Table'!$A$1,"[credit_record].[Status]","[credit_record].[Status].&amp;[Charged-Off]","[credit_record].[Months on Book]","[credit_record].[Months on Book].&amp;["&amp;A41&amp;"]")</f>
        <v>2.5865144488048521E-3</v>
      </c>
      <c r="C41" s="4">
        <f>SUM($B$14:B41)</f>
        <v>5.6417443170496372E-2</v>
      </c>
    </row>
    <row r="42" spans="1:3" x14ac:dyDescent="0.25">
      <c r="A42">
        <f>'Pivot Table'!A31</f>
        <v>28</v>
      </c>
      <c r="B42" s="3">
        <f>GETPIVOTDATA("[Measures].[Count of Loan ID]",'Pivot Table'!$A$1,"[credit_record].[Status]","[credit_record].[Status].&amp;[Charged-Off]","[credit_record].[Months on Book]","[credit_record].[Months on Book].&amp;["&amp;A42&amp;"]")</f>
        <v>2.3564897728343857E-3</v>
      </c>
      <c r="C42" s="4">
        <f>SUM($B$14:B42)</f>
        <v>5.8773932943330755E-2</v>
      </c>
    </row>
    <row r="43" spans="1:3" x14ac:dyDescent="0.25">
      <c r="A43">
        <f>'Pivot Table'!A32</f>
        <v>29</v>
      </c>
      <c r="B43" s="3">
        <f>GETPIVOTDATA("[Measures].[Count of Loan ID]",'Pivot Table'!$A$1,"[credit_record].[Status]","[credit_record].[Status].&amp;[Charged-Off]","[credit_record].[Months on Book]","[credit_record].[Months on Book].&amp;["&amp;A43&amp;"]")</f>
        <v>2.2960966357192772E-3</v>
      </c>
      <c r="C43" s="4">
        <f>SUM($B$14:B43)</f>
        <v>6.1070029579050035E-2</v>
      </c>
    </row>
    <row r="44" spans="1:3" x14ac:dyDescent="0.25">
      <c r="A44">
        <f>'Pivot Table'!A33</f>
        <v>30</v>
      </c>
      <c r="B44" s="3">
        <f>GETPIVOTDATA("[Measures].[Count of Loan ID]",'Pivot Table'!$A$1,"[credit_record].[Status]","[credit_record].[Status].&amp;[Charged-Off]","[credit_record].[Months on Book]","[credit_record].[Months on Book].&amp;["&amp;A44&amp;"]")</f>
        <v>2.2189349112426036E-3</v>
      </c>
      <c r="C44" s="4">
        <f>SUM($B$14:B44)</f>
        <v>6.3288964490292643E-2</v>
      </c>
    </row>
    <row r="45" spans="1:3" x14ac:dyDescent="0.25">
      <c r="A45">
        <f>'Pivot Table'!A34</f>
        <v>31</v>
      </c>
      <c r="B45" s="3">
        <f>GETPIVOTDATA("[Measures].[Count of Loan ID]",'Pivot Table'!$A$1,"[credit_record].[Status]","[credit_record].[Status].&amp;[Charged-Off]","[credit_record].[Months on Book]","[credit_record].[Months on Book].&amp;["&amp;A45&amp;"]")</f>
        <v>2.2408963585434172E-3</v>
      </c>
      <c r="C45" s="4">
        <f>SUM($B$14:B45)</f>
        <v>6.5529860848836066E-2</v>
      </c>
    </row>
    <row r="46" spans="1:3" x14ac:dyDescent="0.25">
      <c r="A46">
        <f>'Pivot Table'!A35</f>
        <v>32</v>
      </c>
      <c r="B46" s="3">
        <f>GETPIVOTDATA("[Measures].[Count of Loan ID]",'Pivot Table'!$A$1,"[credit_record].[Status]","[credit_record].[Status].&amp;[Charged-Off]","[credit_record].[Months on Book]","[credit_record].[Months on Book].&amp;["&amp;A46&amp;"]")</f>
        <v>2.3744509082274726E-3</v>
      </c>
      <c r="C46" s="4">
        <f>SUM($B$14:B46)</f>
        <v>6.7904311757063546E-2</v>
      </c>
    </row>
    <row r="47" spans="1:3" x14ac:dyDescent="0.25">
      <c r="A47">
        <f>'Pivot Table'!A36</f>
        <v>33</v>
      </c>
      <c r="B47" s="3">
        <f>GETPIVOTDATA("[Measures].[Count of Loan ID]",'Pivot Table'!$A$1,"[credit_record].[Status]","[credit_record].[Status].&amp;[Charged-Off]","[credit_record].[Months on Book]","[credit_record].[Months on Book].&amp;["&amp;A47&amp;"]")</f>
        <v>2.7655562539283468E-3</v>
      </c>
      <c r="C47" s="4">
        <f>SUM($B$14:B47)</f>
        <v>7.0669868010991899E-2</v>
      </c>
    </row>
    <row r="48" spans="1:3" x14ac:dyDescent="0.25">
      <c r="A48">
        <f>'Pivot Table'!A37</f>
        <v>34</v>
      </c>
      <c r="B48" s="3">
        <f>GETPIVOTDATA("[Measures].[Count of Loan ID]",'Pivot Table'!$A$1,"[credit_record].[Status]","[credit_record].[Status].&amp;[Charged-Off]","[credit_record].[Months on Book]","[credit_record].[Months on Book].&amp;["&amp;A48&amp;"]")</f>
        <v>2.9208709506107276E-3</v>
      </c>
      <c r="C48" s="4">
        <f>SUM($B$14:B48)</f>
        <v>7.359073896160262E-2</v>
      </c>
    </row>
    <row r="49" spans="1:3" x14ac:dyDescent="0.25">
      <c r="A49">
        <f>'Pivot Table'!A38</f>
        <v>35</v>
      </c>
      <c r="B49" s="3">
        <f>GETPIVOTDATA("[Measures].[Count of Loan ID]",'Pivot Table'!$A$1,"[credit_record].[Status]","[credit_record].[Status].&amp;[Charged-Off]","[credit_record].[Months on Book]","[credit_record].[Months on Book].&amp;["&amp;A49&amp;"]")</f>
        <v>3.3917467495760316E-3</v>
      </c>
      <c r="C49" s="4">
        <f>SUM($B$14:B49)</f>
        <v>7.6982485711178647E-2</v>
      </c>
    </row>
    <row r="50" spans="1:3" x14ac:dyDescent="0.25">
      <c r="A50">
        <f>'Pivot Table'!A39</f>
        <v>36</v>
      </c>
      <c r="B50" s="3">
        <f>GETPIVOTDATA("[Measures].[Count of Loan ID]",'Pivot Table'!$A$1,"[credit_record].[Status]","[credit_record].[Status].&amp;[Charged-Off]","[credit_record].[Months on Book]","[credit_record].[Months on Book].&amp;["&amp;A50&amp;"]")</f>
        <v>3.6084799278304014E-3</v>
      </c>
      <c r="C50" s="4">
        <f>SUM($B$14:B50)</f>
        <v>8.0590965639009055E-2</v>
      </c>
    </row>
    <row r="51" spans="1:3" x14ac:dyDescent="0.25">
      <c r="A51">
        <f>'Pivot Table'!A40</f>
        <v>37</v>
      </c>
      <c r="B51" s="3">
        <f>GETPIVOTDATA("[Measures].[Count of Loan ID]",'Pivot Table'!$A$1,"[credit_record].[Status]","[credit_record].[Status].&amp;[Charged-Off]","[credit_record].[Months on Book]","[credit_record].[Months on Book].&amp;["&amp;A51&amp;"]")</f>
        <v>2.8934254942935217E-3</v>
      </c>
      <c r="C51" s="4">
        <f>SUM($B$14:B51)</f>
        <v>8.3484391133302582E-2</v>
      </c>
    </row>
    <row r="52" spans="1:3" x14ac:dyDescent="0.25">
      <c r="A52">
        <f>'Pivot Table'!A41</f>
        <v>38</v>
      </c>
      <c r="B52" s="3">
        <f>GETPIVOTDATA("[Measures].[Count of Loan ID]",'Pivot Table'!$A$1,"[credit_record].[Status]","[credit_record].[Status].&amp;[Charged-Off]","[credit_record].[Months on Book]","[credit_record].[Months on Book].&amp;["&amp;A52&amp;"]")</f>
        <v>3.4435261707988982E-3</v>
      </c>
      <c r="C52" s="4">
        <f>SUM($B$14:B52)</f>
        <v>8.6927917304101487E-2</v>
      </c>
    </row>
    <row r="53" spans="1:3" x14ac:dyDescent="0.25">
      <c r="A53">
        <f>'Pivot Table'!A42</f>
        <v>39</v>
      </c>
      <c r="B53" s="3">
        <f>GETPIVOTDATA("[Measures].[Count of Loan ID]",'Pivot Table'!$A$1,"[credit_record].[Status]","[credit_record].[Status].&amp;[Charged-Off]","[credit_record].[Months on Book]","[credit_record].[Months on Book].&amp;["&amp;A53&amp;"]")</f>
        <v>3.5204743375949602E-3</v>
      </c>
      <c r="C53" s="4">
        <f>SUM($B$14:B53)</f>
        <v>9.0448391641696449E-2</v>
      </c>
    </row>
    <row r="54" spans="1:3" x14ac:dyDescent="0.25">
      <c r="A54">
        <f>'Pivot Table'!A43</f>
        <v>40</v>
      </c>
      <c r="B54" s="3">
        <f>GETPIVOTDATA("[Measures].[Count of Loan ID]",'Pivot Table'!$A$1,"[credit_record].[Status]","[credit_record].[Status].&amp;[Charged-Off]","[credit_record].[Months on Book]","[credit_record].[Months on Book].&amp;["&amp;A54&amp;"]")</f>
        <v>3.6385688295936932E-3</v>
      </c>
      <c r="C54" s="4">
        <f>SUM($B$14:B54)</f>
        <v>9.4086960471290143E-2</v>
      </c>
    </row>
    <row r="55" spans="1:3" x14ac:dyDescent="0.25">
      <c r="A55">
        <f>'Pivot Table'!A44</f>
        <v>41</v>
      </c>
      <c r="B55" s="3">
        <f>GETPIVOTDATA("[Measures].[Count of Loan ID]",'Pivot Table'!$A$1,"[credit_record].[Status]","[credit_record].[Status].&amp;[Charged-Off]","[credit_record].[Months on Book]","[credit_record].[Months on Book].&amp;["&amp;A55&amp;"]")</f>
        <v>3.5312293092032666E-3</v>
      </c>
      <c r="C55" s="4">
        <f>SUM($B$14:B55)</f>
        <v>9.7618189780493414E-2</v>
      </c>
    </row>
    <row r="56" spans="1:3" x14ac:dyDescent="0.25">
      <c r="A56">
        <f>'Pivot Table'!A45</f>
        <v>42</v>
      </c>
      <c r="B56" s="3">
        <f>GETPIVOTDATA("[Measures].[Count of Loan ID]",'Pivot Table'!$A$1,"[credit_record].[Status]","[credit_record].[Status].&amp;[Charged-Off]","[credit_record].[Months on Book]","[credit_record].[Months on Book].&amp;["&amp;A56&amp;"]")</f>
        <v>3.8341720584711241E-3</v>
      </c>
      <c r="C56" s="4">
        <f>SUM($B$14:B56)</f>
        <v>0.10145236183896454</v>
      </c>
    </row>
    <row r="57" spans="1:3" x14ac:dyDescent="0.25">
      <c r="A57">
        <f>'Pivot Table'!A46</f>
        <v>43</v>
      </c>
      <c r="B57" s="3">
        <f>GETPIVOTDATA("[Measures].[Count of Loan ID]",'Pivot Table'!$A$1,"[credit_record].[Status]","[credit_record].[Status].&amp;[Charged-Off]","[credit_record].[Months on Book]","[credit_record].[Months on Book].&amp;["&amp;A57&amp;"]")</f>
        <v>3.8950921838483512E-3</v>
      </c>
      <c r="C57" s="4">
        <f>SUM($B$14:B57)</f>
        <v>0.1053474540228129</v>
      </c>
    </row>
    <row r="58" spans="1:3" x14ac:dyDescent="0.25">
      <c r="A58">
        <f>'Pivot Table'!A47</f>
        <v>44</v>
      </c>
      <c r="B58" s="3">
        <f>GETPIVOTDATA("[Measures].[Count of Loan ID]",'Pivot Table'!$A$1,"[credit_record].[Status]","[credit_record].[Status].&amp;[Charged-Off]","[credit_record].[Months on Book]","[credit_record].[Months on Book].&amp;["&amp;A58&amp;"]")</f>
        <v>3.978402955385053E-3</v>
      </c>
      <c r="C58" s="4">
        <f>SUM($B$14:B58)</f>
        <v>0.10932585697819795</v>
      </c>
    </row>
    <row r="59" spans="1:3" x14ac:dyDescent="0.25">
      <c r="A59">
        <f>'Pivot Table'!A48</f>
        <v>45</v>
      </c>
      <c r="B59" s="3">
        <f>GETPIVOTDATA("[Measures].[Count of Loan ID]",'Pivot Table'!$A$1,"[credit_record].[Status]","[credit_record].[Status].&amp;[Charged-Off]","[credit_record].[Months on Book]","[credit_record].[Months on Book].&amp;["&amp;A59&amp;"]")</f>
        <v>4.0297582145071295E-3</v>
      </c>
      <c r="C59" s="4">
        <f>SUM($B$14:B59)</f>
        <v>0.11335561519270508</v>
      </c>
    </row>
    <row r="60" spans="1:3" x14ac:dyDescent="0.25">
      <c r="A60">
        <f>'Pivot Table'!A49</f>
        <v>46</v>
      </c>
      <c r="B60" s="3">
        <f>GETPIVOTDATA("[Measures].[Count of Loan ID]",'Pivot Table'!$A$1,"[credit_record].[Status]","[credit_record].[Status].&amp;[Charged-Off]","[credit_record].[Months on Book]","[credit_record].[Months on Book].&amp;["&amp;A60&amp;"]")</f>
        <v>4.0554241297735723E-3</v>
      </c>
      <c r="C60" s="4">
        <f>SUM($B$14:B60)</f>
        <v>0.11741103932247865</v>
      </c>
    </row>
    <row r="61" spans="1:3" x14ac:dyDescent="0.25">
      <c r="A61">
        <f>'Pivot Table'!A50</f>
        <v>47</v>
      </c>
      <c r="B61" s="3">
        <f>GETPIVOTDATA("[Measures].[Count of Loan ID]",'Pivot Table'!$A$1,"[credit_record].[Status]","[credit_record].[Status].&amp;[Charged-Off]","[credit_record].[Months on Book]","[credit_record].[Months on Book].&amp;["&amp;A61&amp;"]")</f>
        <v>4.4378698224852072E-3</v>
      </c>
      <c r="C61" s="4">
        <f>SUM($B$14:B61)</f>
        <v>0.12184890914496385</v>
      </c>
    </row>
    <row r="62" spans="1:3" x14ac:dyDescent="0.25">
      <c r="A62">
        <f>'Pivot Table'!A51</f>
        <v>48</v>
      </c>
      <c r="B62" s="3">
        <f>GETPIVOTDATA("[Measures].[Count of Loan ID]",'Pivot Table'!$A$1,"[credit_record].[Status]","[credit_record].[Status].&amp;[Charged-Off]","[credit_record].[Months on Book]","[credit_record].[Months on Book].&amp;["&amp;A62&amp;"]")</f>
        <v>4.9200492004920051E-3</v>
      </c>
      <c r="C62" s="4">
        <f>SUM($B$14:B62)</f>
        <v>0.12676895834545585</v>
      </c>
    </row>
    <row r="63" spans="1:3" x14ac:dyDescent="0.25">
      <c r="A63">
        <f>'Pivot Table'!A52</f>
        <v>49</v>
      </c>
      <c r="B63" s="3">
        <f>GETPIVOTDATA("[Measures].[Count of Loan ID]",'Pivot Table'!$A$1,"[credit_record].[Status]","[credit_record].[Status].&amp;[Charged-Off]","[credit_record].[Months on Book]","[credit_record].[Months on Book].&amp;["&amp;A63&amp;"]")</f>
        <v>5.1139005113900512E-3</v>
      </c>
      <c r="C63" s="4">
        <f>SUM($B$14:B63)</f>
        <v>0.13188285885684589</v>
      </c>
    </row>
    <row r="64" spans="1:3" x14ac:dyDescent="0.25">
      <c r="A64">
        <f>'Pivot Table'!A53</f>
        <v>50</v>
      </c>
      <c r="B64" s="3">
        <f>GETPIVOTDATA("[Measures].[Count of Loan ID]",'Pivot Table'!$A$1,"[credit_record].[Status]","[credit_record].[Status].&amp;[Charged-Off]","[credit_record].[Months on Book]","[credit_record].[Months on Book].&amp;["&amp;A64&amp;"]")</f>
        <v>4.1688379364252211E-3</v>
      </c>
      <c r="C64" s="4">
        <f>SUM($B$14:B64)</f>
        <v>0.13605169679327112</v>
      </c>
    </row>
    <row r="65" spans="1:3" x14ac:dyDescent="0.25">
      <c r="A65">
        <f>'Pivot Table'!A54</f>
        <v>51</v>
      </c>
      <c r="B65" s="3">
        <f>GETPIVOTDATA("[Measures].[Count of Loan ID]",'Pivot Table'!$A$1,"[credit_record].[Status]","[credit_record].[Status].&amp;[Charged-Off]","[credit_record].[Months on Book]","[credit_record].[Months on Book].&amp;["&amp;A65&amp;"]")</f>
        <v>5.3699284009546535E-3</v>
      </c>
      <c r="C65" s="4">
        <f>SUM($B$14:B65)</f>
        <v>0.14142162519422577</v>
      </c>
    </row>
    <row r="66" spans="1:3" x14ac:dyDescent="0.25">
      <c r="A66">
        <f>'Pivot Table'!A55</f>
        <v>52</v>
      </c>
      <c r="B66" s="3">
        <f>GETPIVOTDATA("[Measures].[Count of Loan ID]",'Pivot Table'!$A$1,"[credit_record].[Status]","[credit_record].[Status].&amp;[Charged-Off]","[credit_record].[Months on Book]","[credit_record].[Months on Book].&amp;["&amp;A66&amp;"]")</f>
        <v>6.9444444444444441E-3</v>
      </c>
      <c r="C66" s="4">
        <f>SUM($B$14:B66)</f>
        <v>0.14836606963867022</v>
      </c>
    </row>
    <row r="67" spans="1:3" x14ac:dyDescent="0.25">
      <c r="A67">
        <f>'Pivot Table'!A56</f>
        <v>53</v>
      </c>
      <c r="B67" s="3">
        <f>GETPIVOTDATA("[Measures].[Count of Loan ID]",'Pivot Table'!$A$1,"[credit_record].[Status]","[credit_record].[Status].&amp;[Charged-Off]","[credit_record].[Months on Book]","[credit_record].[Months on Book].&amp;["&amp;A67&amp;"]")</f>
        <v>7.4875207986688855E-3</v>
      </c>
      <c r="C67" s="4">
        <f>SUM($B$14:B67)</f>
        <v>0.1558535904373391</v>
      </c>
    </row>
    <row r="68" spans="1:3" x14ac:dyDescent="0.25">
      <c r="A68">
        <f>'Pivot Table'!A57</f>
        <v>54</v>
      </c>
      <c r="B68" s="3">
        <f>GETPIVOTDATA("[Measures].[Count of Loan ID]",'Pivot Table'!$A$1,"[credit_record].[Status]","[credit_record].[Status].&amp;[Charged-Off]","[credit_record].[Months on Book]","[credit_record].[Months on Book].&amp;["&amp;A68&amp;"]")</f>
        <v>7.7821011673151752E-3</v>
      </c>
      <c r="C68" s="4">
        <f>SUM($B$14:B68)</f>
        <v>0.16363569160465427</v>
      </c>
    </row>
    <row r="69" spans="1:3" x14ac:dyDescent="0.25">
      <c r="A69">
        <f>'Pivot Table'!A58</f>
        <v>55</v>
      </c>
      <c r="B69" s="3">
        <f>GETPIVOTDATA("[Measures].[Count of Loan ID]",'Pivot Table'!$A$1,"[credit_record].[Status]","[credit_record].[Status].&amp;[Charged-Off]","[credit_record].[Months on Book]","[credit_record].[Months on Book].&amp;["&amp;A69&amp;"]")</f>
        <v>1.1376564277588168E-2</v>
      </c>
      <c r="C69" s="4">
        <f>SUM($B$14:B69)</f>
        <v>0.17501225588224245</v>
      </c>
    </row>
    <row r="70" spans="1:3" x14ac:dyDescent="0.25">
      <c r="A70">
        <f>'Pivot Table'!A59</f>
        <v>56</v>
      </c>
      <c r="B70" s="3">
        <f>GETPIVOTDATA("[Measures].[Count of Loan ID]",'Pivot Table'!$A$1,"[credit_record].[Status]","[credit_record].[Status].&amp;[Charged-Off]","[credit_record].[Months on Book]","[credit_record].[Months on Book].&amp;["&amp;A70&amp;"]")</f>
        <v>9.9150141643059488E-3</v>
      </c>
      <c r="C70" s="4">
        <f>SUM($B$14:B70)</f>
        <v>0.18492727004654841</v>
      </c>
    </row>
    <row r="71" spans="1:3" x14ac:dyDescent="0.25">
      <c r="A71">
        <f>'Pivot Table'!A60</f>
        <v>57</v>
      </c>
      <c r="B71" s="3">
        <f>GETPIVOTDATA("[Measures].[Count of Loan ID]",'Pivot Table'!$A$1,"[credit_record].[Status]","[credit_record].[Status].&amp;[Charged-Off]","[credit_record].[Months on Book]","[credit_record].[Months on Book].&amp;["&amp;A71&amp;"]")</f>
        <v>1.2915129151291513E-2</v>
      </c>
      <c r="C71" s="4">
        <f>SUM($B$14:B71)</f>
        <v>0.19784239919783991</v>
      </c>
    </row>
    <row r="72" spans="1:3" x14ac:dyDescent="0.25">
      <c r="A72">
        <f>'Pivot Table'!A61</f>
        <v>58</v>
      </c>
      <c r="B72" s="3">
        <f>GETPIVOTDATA("[Measures].[Count of Loan ID]",'Pivot Table'!$A$1,"[credit_record].[Status]","[credit_record].[Status].&amp;[Charged-Off]","[credit_record].[Months on Book]","[credit_record].[Months on Book].&amp;["&amp;A72&amp;"]")</f>
        <v>1.2437810945273632E-2</v>
      </c>
      <c r="C72" s="4">
        <f>SUM($B$14:B72)</f>
        <v>0.21028021014311354</v>
      </c>
    </row>
    <row r="73" spans="1:3" x14ac:dyDescent="0.25">
      <c r="A73">
        <f>'Pivot Table'!A62</f>
        <v>59</v>
      </c>
      <c r="B73" s="3">
        <f>GETPIVOTDATA("[Measures].[Count of Loan ID]",'Pivot Table'!$A$1,"[credit_record].[Status]","[credit_record].[Status].&amp;[Charged-Off]","[credit_record].[Months on Book]","[credit_record].[Months on Book].&amp;["&amp;A73&amp;"]")</f>
        <v>1.1320754716981131E-2</v>
      </c>
      <c r="C73" s="4">
        <f>SUM($B$14:B73)</f>
        <v>0.22160096486009467</v>
      </c>
    </row>
    <row r="74" spans="1:3" x14ac:dyDescent="0.25">
      <c r="A74">
        <f>'Pivot Table'!A63</f>
        <v>60</v>
      </c>
      <c r="B74" s="3">
        <f>GETPIVOTDATA("[Measures].[Count of Loan ID]",'Pivot Table'!$A$1,"[credit_record].[Status]","[credit_record].[Status].&amp;[Charged-Off]","[credit_record].[Months on Book]","[credit_record].[Months on Book].&amp;["&amp;A74&amp;"]")</f>
        <v>1.5625E-2</v>
      </c>
      <c r="C74" s="4">
        <f>SUM($B$14:B74)</f>
        <v>0.23722596486009467</v>
      </c>
    </row>
  </sheetData>
  <mergeCells count="1">
    <mergeCell ref="A2:C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E529-BD91-49EA-82CD-8A3435F9AC77}">
  <dimension ref="A7:Q75"/>
  <sheetViews>
    <sheetView tabSelected="1" topLeftCell="A4" workbookViewId="0">
      <selection activeCell="J12" sqref="J12"/>
    </sheetView>
  </sheetViews>
  <sheetFormatPr defaultRowHeight="15" x14ac:dyDescent="0.25"/>
  <cols>
    <col min="1" max="1" width="17.5703125" bestFit="1" customWidth="1"/>
    <col min="2" max="2" width="8.5703125" customWidth="1"/>
    <col min="3" max="3" width="9.42578125" customWidth="1"/>
    <col min="4" max="4" width="5.140625" customWidth="1"/>
    <col min="5" max="5" width="10.7109375" customWidth="1"/>
    <col min="6" max="6" width="6.85546875" customWidth="1"/>
    <col min="7" max="7" width="14.28515625" customWidth="1"/>
    <col min="8" max="8" width="9.5703125" customWidth="1"/>
  </cols>
  <sheetData>
    <row r="7" spans="1:17" ht="15.75" thickBot="1" x14ac:dyDescent="0.3"/>
    <row r="8" spans="1:17" ht="21" x14ac:dyDescent="0.35">
      <c r="A8" s="12" t="s">
        <v>17</v>
      </c>
      <c r="B8" s="13"/>
      <c r="C8" s="13"/>
      <c r="D8" s="13"/>
      <c r="E8" s="13"/>
      <c r="F8" s="13"/>
      <c r="G8" s="13"/>
      <c r="H8" s="14"/>
    </row>
    <row r="9" spans="1:17" x14ac:dyDescent="0.25">
      <c r="A9" s="15"/>
      <c r="B9" s="16"/>
      <c r="C9" s="16"/>
      <c r="D9" s="16"/>
      <c r="E9" s="16"/>
      <c r="F9" s="16"/>
      <c r="G9" s="16"/>
      <c r="H9" s="17"/>
    </row>
    <row r="10" spans="1:17" x14ac:dyDescent="0.25">
      <c r="A10" s="15"/>
      <c r="B10" s="16"/>
      <c r="C10" s="16"/>
      <c r="D10" s="16"/>
      <c r="E10" s="16"/>
      <c r="F10" s="16"/>
      <c r="G10" s="16"/>
      <c r="H10" s="17"/>
    </row>
    <row r="11" spans="1:17" ht="18.75" x14ac:dyDescent="0.3">
      <c r="A11" s="18" t="s">
        <v>16</v>
      </c>
      <c r="B11" s="19">
        <v>50000</v>
      </c>
      <c r="C11" s="16"/>
      <c r="D11" s="16"/>
      <c r="E11" s="16"/>
      <c r="F11" s="16"/>
      <c r="G11" s="16"/>
      <c r="H11" s="17"/>
    </row>
    <row r="12" spans="1:17" ht="18.75" x14ac:dyDescent="0.3">
      <c r="A12" s="35"/>
      <c r="B12" s="19"/>
      <c r="C12" s="16"/>
      <c r="D12" s="16"/>
      <c r="E12" s="16"/>
      <c r="F12" s="16"/>
      <c r="G12" s="16"/>
      <c r="H12" s="17"/>
    </row>
    <row r="13" spans="1:17" ht="19.5" thickBot="1" x14ac:dyDescent="0.35">
      <c r="A13" s="32" t="s">
        <v>18</v>
      </c>
      <c r="B13" s="33"/>
      <c r="C13" s="33"/>
      <c r="D13" s="33"/>
      <c r="E13" s="33"/>
      <c r="F13" s="33"/>
      <c r="G13" s="33"/>
      <c r="H13" s="34"/>
    </row>
    <row r="14" spans="1:17" x14ac:dyDescent="0.25">
      <c r="A14" s="20" t="s">
        <v>15</v>
      </c>
      <c r="B14" s="9" t="s">
        <v>1</v>
      </c>
      <c r="C14" s="9" t="s">
        <v>2</v>
      </c>
      <c r="D14" s="9" t="s">
        <v>3</v>
      </c>
      <c r="E14" s="9" t="s">
        <v>4</v>
      </c>
      <c r="F14" s="9" t="s">
        <v>5</v>
      </c>
      <c r="G14" s="9" t="s">
        <v>6</v>
      </c>
      <c r="H14" s="21" t="s">
        <v>7</v>
      </c>
      <c r="J14" s="26"/>
      <c r="K14" s="27"/>
      <c r="L14" s="27"/>
      <c r="M14" s="27"/>
      <c r="N14" s="27"/>
      <c r="O14" s="27"/>
      <c r="P14" s="27"/>
      <c r="Q14" s="28"/>
    </row>
    <row r="15" spans="1:17" x14ac:dyDescent="0.25">
      <c r="A15" s="22">
        <f>'Pivot Table'!A3</f>
        <v>0</v>
      </c>
      <c r="B15" s="10">
        <f>$B$11*GETPIVOTDATA("[Measures].[Count of Loan ID]",'Pivot Table'!$A$1,"[credit_record].[Status]","[credit_record].[Status].&amp;["&amp;B$14&amp;"]","[credit_record].[Months on Book]","[credit_record].[Months on Book].&amp;["&amp;$A15&amp;"]")</f>
        <v>49573.470115478507</v>
      </c>
      <c r="C15" s="11">
        <f>$B$11*GETPIVOTDATA("[Measures].[Count of Loan ID]",'Pivot Table'!$A$1,"[credit_record].[Status]","[credit_record].[Status].&amp;["&amp;C$14&amp;"]","[credit_record].[Months on Book]","[credit_record].[Months on Book].&amp;["&amp;$A15&amp;"]")</f>
        <v>10.971829826919384</v>
      </c>
      <c r="D15" s="11">
        <f>$B$11*GETPIVOTDATA("[Measures].[Count of Loan ID]",'Pivot Table'!$A$1,"[credit_record].[Status]","[credit_record].[Status].&amp;["&amp;D$14&amp;"]","[credit_record].[Months on Book]","[credit_record].[Months on Book].&amp;["&amp;$A15&amp;"]")</f>
        <v>0</v>
      </c>
      <c r="E15" s="11">
        <f>$B$11*GETPIVOTDATA("[Measures].[Count of Loan ID]",'Pivot Table'!$A$1,"[credit_record].[Status]","[credit_record].[Status].&amp;["&amp;E$14&amp;"]","[credit_record].[Months on Book]","[credit_record].[Months on Book].&amp;["&amp;$A15&amp;"]")</f>
        <v>0</v>
      </c>
      <c r="F15" s="11">
        <f>$B$11*GETPIVOTDATA("[Measures].[Count of Loan ID]",'Pivot Table'!$A$1,"[credit_record].[Status]","[credit_record].[Status].&amp;["&amp;F$14&amp;"]","[credit_record].[Months on Book]","[credit_record].[Months on Book].&amp;["&amp;$A15&amp;"]")</f>
        <v>0</v>
      </c>
      <c r="G15" s="11">
        <f>$B$11*GETPIVOTDATA("[Measures].[Count of Loan ID]",'Pivot Table'!$A$1,"[credit_record].[Status]","[credit_record].[Status].&amp;["&amp;G$14&amp;"]","[credit_record].[Months on Book]","[credit_record].[Months on Book].&amp;["&amp;$A15&amp;"]")</f>
        <v>1.371478728364923</v>
      </c>
      <c r="H15" s="23">
        <f>$B$11*GETPIVOTDATA("[Measures].[Count of Loan ID]",'Pivot Table'!$A$1,"[credit_record].[Status]","[credit_record].[Status].&amp;["&amp;H$14&amp;"]","[credit_record].[Months on Book]","[credit_record].[Months on Book].&amp;["&amp;$A15&amp;"]")</f>
        <v>414.18657596620676</v>
      </c>
      <c r="J15" s="15"/>
      <c r="K15" s="16"/>
      <c r="L15" s="16"/>
      <c r="M15" s="16"/>
      <c r="N15" s="16"/>
      <c r="O15" s="16"/>
      <c r="P15" s="16"/>
      <c r="Q15" s="17"/>
    </row>
    <row r="16" spans="1:17" x14ac:dyDescent="0.25">
      <c r="A16" s="24">
        <f>'Pivot Table'!A4</f>
        <v>1</v>
      </c>
      <c r="B16" s="10">
        <f>$B$11*GETPIVOTDATA("[Measures].[Count of Loan ID]",'Pivot Table'!$A$1,"[credit_record].[Status]","[credit_record].[Status].&amp;["&amp;B$14&amp;"]","[credit_record].[Months on Book]","[credit_record].[Months on Book].&amp;["&amp;$A16&amp;"]")</f>
        <v>48045.18772843061</v>
      </c>
      <c r="C16" s="11">
        <f>$B$11*GETPIVOTDATA("[Measures].[Count of Loan ID]",'Pivot Table'!$A$1,"[credit_record].[Status]","[credit_record].[Status].&amp;["&amp;C$14&amp;"]","[credit_record].[Months on Book]","[credit_record].[Months on Book].&amp;["&amp;$A16&amp;"]")</f>
        <v>599.4573042418873</v>
      </c>
      <c r="D16" s="11">
        <f>$B$11*GETPIVOTDATA("[Measures].[Count of Loan ID]",'Pivot Table'!$A$1,"[credit_record].[Status]","[credit_record].[Status].&amp;["&amp;D$14&amp;"]","[credit_record].[Months on Book]","[credit_record].[Months on Book].&amp;["&amp;$A16&amp;"]")</f>
        <v>4.153283863107764</v>
      </c>
      <c r="E16" s="11">
        <f>$B$11*GETPIVOTDATA("[Measures].[Count of Loan ID]",'Pivot Table'!$A$1,"[credit_record].[Status]","[credit_record].[Status].&amp;["&amp;E$14&amp;"]","[credit_record].[Months on Book]","[credit_record].[Months on Book].&amp;["&amp;$A16&amp;"]")</f>
        <v>0</v>
      </c>
      <c r="F16" s="11">
        <f>$B$11*GETPIVOTDATA("[Measures].[Count of Loan ID]",'Pivot Table'!$A$1,"[credit_record].[Status]","[credit_record].[Status].&amp;["&amp;F$14&amp;"]","[credit_record].[Months on Book]","[credit_record].[Months on Book].&amp;["&amp;$A16&amp;"]")</f>
        <v>0</v>
      </c>
      <c r="G16" s="11">
        <f>$B$11*GETPIVOTDATA("[Measures].[Count of Loan ID]",'Pivot Table'!$A$1,"[credit_record].[Status]","[credit_record].[Status].&amp;["&amp;G$14&amp;"]","[credit_record].[Months on Book]","[credit_record].[Months on Book].&amp;["&amp;$A16&amp;"]")</f>
        <v>4.153283863107764</v>
      </c>
      <c r="H16" s="23">
        <f>$B$11*GETPIVOTDATA("[Measures].[Count of Loan ID]",'Pivot Table'!$A$1,"[credit_record].[Status]","[credit_record].[Status].&amp;["&amp;H$14&amp;"]","[credit_record].[Months on Book]","[credit_record].[Months on Book].&amp;["&amp;$A16&amp;"]")</f>
        <v>1347.0483996012847</v>
      </c>
      <c r="J16" s="15"/>
      <c r="K16" s="16"/>
      <c r="L16" s="16"/>
      <c r="M16" s="16"/>
      <c r="N16" s="16"/>
      <c r="O16" s="16"/>
      <c r="P16" s="16"/>
      <c r="Q16" s="17"/>
    </row>
    <row r="17" spans="1:17" x14ac:dyDescent="0.25">
      <c r="A17" s="22">
        <f>'Pivot Table'!A5</f>
        <v>2</v>
      </c>
      <c r="B17" s="10">
        <f>$B$11*GETPIVOTDATA("[Measures].[Count of Loan ID]",'Pivot Table'!$A$1,"[credit_record].[Status]","[credit_record].[Status].&amp;["&amp;B$14&amp;"]","[credit_record].[Months on Book]","[credit_record].[Months on Book].&amp;["&amp;$A17&amp;"]")</f>
        <v>46787.725385359197</v>
      </c>
      <c r="C17" s="11">
        <f>$B$11*GETPIVOTDATA("[Measures].[Count of Loan ID]",'Pivot Table'!$A$1,"[credit_record].[Status]","[credit_record].[Status].&amp;["&amp;C$14&amp;"]","[credit_record].[Months on Book]","[credit_record].[Months on Book].&amp;["&amp;$A17&amp;"]")</f>
        <v>929.98122973664749</v>
      </c>
      <c r="D17" s="11">
        <f>$B$11*GETPIVOTDATA("[Measures].[Count of Loan ID]",'Pivot Table'!$A$1,"[credit_record].[Status]","[credit_record].[Status].&amp;["&amp;D$14&amp;"]","[credit_record].[Months on Book]","[credit_record].[Months on Book].&amp;["&amp;$A17&amp;"]")</f>
        <v>61.145554860360612</v>
      </c>
      <c r="E17" s="11">
        <f>$B$11*GETPIVOTDATA("[Measures].[Count of Loan ID]",'Pivot Table'!$A$1,"[credit_record].[Status]","[credit_record].[Status].&amp;["&amp;E$14&amp;"]","[credit_record].[Months on Book]","[credit_record].[Months on Book].&amp;["&amp;$A17&amp;"]")</f>
        <v>0</v>
      </c>
      <c r="F17" s="11">
        <f>$B$11*GETPIVOTDATA("[Measures].[Count of Loan ID]",'Pivot Table'!$A$1,"[credit_record].[Status]","[credit_record].[Status].&amp;["&amp;F$14&amp;"]","[credit_record].[Months on Book]","[credit_record].[Months on Book].&amp;["&amp;$A17&amp;"]")</f>
        <v>0</v>
      </c>
      <c r="G17" s="11">
        <f>$B$11*GETPIVOTDATA("[Measures].[Count of Loan ID]",'Pivot Table'!$A$1,"[credit_record].[Status]","[credit_record].[Status].&amp;["&amp;G$14&amp;"]","[credit_record].[Months on Book]","[credit_record].[Months on Book].&amp;["&amp;$A17&amp;"]")</f>
        <v>8.5319378874921785</v>
      </c>
      <c r="H17" s="23">
        <f>$B$11*GETPIVOTDATA("[Measures].[Count of Loan ID]",'Pivot Table'!$A$1,"[credit_record].[Status]","[credit_record].[Status].&amp;["&amp;H$14&amp;"]","[credit_record].[Months on Book]","[credit_record].[Months on Book].&amp;["&amp;$A17&amp;"]")</f>
        <v>2212.6158921563051</v>
      </c>
      <c r="J17" s="15"/>
      <c r="K17" s="16"/>
      <c r="L17" s="16"/>
      <c r="M17" s="16"/>
      <c r="N17" s="16"/>
      <c r="O17" s="16"/>
      <c r="P17" s="16"/>
      <c r="Q17" s="17"/>
    </row>
    <row r="18" spans="1:17" x14ac:dyDescent="0.25">
      <c r="A18" s="24">
        <f>'Pivot Table'!A6</f>
        <v>3</v>
      </c>
      <c r="B18" s="10">
        <f>$B$11*GETPIVOTDATA("[Measures].[Count of Loan ID]",'Pivot Table'!$A$1,"[credit_record].[Status]","[credit_record].[Status].&amp;["&amp;B$14&amp;"]","[credit_record].[Months on Book]","[credit_record].[Months on Book].&amp;["&amp;$A18&amp;"]")</f>
        <v>45222.258036159052</v>
      </c>
      <c r="C18" s="11">
        <f>$B$11*GETPIVOTDATA("[Measures].[Count of Loan ID]",'Pivot Table'!$A$1,"[credit_record].[Status]","[credit_record].[Status].&amp;["&amp;C$14&amp;"]","[credit_record].[Months on Book]","[credit_record].[Months on Book].&amp;["&amp;$A18&amp;"]")</f>
        <v>930.34840448911416</v>
      </c>
      <c r="D18" s="11">
        <f>$B$11*GETPIVOTDATA("[Measures].[Count of Loan ID]",'Pivot Table'!$A$1,"[credit_record].[Status]","[credit_record].[Status].&amp;["&amp;D$14&amp;"]","[credit_record].[Months on Book]","[credit_record].[Months on Book].&amp;["&amp;$A18&amp;"]")</f>
        <v>68.860433088170652</v>
      </c>
      <c r="E18" s="11">
        <f>$B$11*GETPIVOTDATA("[Measures].[Count of Loan ID]",'Pivot Table'!$A$1,"[credit_record].[Status]","[credit_record].[Status].&amp;["&amp;E$14&amp;"]","[credit_record].[Months on Book]","[credit_record].[Months on Book].&amp;["&amp;$A18&amp;"]")</f>
        <v>23.441849561930436</v>
      </c>
      <c r="F18" s="11">
        <f>$B$11*GETPIVOTDATA("[Measures].[Count of Loan ID]",'Pivot Table'!$A$1,"[credit_record].[Status]","[credit_record].[Status].&amp;["&amp;F$14&amp;"]","[credit_record].[Months on Book]","[credit_record].[Months on Book].&amp;["&amp;$A18&amp;"]")</f>
        <v>0</v>
      </c>
      <c r="G18" s="11">
        <f>$B$11*GETPIVOTDATA("[Measures].[Count of Loan ID]",'Pivot Table'!$A$1,"[credit_record].[Status]","[credit_record].[Status].&amp;["&amp;G$14&amp;"]","[credit_record].[Months on Book]","[credit_record].[Months on Book].&amp;["&amp;$A18&amp;"]")</f>
        <v>16.116271573827174</v>
      </c>
      <c r="H18" s="23">
        <f>$B$11*GETPIVOTDATA("[Measures].[Count of Loan ID]",'Pivot Table'!$A$1,"[credit_record].[Status]","[credit_record].[Status].&amp;["&amp;H$14&amp;"]","[credit_record].[Months on Book]","[credit_record].[Months on Book].&amp;["&amp;$A18&amp;"]")</f>
        <v>3738.9750051279043</v>
      </c>
      <c r="J18" s="15"/>
      <c r="K18" s="16"/>
      <c r="L18" s="16"/>
      <c r="M18" s="16"/>
      <c r="N18" s="16"/>
      <c r="O18" s="16"/>
      <c r="P18" s="16"/>
      <c r="Q18" s="17"/>
    </row>
    <row r="19" spans="1:17" x14ac:dyDescent="0.25">
      <c r="A19" s="22">
        <f>'Pivot Table'!A7</f>
        <v>4</v>
      </c>
      <c r="B19" s="10">
        <f>$B$11*GETPIVOTDATA("[Measures].[Count of Loan ID]",'Pivot Table'!$A$1,"[credit_record].[Status]","[credit_record].[Status].&amp;["&amp;B$14&amp;"]","[credit_record].[Months on Book]","[credit_record].[Months on Book].&amp;["&amp;$A19&amp;"]")</f>
        <v>43204.886646812127</v>
      </c>
      <c r="C19" s="11">
        <f>$B$11*GETPIVOTDATA("[Measures].[Count of Loan ID]",'Pivot Table'!$A$1,"[credit_record].[Status]","[credit_record].[Status].&amp;["&amp;C$14&amp;"]","[credit_record].[Months on Book]","[credit_record].[Months on Book].&amp;["&amp;$A19&amp;"]")</f>
        <v>1011.9735002735064</v>
      </c>
      <c r="D19" s="11">
        <f>$B$11*GETPIVOTDATA("[Measures].[Count of Loan ID]",'Pivot Table'!$A$1,"[credit_record].[Status]","[credit_record].[Status].&amp;["&amp;D$14&amp;"]","[credit_record].[Months on Book]","[credit_record].[Months on Book].&amp;["&amp;$A19&amp;"]")</f>
        <v>88.129824348143188</v>
      </c>
      <c r="E19" s="11">
        <f>$B$11*GETPIVOTDATA("[Measures].[Count of Loan ID]",'Pivot Table'!$A$1,"[credit_record].[Status]","[credit_record].[Status].&amp;["&amp;E$14&amp;"]","[credit_record].[Months on Book]","[credit_record].[Months on Book].&amp;["&amp;$A19&amp;"]")</f>
        <v>19.753236491825199</v>
      </c>
      <c r="F19" s="11">
        <f>$B$11*GETPIVOTDATA("[Measures].[Count of Loan ID]",'Pivot Table'!$A$1,"[credit_record].[Status]","[credit_record].[Status].&amp;["&amp;F$14&amp;"]","[credit_record].[Months on Book]","[credit_record].[Months on Book].&amp;["&amp;$A19&amp;"]")</f>
        <v>21.272716221965599</v>
      </c>
      <c r="G19" s="11">
        <f>$B$11*GETPIVOTDATA("[Measures].[Count of Loan ID]",'Pivot Table'!$A$1,"[credit_record].[Status]","[credit_record].[Status].&amp;["&amp;G$14&amp;"]","[credit_record].[Months on Book]","[credit_record].[Months on Book].&amp;["&amp;$A19&amp;"]")</f>
        <v>19.753236491825199</v>
      </c>
      <c r="H19" s="23">
        <f>$B$11*GETPIVOTDATA("[Measures].[Count of Loan ID]",'Pivot Table'!$A$1,"[credit_record].[Status]","[credit_record].[Status].&amp;["&amp;H$14&amp;"]","[credit_record].[Months on Book]","[credit_record].[Months on Book].&amp;["&amp;$A19&amp;"]")</f>
        <v>5634.2308393606027</v>
      </c>
      <c r="J19" s="15"/>
      <c r="K19" s="16"/>
      <c r="L19" s="16"/>
      <c r="M19" s="16"/>
      <c r="N19" s="16"/>
      <c r="O19" s="16"/>
      <c r="P19" s="16"/>
      <c r="Q19" s="17"/>
    </row>
    <row r="20" spans="1:17" x14ac:dyDescent="0.25">
      <c r="A20" s="24">
        <f>'Pivot Table'!A8</f>
        <v>5</v>
      </c>
      <c r="B20" s="10">
        <f>$B$11*GETPIVOTDATA("[Measures].[Count of Loan ID]",'Pivot Table'!$A$1,"[credit_record].[Status]","[credit_record].[Status].&amp;["&amp;B$14&amp;"]","[credit_record].[Months on Book]","[credit_record].[Months on Book].&amp;["&amp;$A20&amp;"]")</f>
        <v>41324.588720078013</v>
      </c>
      <c r="C20" s="11">
        <f>$B$11*GETPIVOTDATA("[Measures].[Count of Loan ID]",'Pivot Table'!$A$1,"[credit_record].[Status]","[credit_record].[Status].&amp;["&amp;C$14&amp;"]","[credit_record].[Months on Book]","[credit_record].[Months on Book].&amp;["&amp;$A20&amp;"]")</f>
        <v>1041.1751753640967</v>
      </c>
      <c r="D20" s="11">
        <f>$B$11*GETPIVOTDATA("[Measures].[Count of Loan ID]",'Pivot Table'!$A$1,"[credit_record].[Status]","[credit_record].[Status].&amp;["&amp;D$14&amp;"]","[credit_record].[Months on Book]","[credit_record].[Months on Book].&amp;["&amp;$A20&amp;"]")</f>
        <v>83.356924915856681</v>
      </c>
      <c r="E20" s="11">
        <f>$B$11*GETPIVOTDATA("[Measures].[Count of Loan ID]",'Pivot Table'!$A$1,"[credit_record].[Status]","[credit_record].[Status].&amp;["&amp;E$14&amp;"]","[credit_record].[Months on Book]","[credit_record].[Months on Book].&amp;["&amp;$A20&amp;"]")</f>
        <v>26.737126859803087</v>
      </c>
      <c r="F20" s="11">
        <f>$B$11*GETPIVOTDATA("[Measures].[Count of Loan ID]",'Pivot Table'!$A$1,"[credit_record].[Status]","[credit_record].[Status].&amp;["&amp;F$14&amp;"]","[credit_record].[Months on Book]","[credit_record].[Months on Book].&amp;["&amp;$A20&amp;"]")</f>
        <v>9.4366330093422679</v>
      </c>
      <c r="G20" s="11">
        <f>$B$11*GETPIVOTDATA("[Measures].[Count of Loan ID]",'Pivot Table'!$A$1,"[credit_record].[Status]","[credit_record].[Status].&amp;["&amp;G$14&amp;"]","[credit_record].[Months on Book]","[credit_record].[Months on Book].&amp;["&amp;$A20&amp;"]")</f>
        <v>33.028215532697935</v>
      </c>
      <c r="H20" s="23">
        <f>$B$11*GETPIVOTDATA("[Measures].[Count of Loan ID]",'Pivot Table'!$A$1,"[credit_record].[Status]","[credit_record].[Status].&amp;["&amp;H$14&amp;"]","[credit_record].[Months on Book]","[credit_record].[Months on Book].&amp;["&amp;$A20&amp;"]")</f>
        <v>7481.6772042401935</v>
      </c>
      <c r="J20" s="15"/>
      <c r="K20" s="16"/>
      <c r="L20" s="16"/>
      <c r="M20" s="16"/>
      <c r="N20" s="16"/>
      <c r="O20" s="16"/>
      <c r="P20" s="16"/>
      <c r="Q20" s="17"/>
    </row>
    <row r="21" spans="1:17" x14ac:dyDescent="0.25">
      <c r="A21" s="22">
        <f>'Pivot Table'!A9</f>
        <v>6</v>
      </c>
      <c r="B21" s="10">
        <f>$B$11*GETPIVOTDATA("[Measures].[Count of Loan ID]",'Pivot Table'!$A$1,"[credit_record].[Status]","[credit_record].[Status].&amp;["&amp;B$14&amp;"]","[credit_record].[Months on Book]","[credit_record].[Months on Book].&amp;["&amp;$A21&amp;"]")</f>
        <v>36928.522269196736</v>
      </c>
      <c r="C21" s="11">
        <f>$B$11*GETPIVOTDATA("[Measures].[Count of Loan ID]",'Pivot Table'!$A$1,"[credit_record].[Status]","[credit_record].[Status].&amp;["&amp;C$14&amp;"]","[credit_record].[Months on Book]","[credit_record].[Months on Book].&amp;["&amp;$A21&amp;"]")</f>
        <v>1261.7572837806836</v>
      </c>
      <c r="D21" s="11">
        <f>$B$11*GETPIVOTDATA("[Measures].[Count of Loan ID]",'Pivot Table'!$A$1,"[credit_record].[Status]","[credit_record].[Status].&amp;["&amp;D$14&amp;"]","[credit_record].[Months on Book]","[credit_record].[Months on Book].&amp;["&amp;$A21&amp;"]")</f>
        <v>88.486874446957032</v>
      </c>
      <c r="E21" s="11">
        <f>$B$11*GETPIVOTDATA("[Measures].[Count of Loan ID]",'Pivot Table'!$A$1,"[credit_record].[Status]","[credit_record].[Status].&amp;["&amp;E$14&amp;"]","[credit_record].[Months on Book]","[credit_record].[Months on Book].&amp;["&amp;$A21&amp;"]")</f>
        <v>36.050208108019532</v>
      </c>
      <c r="F21" s="11">
        <f>$B$11*GETPIVOTDATA("[Measures].[Count of Loan ID]",'Pivot Table'!$A$1,"[credit_record].[Status]","[credit_record].[Status].&amp;["&amp;F$14&amp;"]","[credit_record].[Months on Book]","[credit_record].[Months on Book].&amp;["&amp;$A21&amp;"]")</f>
        <v>19.663749877101566</v>
      </c>
      <c r="G21" s="11">
        <f>$B$11*GETPIVOTDATA("[Measures].[Count of Loan ID]",'Pivot Table'!$A$1,"[credit_record].[Status]","[credit_record].[Status].&amp;["&amp;G$14&amp;"]","[credit_record].[Months on Book]","[credit_record].[Months on Book].&amp;["&amp;$A21&amp;"]")</f>
        <v>37.688853931111332</v>
      </c>
      <c r="H21" s="23">
        <f>$B$11*GETPIVOTDATA("[Measures].[Count of Loan ID]",'Pivot Table'!$A$1,"[credit_record].[Status]","[credit_record].[Status].&amp;["&amp;H$14&amp;"]","[credit_record].[Months on Book]","[credit_record].[Months on Book].&amp;["&amp;$A21&amp;"]")</f>
        <v>11627.830760659392</v>
      </c>
      <c r="J21" s="15"/>
      <c r="K21" s="16"/>
      <c r="L21" s="16"/>
      <c r="M21" s="16"/>
      <c r="N21" s="16"/>
      <c r="O21" s="16"/>
      <c r="P21" s="16"/>
      <c r="Q21" s="17"/>
    </row>
    <row r="22" spans="1:17" x14ac:dyDescent="0.25">
      <c r="A22" s="24">
        <f>'Pivot Table'!A10</f>
        <v>7</v>
      </c>
      <c r="B22" s="10">
        <f>$B$11*GETPIVOTDATA("[Measures].[Count of Loan ID]",'Pivot Table'!$A$1,"[credit_record].[Status]","[credit_record].[Status].&amp;["&amp;B$14&amp;"]","[credit_record].[Months on Book]","[credit_record].[Months on Book].&amp;["&amp;$A22&amp;"]")</f>
        <v>35423.786739576215</v>
      </c>
      <c r="C22" s="11">
        <f>$B$11*GETPIVOTDATA("[Measures].[Count of Loan ID]",'Pivot Table'!$A$1,"[credit_record].[Status]","[credit_record].[Status].&amp;["&amp;C$14&amp;"]","[credit_record].[Months on Book]","[credit_record].[Months on Book].&amp;["&amp;$A22&amp;"]")</f>
        <v>1026.9993164730008</v>
      </c>
      <c r="D22" s="11">
        <f>$B$11*GETPIVOTDATA("[Measures].[Count of Loan ID]",'Pivot Table'!$A$1,"[credit_record].[Status]","[credit_record].[Status].&amp;["&amp;D$14&amp;"]","[credit_record].[Months on Book]","[credit_record].[Months on Book].&amp;["&amp;$A22&amp;"]")</f>
        <v>146.95830485304168</v>
      </c>
      <c r="E22" s="11">
        <f>$B$11*GETPIVOTDATA("[Measures].[Count of Loan ID]",'Pivot Table'!$A$1,"[credit_record].[Status]","[credit_record].[Status].&amp;["&amp;E$14&amp;"]","[credit_record].[Months on Book]","[credit_record].[Months on Book].&amp;["&amp;$A22&amp;"]")</f>
        <v>34.176349965823654</v>
      </c>
      <c r="F22" s="11">
        <f>$B$11*GETPIVOTDATA("[Measures].[Count of Loan ID]",'Pivot Table'!$A$1,"[credit_record].[Status]","[credit_record].[Status].&amp;["&amp;F$14&amp;"]","[credit_record].[Months on Book]","[credit_record].[Months on Book].&amp;["&amp;$A22&amp;"]")</f>
        <v>13.670539986329459</v>
      </c>
      <c r="G22" s="11">
        <f>$B$11*GETPIVOTDATA("[Measures].[Count of Loan ID]",'Pivot Table'!$A$1,"[credit_record].[Status]","[credit_record].[Status].&amp;["&amp;G$14&amp;"]","[credit_record].[Months on Book]","[credit_record].[Months on Book].&amp;["&amp;$A22&amp;"]")</f>
        <v>47.846889952153113</v>
      </c>
      <c r="H22" s="23">
        <f>$B$11*GETPIVOTDATA("[Measures].[Count of Loan ID]",'Pivot Table'!$A$1,"[credit_record].[Status]","[credit_record].[Status].&amp;["&amp;H$14&amp;"]","[credit_record].[Months on Book]","[credit_record].[Months on Book].&amp;["&amp;$A22&amp;"]")</f>
        <v>13306.561859193438</v>
      </c>
      <c r="J22" s="15"/>
      <c r="K22" s="16"/>
      <c r="L22" s="16"/>
      <c r="M22" s="16"/>
      <c r="N22" s="16"/>
      <c r="O22" s="16"/>
      <c r="P22" s="16"/>
      <c r="Q22" s="17"/>
    </row>
    <row r="23" spans="1:17" x14ac:dyDescent="0.25">
      <c r="A23" s="22">
        <f>'Pivot Table'!A11</f>
        <v>8</v>
      </c>
      <c r="B23" s="10">
        <f>$B$11*GETPIVOTDATA("[Measures].[Count of Loan ID]",'Pivot Table'!$A$1,"[credit_record].[Status]","[credit_record].[Status].&amp;["&amp;B$14&amp;"]","[credit_record].[Months on Book]","[credit_record].[Months on Book].&amp;["&amp;$A23&amp;"]")</f>
        <v>33947.28371660527</v>
      </c>
      <c r="C23" s="11">
        <f>$B$11*GETPIVOTDATA("[Measures].[Count of Loan ID]",'Pivot Table'!$A$1,"[credit_record].[Status]","[credit_record].[Status].&amp;["&amp;C$14&amp;"]","[credit_record].[Months on Book]","[credit_record].[Months on Book].&amp;["&amp;$A23&amp;"]")</f>
        <v>915.56095990844381</v>
      </c>
      <c r="D23" s="11">
        <f>$B$11*GETPIVOTDATA("[Measures].[Count of Loan ID]",'Pivot Table'!$A$1,"[credit_record].[Status]","[credit_record].[Status].&amp;["&amp;D$14&amp;"]","[credit_record].[Months on Book]","[credit_record].[Months on Book].&amp;["&amp;$A23&amp;"]")</f>
        <v>85.833839991416625</v>
      </c>
      <c r="E23" s="11">
        <f>$B$11*GETPIVOTDATA("[Measures].[Count of Loan ID]",'Pivot Table'!$A$1,"[credit_record].[Status]","[credit_record].[Status].&amp;["&amp;E$14&amp;"]","[credit_record].[Months on Book]","[credit_record].[Months on Book].&amp;["&amp;$A23&amp;"]")</f>
        <v>44.705124995529488</v>
      </c>
      <c r="F23" s="11">
        <f>$B$11*GETPIVOTDATA("[Measures].[Count of Loan ID]",'Pivot Table'!$A$1,"[credit_record].[Status]","[credit_record].[Status].&amp;["&amp;F$14&amp;"]","[credit_record].[Months on Book]","[credit_record].[Months on Book].&amp;["&amp;$A23&amp;"]")</f>
        <v>19.670254998032974</v>
      </c>
      <c r="G23" s="11">
        <f>$B$11*GETPIVOTDATA("[Measures].[Count of Loan ID]",'Pivot Table'!$A$1,"[credit_record].[Status]","[credit_record].[Status].&amp;["&amp;G$14&amp;"]","[credit_record].[Months on Book]","[credit_record].[Months on Book].&amp;["&amp;$A23&amp;"]")</f>
        <v>64.375379993562461</v>
      </c>
      <c r="H23" s="23">
        <f>$B$11*GETPIVOTDATA("[Measures].[Count of Loan ID]",'Pivot Table'!$A$1,"[credit_record].[Status]","[credit_record].[Status].&amp;["&amp;H$14&amp;"]","[credit_record].[Months on Book]","[credit_record].[Months on Book].&amp;["&amp;$A23&amp;"]")</f>
        <v>14922.570723507744</v>
      </c>
      <c r="J23" s="15"/>
      <c r="K23" s="16"/>
      <c r="L23" s="16"/>
      <c r="M23" s="16"/>
      <c r="N23" s="16"/>
      <c r="O23" s="16"/>
      <c r="P23" s="16"/>
      <c r="Q23" s="17"/>
    </row>
    <row r="24" spans="1:17" ht="15.75" thickBot="1" x14ac:dyDescent="0.3">
      <c r="A24" s="24">
        <f>'Pivot Table'!A12</f>
        <v>9</v>
      </c>
      <c r="B24" s="10">
        <f>$B$11*GETPIVOTDATA("[Measures].[Count of Loan ID]",'Pivot Table'!$A$1,"[credit_record].[Status]","[credit_record].[Status].&amp;["&amp;B$14&amp;"]","[credit_record].[Months on Book]","[credit_record].[Months on Book].&amp;["&amp;$A24&amp;"]")</f>
        <v>32292.795992373547</v>
      </c>
      <c r="C24" s="11">
        <f>$B$11*GETPIVOTDATA("[Measures].[Count of Loan ID]",'Pivot Table'!$A$1,"[credit_record].[Status]","[credit_record].[Status].&amp;["&amp;C$14&amp;"]","[credit_record].[Months on Book]","[credit_record].[Months on Book].&amp;["&amp;$A24&amp;"]")</f>
        <v>925.26823432651679</v>
      </c>
      <c r="D24" s="11">
        <f>$B$11*GETPIVOTDATA("[Measures].[Count of Loan ID]",'Pivot Table'!$A$1,"[credit_record].[Status]","[credit_record].[Status].&amp;["&amp;D$14&amp;"]","[credit_record].[Months on Book]","[credit_record].[Months on Book].&amp;["&amp;$A24&amp;"]")</f>
        <v>112.15372537291114</v>
      </c>
      <c r="E24" s="11">
        <f>$B$11*GETPIVOTDATA("[Measures].[Count of Loan ID]",'Pivot Table'!$A$1,"[credit_record].[Status]","[credit_record].[Status].&amp;["&amp;E$14&amp;"]","[credit_record].[Months on Book]","[credit_record].[Months on Book].&amp;["&amp;$A24&amp;"]")</f>
        <v>28.038431343227785</v>
      </c>
      <c r="F24" s="11">
        <f>$B$11*GETPIVOTDATA("[Measures].[Count of Loan ID]",'Pivot Table'!$A$1,"[credit_record].[Status]","[credit_record].[Status].&amp;["&amp;F$14&amp;"]","[credit_record].[Months on Book]","[credit_record].[Months on Book].&amp;["&amp;$A24&amp;"]")</f>
        <v>35.51534636808853</v>
      </c>
      <c r="G24" s="11">
        <f>$B$11*GETPIVOTDATA("[Measures].[Count of Loan ID]",'Pivot Table'!$A$1,"[credit_record].[Status]","[credit_record].[Status].&amp;["&amp;G$14&amp;"]","[credit_record].[Months on Book]","[credit_record].[Months on Book].&amp;["&amp;$A24&amp;"]")</f>
        <v>84.115294029683355</v>
      </c>
      <c r="H24" s="23">
        <f>$B$11*GETPIVOTDATA("[Measures].[Count of Loan ID]",'Pivot Table'!$A$1,"[credit_record].[Status]","[credit_record].[Status].&amp;["&amp;H$14&amp;"]","[credit_record].[Months on Book]","[credit_record].[Months on Book].&amp;["&amp;$A24&amp;"]")</f>
        <v>16522.112976186025</v>
      </c>
      <c r="J24" s="29"/>
      <c r="K24" s="30"/>
      <c r="L24" s="30"/>
      <c r="M24" s="30"/>
      <c r="N24" s="30"/>
      <c r="O24" s="30"/>
      <c r="P24" s="30"/>
      <c r="Q24" s="31"/>
    </row>
    <row r="25" spans="1:17" x14ac:dyDescent="0.25">
      <c r="A25" s="22">
        <f>'Pivot Table'!A13</f>
        <v>10</v>
      </c>
      <c r="B25" s="10">
        <f>$B$11*GETPIVOTDATA("[Measures].[Count of Loan ID]",'Pivot Table'!$A$1,"[credit_record].[Status]","[credit_record].[Status].&amp;["&amp;B$14&amp;"]","[credit_record].[Months on Book]","[credit_record].[Months on Book].&amp;["&amp;$A25&amp;"]")</f>
        <v>29235.621665822982</v>
      </c>
      <c r="C25" s="11">
        <f>$B$11*GETPIVOTDATA("[Measures].[Count of Loan ID]",'Pivot Table'!$A$1,"[credit_record].[Status]","[credit_record].[Status].&amp;["&amp;C$14&amp;"]","[credit_record].[Months on Book]","[credit_record].[Months on Book].&amp;["&amp;$A25&amp;"]")</f>
        <v>969.58841166621244</v>
      </c>
      <c r="D25" s="11">
        <f>$B$11*GETPIVOTDATA("[Measures].[Count of Loan ID]",'Pivot Table'!$A$1,"[credit_record].[Status]","[credit_record].[Status].&amp;["&amp;D$14&amp;"]","[credit_record].[Months on Book]","[credit_record].[Months on Book].&amp;["&amp;$A25&amp;"]")</f>
        <v>87.613410692730028</v>
      </c>
      <c r="E25" s="11">
        <f>$B$11*GETPIVOTDATA("[Measures].[Count of Loan ID]",'Pivot Table'!$A$1,"[credit_record].[Status]","[credit_record].[Status].&amp;["&amp;E$14&amp;"]","[credit_record].[Months on Book]","[credit_record].[Months on Book].&amp;["&amp;$A25&amp;"]")</f>
        <v>33.098399595031346</v>
      </c>
      <c r="F25" s="11">
        <f>$B$11*GETPIVOTDATA("[Measures].[Count of Loan ID]",'Pivot Table'!$A$1,"[credit_record].[Status]","[credit_record].[Status].&amp;["&amp;F$14&amp;"]","[credit_record].[Months on Book]","[credit_record].[Months on Book].&amp;["&amp;$A25&amp;"]")</f>
        <v>25.310540866788674</v>
      </c>
      <c r="G25" s="11">
        <f>$B$11*GETPIVOTDATA("[Measures].[Count of Loan ID]",'Pivot Table'!$A$1,"[credit_record].[Status]","[credit_record].[Status].&amp;["&amp;G$14&amp;"]","[credit_record].[Months on Book]","[credit_record].[Months on Book].&amp;["&amp;$A25&amp;"]")</f>
        <v>109.03002219539738</v>
      </c>
      <c r="H25" s="23">
        <f>$B$11*GETPIVOTDATA("[Measures].[Count of Loan ID]",'Pivot Table'!$A$1,"[credit_record].[Status]","[credit_record].[Status].&amp;["&amp;H$14&amp;"]","[credit_record].[Months on Book]","[credit_record].[Months on Book].&amp;["&amp;$A25&amp;"]")</f>
        <v>19539.737549160858</v>
      </c>
    </row>
    <row r="26" spans="1:17" x14ac:dyDescent="0.25">
      <c r="A26" s="24">
        <f>'Pivot Table'!A14</f>
        <v>11</v>
      </c>
      <c r="B26" s="10">
        <f>$B$11*GETPIVOTDATA("[Measures].[Count of Loan ID]",'Pivot Table'!$A$1,"[credit_record].[Status]","[credit_record].[Status].&amp;["&amp;B$14&amp;"]","[credit_record].[Months on Book]","[credit_record].[Months on Book].&amp;["&amp;$A26&amp;"]")</f>
        <v>27489.212733045671</v>
      </c>
      <c r="C26" s="11">
        <f>$B$11*GETPIVOTDATA("[Measures].[Count of Loan ID]",'Pivot Table'!$A$1,"[credit_record].[Status]","[credit_record].[Status].&amp;["&amp;C$14&amp;"]","[credit_record].[Months on Book]","[credit_record].[Months on Book].&amp;["&amp;$A26&amp;"]")</f>
        <v>801.92135471790289</v>
      </c>
      <c r="D26" s="11">
        <f>$B$11*GETPIVOTDATA("[Measures].[Count of Loan ID]",'Pivot Table'!$A$1,"[credit_record].[Status]","[credit_record].[Status].&amp;["&amp;D$14&amp;"]","[credit_record].[Months on Book]","[credit_record].[Months on Book].&amp;["&amp;$A26&amp;"]")</f>
        <v>109.90800293088007</v>
      </c>
      <c r="E26" s="11">
        <f>$B$11*GETPIVOTDATA("[Measures].[Count of Loan ID]",'Pivot Table'!$A$1,"[credit_record].[Status]","[credit_record].[Status].&amp;["&amp;E$14&amp;"]","[credit_record].[Months on Book]","[credit_record].[Months on Book].&amp;["&amp;$A26&amp;"]")</f>
        <v>22.388667263697794</v>
      </c>
      <c r="F26" s="11">
        <f>$B$11*GETPIVOTDATA("[Measures].[Count of Loan ID]",'Pivot Table'!$A$1,"[credit_record].[Status]","[credit_record].[Status].&amp;["&amp;F$14&amp;"]","[credit_record].[Months on Book]","[credit_record].[Months on Book].&amp;["&amp;$A26&amp;"]")</f>
        <v>16.282667100871123</v>
      </c>
      <c r="G26" s="11">
        <f>$B$11*GETPIVOTDATA("[Measures].[Count of Loan ID]",'Pivot Table'!$A$1,"[credit_record].[Status]","[credit_record].[Status].&amp;["&amp;G$14&amp;"]","[credit_record].[Months on Book]","[credit_record].[Months on Book].&amp;["&amp;$A26&amp;"]")</f>
        <v>99.731335992835639</v>
      </c>
      <c r="H26" s="23">
        <f>$B$11*GETPIVOTDATA("[Measures].[Count of Loan ID]",'Pivot Table'!$A$1,"[credit_record].[Status]","[credit_record].[Status].&amp;["&amp;H$14&amp;"]","[credit_record].[Months on Book]","[credit_record].[Months on Book].&amp;["&amp;$A26&amp;"]")</f>
        <v>21460.555238948138</v>
      </c>
    </row>
    <row r="27" spans="1:17" x14ac:dyDescent="0.25">
      <c r="A27" s="22">
        <f>'Pivot Table'!A15</f>
        <v>12</v>
      </c>
      <c r="B27" s="10">
        <f>$B$11*GETPIVOTDATA("[Measures].[Count of Loan ID]",'Pivot Table'!$A$1,"[credit_record].[Status]","[credit_record].[Status].&amp;["&amp;B$14&amp;"]","[credit_record].[Months on Book]","[credit_record].[Months on Book].&amp;["&amp;$A27&amp;"]")</f>
        <v>23927.153166232547</v>
      </c>
      <c r="C27" s="11">
        <f>$B$11*GETPIVOTDATA("[Measures].[Count of Loan ID]",'Pivot Table'!$A$1,"[credit_record].[Status]","[credit_record].[Status].&amp;["&amp;C$14&amp;"]","[credit_record].[Months on Book]","[credit_record].[Months on Book].&amp;["&amp;$A27&amp;"]")</f>
        <v>674.66586959306539</v>
      </c>
      <c r="D27" s="11">
        <f>$B$11*GETPIVOTDATA("[Measures].[Count of Loan ID]",'Pivot Table'!$A$1,"[credit_record].[Status]","[credit_record].[Status].&amp;["&amp;D$14&amp;"]","[credit_record].[Months on Book]","[credit_record].[Months on Book].&amp;["&amp;$A27&amp;"]")</f>
        <v>68.320594389171191</v>
      </c>
      <c r="E27" s="11">
        <f>$B$11*GETPIVOTDATA("[Measures].[Count of Loan ID]",'Pivot Table'!$A$1,"[credit_record].[Status]","[credit_record].[Status].&amp;["&amp;E$14&amp;"]","[credit_record].[Months on Book]","[credit_record].[Months on Book].&amp;["&amp;$A27&amp;"]")</f>
        <v>70.455612963832777</v>
      </c>
      <c r="F27" s="11">
        <f>$B$11*GETPIVOTDATA("[Measures].[Count of Loan ID]",'Pivot Table'!$A$1,"[credit_record].[Status]","[credit_record].[Status].&amp;["&amp;F$14&amp;"]","[credit_record].[Months on Book]","[credit_record].[Months on Book].&amp;["&amp;$A27&amp;"]")</f>
        <v>14.945130022631199</v>
      </c>
      <c r="G27" s="11">
        <f>$B$11*GETPIVOTDATA("[Measures].[Count of Loan ID]",'Pivot Table'!$A$1,"[credit_record].[Status]","[credit_record].[Status].&amp;["&amp;G$14&amp;"]","[credit_record].[Months on Book]","[credit_record].[Months on Book].&amp;["&amp;$A27&amp;"]")</f>
        <v>106.75092873307997</v>
      </c>
      <c r="H27" s="23">
        <f>$B$11*GETPIVOTDATA("[Measures].[Count of Loan ID]",'Pivot Table'!$A$1,"[credit_record].[Status]","[credit_record].[Status].&amp;["&amp;H$14&amp;"]","[credit_record].[Months on Book]","[credit_record].[Months on Book].&amp;["&amp;$A27&amp;"]")</f>
        <v>25137.708698065675</v>
      </c>
    </row>
    <row r="28" spans="1:17" x14ac:dyDescent="0.25">
      <c r="A28" s="24">
        <f>'Pivot Table'!A16</f>
        <v>13</v>
      </c>
      <c r="B28" s="10">
        <f>$B$11*GETPIVOTDATA("[Measures].[Count of Loan ID]",'Pivot Table'!$A$1,"[credit_record].[Status]","[credit_record].[Status].&amp;["&amp;B$14&amp;"]","[credit_record].[Months on Book]","[credit_record].[Months on Book].&amp;["&amp;$A28&amp;"]")</f>
        <v>22891.431135038136</v>
      </c>
      <c r="C28" s="11">
        <f>$B$11*GETPIVOTDATA("[Measures].[Count of Loan ID]",'Pivot Table'!$A$1,"[credit_record].[Status]","[credit_record].[Status].&amp;["&amp;C$14&amp;"]","[credit_record].[Months on Book]","[credit_record].[Months on Book].&amp;["&amp;$A28&amp;"]")</f>
        <v>520.41274113952443</v>
      </c>
      <c r="D28" s="11">
        <f>$B$11*GETPIVOTDATA("[Measures].[Count of Loan ID]",'Pivot Table'!$A$1,"[credit_record].[Status]","[credit_record].[Status].&amp;["&amp;D$14&amp;"]","[credit_record].[Months on Book]","[credit_record].[Months on Book].&amp;["&amp;$A28&amp;"]")</f>
        <v>74.024226110363401</v>
      </c>
      <c r="E28" s="11">
        <f>$B$11*GETPIVOTDATA("[Measures].[Count of Loan ID]",'Pivot Table'!$A$1,"[credit_record].[Status]","[credit_record].[Status].&amp;["&amp;E$14&amp;"]","[credit_record].[Months on Book]","[credit_record].[Months on Book].&amp;["&amp;$A28&amp;"]")</f>
        <v>24.674742036787794</v>
      </c>
      <c r="F28" s="11">
        <f>$B$11*GETPIVOTDATA("[Measures].[Count of Loan ID]",'Pivot Table'!$A$1,"[credit_record].[Status]","[credit_record].[Status].&amp;["&amp;F$14&amp;"]","[credit_record].[Months on Book]","[credit_record].[Months on Book].&amp;["&amp;$A28&amp;"]")</f>
        <v>67.294751009421262</v>
      </c>
      <c r="G28" s="11">
        <f>$B$11*GETPIVOTDATA("[Measures].[Count of Loan ID]",'Pivot Table'!$A$1,"[credit_record].[Status]","[credit_record].[Status].&amp;["&amp;G$14&amp;"]","[credit_record].[Months on Book]","[credit_record].[Months on Book].&amp;["&amp;$A28&amp;"]")</f>
        <v>100.9421265141319</v>
      </c>
      <c r="H28" s="23">
        <f>$B$11*GETPIVOTDATA("[Measures].[Count of Loan ID]",'Pivot Table'!$A$1,"[credit_record].[Status]","[credit_record].[Status].&amp;["&amp;H$14&amp;"]","[credit_record].[Months on Book]","[credit_record].[Months on Book].&amp;["&amp;$A28&amp;"]")</f>
        <v>26321.220278151635</v>
      </c>
    </row>
    <row r="29" spans="1:17" x14ac:dyDescent="0.25">
      <c r="A29" s="22">
        <f>'Pivot Table'!A17</f>
        <v>14</v>
      </c>
      <c r="B29" s="10">
        <f>$B$11*GETPIVOTDATA("[Measures].[Count of Loan ID]",'Pivot Table'!$A$1,"[credit_record].[Status]","[credit_record].[Status].&amp;["&amp;B$14&amp;"]","[credit_record].[Months on Book]","[credit_record].[Months on Book].&amp;["&amp;$A29&amp;"]")</f>
        <v>22346.709169323083</v>
      </c>
      <c r="C29" s="11">
        <f>$B$11*GETPIVOTDATA("[Measures].[Count of Loan ID]",'Pivot Table'!$A$1,"[credit_record].[Status]","[credit_record].[Status].&amp;["&amp;C$14&amp;"]","[credit_record].[Months on Book]","[credit_record].[Months on Book].&amp;["&amp;$A29&amp;"]")</f>
        <v>435.96474779673724</v>
      </c>
      <c r="D29" s="11">
        <f>$B$11*GETPIVOTDATA("[Measures].[Count of Loan ID]",'Pivot Table'!$A$1,"[credit_record].[Status]","[credit_record].[Status].&amp;["&amp;D$14&amp;"]","[credit_record].[Months on Book]","[credit_record].[Months on Book].&amp;["&amp;$A29&amp;"]")</f>
        <v>37.502343896493528</v>
      </c>
      <c r="E29" s="11">
        <f>$B$11*GETPIVOTDATA("[Measures].[Count of Loan ID]",'Pivot Table'!$A$1,"[credit_record].[Status]","[credit_record].[Status].&amp;["&amp;E$14&amp;"]","[credit_record].[Months on Book]","[credit_record].[Months on Book].&amp;["&amp;$A29&amp;"]")</f>
        <v>53.909619351209443</v>
      </c>
      <c r="F29" s="11">
        <f>$B$11*GETPIVOTDATA("[Measures].[Count of Loan ID]",'Pivot Table'!$A$1,"[credit_record].[Status]","[credit_record].[Status].&amp;["&amp;F$14&amp;"]","[credit_record].[Months on Book]","[credit_record].[Months on Book].&amp;["&amp;$A29&amp;"]")</f>
        <v>9.375585974123382</v>
      </c>
      <c r="G29" s="11">
        <f>$B$11*GETPIVOTDATA("[Measures].[Count of Loan ID]",'Pivot Table'!$A$1,"[credit_record].[Status]","[credit_record].[Status].&amp;["&amp;G$14&amp;"]","[credit_record].[Months on Book]","[credit_record].[Months on Book].&amp;["&amp;$A29&amp;"]")</f>
        <v>138.2898931183199</v>
      </c>
      <c r="H29" s="23">
        <f>$B$11*GETPIVOTDATA("[Measures].[Count of Loan ID]",'Pivot Table'!$A$1,"[credit_record].[Status]","[credit_record].[Status].&amp;["&amp;H$14&amp;"]","[credit_record].[Months on Book]","[credit_record].[Months on Book].&amp;["&amp;$A29&amp;"]")</f>
        <v>26978.24864054003</v>
      </c>
    </row>
    <row r="30" spans="1:17" x14ac:dyDescent="0.25">
      <c r="A30" s="24">
        <f>'Pivot Table'!A18</f>
        <v>15</v>
      </c>
      <c r="B30" s="10">
        <f>$B$11*GETPIVOTDATA("[Measures].[Count of Loan ID]",'Pivot Table'!$A$1,"[credit_record].[Status]","[credit_record].[Status].&amp;["&amp;B$14&amp;"]","[credit_record].[Months on Book]","[credit_record].[Months on Book].&amp;["&amp;$A30&amp;"]")</f>
        <v>21886.820258387779</v>
      </c>
      <c r="C30" s="11">
        <f>$B$11*GETPIVOTDATA("[Measures].[Count of Loan ID]",'Pivot Table'!$A$1,"[credit_record].[Status]","[credit_record].[Status].&amp;["&amp;C$14&amp;"]","[credit_record].[Months on Book]","[credit_record].[Months on Book].&amp;["&amp;$A30&amp;"]")</f>
        <v>459.30146878223707</v>
      </c>
      <c r="D30" s="11">
        <f>$B$11*GETPIVOTDATA("[Measures].[Count of Loan ID]",'Pivot Table'!$A$1,"[credit_record].[Status]","[credit_record].[Status].&amp;["&amp;D$14&amp;"]","[credit_record].[Months on Book]","[credit_record].[Months on Book].&amp;["&amp;$A30&amp;"]")</f>
        <v>41.754678980203373</v>
      </c>
      <c r="E30" s="11">
        <f>$B$11*GETPIVOTDATA("[Measures].[Count of Loan ID]",'Pivot Table'!$A$1,"[credit_record].[Status]","[credit_record].[Status].&amp;["&amp;E$14&amp;"]","[credit_record].[Months on Book]","[credit_record].[Months on Book].&amp;["&amp;$A30&amp;"]")</f>
        <v>9.8246303482831454</v>
      </c>
      <c r="F30" s="11">
        <f>$B$11*GETPIVOTDATA("[Measures].[Count of Loan ID]",'Pivot Table'!$A$1,"[credit_record].[Status]","[credit_record].[Status].&amp;["&amp;F$14&amp;"]","[credit_record].[Months on Book]","[credit_record].[Months on Book].&amp;["&amp;$A30&amp;"]")</f>
        <v>49.123151741415725</v>
      </c>
      <c r="G30" s="11">
        <f>$B$11*GETPIVOTDATA("[Measures].[Count of Loan ID]",'Pivot Table'!$A$1,"[credit_record].[Status]","[credit_record].[Status].&amp;["&amp;G$14&amp;"]","[credit_record].[Months on Book]","[credit_record].[Months on Book].&amp;["&amp;$A30&amp;"]")</f>
        <v>142.45714005010561</v>
      </c>
      <c r="H30" s="23">
        <f>$B$11*GETPIVOTDATA("[Measures].[Count of Loan ID]",'Pivot Table'!$A$1,"[credit_record].[Status]","[credit_record].[Status].&amp;["&amp;H$14&amp;"]","[credit_record].[Months on Book]","[credit_record].[Months on Book].&amp;["&amp;$A30&amp;"]")</f>
        <v>27410.718671709976</v>
      </c>
    </row>
    <row r="31" spans="1:17" x14ac:dyDescent="0.25">
      <c r="A31" s="22">
        <f>'Pivot Table'!A19</f>
        <v>16</v>
      </c>
      <c r="B31" s="10">
        <f>$B$11*GETPIVOTDATA("[Measures].[Count of Loan ID]",'Pivot Table'!$A$1,"[credit_record].[Status]","[credit_record].[Status].&amp;["&amp;B$14&amp;"]","[credit_record].[Months on Book]","[credit_record].[Months on Book].&amp;["&amp;$A31&amp;"]")</f>
        <v>21451.762523191097</v>
      </c>
      <c r="C31" s="11">
        <f>$B$11*GETPIVOTDATA("[Measures].[Count of Loan ID]",'Pivot Table'!$A$1,"[credit_record].[Status]","[credit_record].[Status].&amp;["&amp;C$14&amp;"]","[credit_record].[Months on Book]","[credit_record].[Months on Book].&amp;["&amp;$A31&amp;"]")</f>
        <v>363.32714904143478</v>
      </c>
      <c r="D31" s="11">
        <f>$B$11*GETPIVOTDATA("[Measures].[Count of Loan ID]",'Pivot Table'!$A$1,"[credit_record].[Status]","[credit_record].[Status].&amp;["&amp;D$14&amp;"]","[credit_record].[Months on Book]","[credit_record].[Months on Book].&amp;["&amp;$A31&amp;"]")</f>
        <v>23.19109461966605</v>
      </c>
      <c r="E31" s="11">
        <f>$B$11*GETPIVOTDATA("[Measures].[Count of Loan ID]",'Pivot Table'!$A$1,"[credit_record].[Status]","[credit_record].[Status].&amp;["&amp;E$14&amp;"]","[credit_record].[Months on Book]","[credit_record].[Months on Book].&amp;["&amp;$A31&amp;"]")</f>
        <v>10.307153164296022</v>
      </c>
      <c r="F31" s="11">
        <f>$B$11*GETPIVOTDATA("[Measures].[Count of Loan ID]",'Pivot Table'!$A$1,"[credit_record].[Status]","[credit_record].[Status].&amp;["&amp;F$14&amp;"]","[credit_record].[Months on Book]","[credit_record].[Months on Book].&amp;["&amp;$A31&amp;"]")</f>
        <v>5.1535765821480108</v>
      </c>
      <c r="G31" s="11">
        <f>$B$11*GETPIVOTDATA("[Measures].[Count of Loan ID]",'Pivot Table'!$A$1,"[credit_record].[Status]","[credit_record].[Status].&amp;["&amp;G$14&amp;"]","[credit_record].[Months on Book]","[credit_record].[Months on Book].&amp;["&amp;$A31&amp;"]")</f>
        <v>172.64481550195836</v>
      </c>
      <c r="H31" s="23">
        <f>$B$11*GETPIVOTDATA("[Measures].[Count of Loan ID]",'Pivot Table'!$A$1,"[credit_record].[Status]","[credit_record].[Status].&amp;["&amp;H$14&amp;"]","[credit_record].[Months on Book]","[credit_record].[Months on Book].&amp;["&amp;$A31&amp;"]")</f>
        <v>27973.6136878994</v>
      </c>
    </row>
    <row r="32" spans="1:17" x14ac:dyDescent="0.25">
      <c r="A32" s="24">
        <f>'Pivot Table'!A20</f>
        <v>17</v>
      </c>
      <c r="B32" s="10">
        <f>$B$11*GETPIVOTDATA("[Measures].[Count of Loan ID]",'Pivot Table'!$A$1,"[credit_record].[Status]","[credit_record].[Status].&amp;["&amp;B$14&amp;"]","[credit_record].[Months on Book]","[credit_record].[Months on Book].&amp;["&amp;$A32&amp;"]")</f>
        <v>20788.433421779391</v>
      </c>
      <c r="C32" s="11">
        <f>$B$11*GETPIVOTDATA("[Measures].[Count of Loan ID]",'Pivot Table'!$A$1,"[credit_record].[Status]","[credit_record].[Status].&amp;["&amp;C$14&amp;"]","[credit_record].[Months on Book]","[credit_record].[Months on Book].&amp;["&amp;$A32&amp;"]")</f>
        <v>373.63946499160664</v>
      </c>
      <c r="D32" s="11">
        <f>$B$11*GETPIVOTDATA("[Measures].[Count of Loan ID]",'Pivot Table'!$A$1,"[credit_record].[Status]","[credit_record].[Status].&amp;["&amp;D$14&amp;"]","[credit_record].[Months on Book]","[credit_record].[Months on Book].&amp;["&amp;$A32&amp;"]")</f>
        <v>32.49038826013971</v>
      </c>
      <c r="E32" s="11">
        <f>$B$11*GETPIVOTDATA("[Measures].[Count of Loan ID]",'Pivot Table'!$A$1,"[credit_record].[Status]","[credit_record].[Status].&amp;["&amp;E$14&amp;"]","[credit_record].[Months on Book]","[credit_record].[Months on Book].&amp;["&amp;$A32&amp;"]")</f>
        <v>5.4150647100232847</v>
      </c>
      <c r="F32" s="11">
        <f>$B$11*GETPIVOTDATA("[Measures].[Count of Loan ID]",'Pivot Table'!$A$1,"[credit_record].[Status]","[credit_record].[Status].&amp;["&amp;F$14&amp;"]","[credit_record].[Months on Book]","[credit_record].[Months on Book].&amp;["&amp;$A32&amp;"]")</f>
        <v>5.4150647100232847</v>
      </c>
      <c r="G32" s="11">
        <f>$B$11*GETPIVOTDATA("[Measures].[Count of Loan ID]",'Pivot Table'!$A$1,"[credit_record].[Status]","[credit_record].[Status].&amp;["&amp;G$14&amp;"]","[credit_record].[Months on Book]","[credit_record].[Months on Book].&amp;["&amp;$A32&amp;"]")</f>
        <v>165.1594736557102</v>
      </c>
      <c r="H32" s="23">
        <f>$B$11*GETPIVOTDATA("[Measures].[Count of Loan ID]",'Pivot Table'!$A$1,"[credit_record].[Status]","[credit_record].[Status].&amp;["&amp;H$14&amp;"]","[credit_record].[Months on Book]","[credit_record].[Months on Book].&amp;["&amp;$A32&amp;"]")</f>
        <v>28629.44712189311</v>
      </c>
    </row>
    <row r="33" spans="1:8" x14ac:dyDescent="0.25">
      <c r="A33" s="22">
        <f>'Pivot Table'!A21</f>
        <v>18</v>
      </c>
      <c r="B33" s="10">
        <f>$B$11*GETPIVOTDATA("[Measures].[Count of Loan ID]",'Pivot Table'!$A$1,"[credit_record].[Status]","[credit_record].[Status].&amp;["&amp;B$14&amp;"]","[credit_record].[Months on Book]","[credit_record].[Months on Book].&amp;["&amp;$A33&amp;"]")</f>
        <v>19771.67909810397</v>
      </c>
      <c r="C33" s="11">
        <f>$B$11*GETPIVOTDATA("[Measures].[Count of Loan ID]",'Pivot Table'!$A$1,"[credit_record].[Status]","[credit_record].[Status].&amp;["&amp;C$14&amp;"]","[credit_record].[Months on Book]","[credit_record].[Months on Book].&amp;["&amp;$A33&amp;"]")</f>
        <v>372.94311905710867</v>
      </c>
      <c r="D33" s="11">
        <f>$B$11*GETPIVOTDATA("[Measures].[Count of Loan ID]",'Pivot Table'!$A$1,"[credit_record].[Status]","[credit_record].[Status].&amp;["&amp;D$14&amp;"]","[credit_record].[Months on Book]","[credit_record].[Months on Book].&amp;["&amp;$A33&amp;"]")</f>
        <v>39.856516540454365</v>
      </c>
      <c r="E33" s="11">
        <f>$B$11*GETPIVOTDATA("[Measures].[Count of Loan ID]",'Pivot Table'!$A$1,"[credit_record].[Status]","[credit_record].[Status].&amp;["&amp;E$14&amp;"]","[credit_record].[Months on Book]","[credit_record].[Months on Book].&amp;["&amp;$A33&amp;"]")</f>
        <v>11.387576154415532</v>
      </c>
      <c r="F33" s="11">
        <f>$B$11*GETPIVOTDATA("[Measures].[Count of Loan ID]",'Pivot Table'!$A$1,"[credit_record].[Status]","[credit_record].[Status].&amp;["&amp;F$14&amp;"]","[credit_record].[Months on Book]","[credit_record].[Months on Book].&amp;["&amp;$A33&amp;"]")</f>
        <v>0</v>
      </c>
      <c r="G33" s="11">
        <f>$B$11*GETPIVOTDATA("[Measures].[Count of Loan ID]",'Pivot Table'!$A$1,"[credit_record].[Status]","[credit_record].[Status].&amp;["&amp;G$14&amp;"]","[credit_record].[Months on Book]","[credit_record].[Months on Book].&amp;["&amp;$A33&amp;"]")</f>
        <v>165.11985423902522</v>
      </c>
      <c r="H33" s="23">
        <f>$B$11*GETPIVOTDATA("[Measures].[Count of Loan ID]",'Pivot Table'!$A$1,"[credit_record].[Status]","[credit_record].[Status].&amp;["&amp;H$14&amp;"]","[credit_record].[Months on Book]","[credit_record].[Months on Book].&amp;["&amp;$A33&amp;"]")</f>
        <v>29639.013835905025</v>
      </c>
    </row>
    <row r="34" spans="1:8" x14ac:dyDescent="0.25">
      <c r="A34" s="24">
        <f>'Pivot Table'!A22</f>
        <v>19</v>
      </c>
      <c r="B34" s="10">
        <f>$B$11*GETPIVOTDATA("[Measures].[Count of Loan ID]",'Pivot Table'!$A$1,"[credit_record].[Status]","[credit_record].[Status].&amp;["&amp;B$14&amp;"]","[credit_record].[Months on Book]","[credit_record].[Months on Book].&amp;["&amp;$A34&amp;"]")</f>
        <v>19326.325848064978</v>
      </c>
      <c r="C34" s="11">
        <f>$B$11*GETPIVOTDATA("[Measures].[Count of Loan ID]",'Pivot Table'!$A$1,"[credit_record].[Status]","[credit_record].[Status].&amp;["&amp;C$14&amp;"]","[credit_record].[Months on Book]","[credit_record].[Months on Book].&amp;["&amp;$A34&amp;"]")</f>
        <v>313.54515050167225</v>
      </c>
      <c r="D34" s="11">
        <f>$B$11*GETPIVOTDATA("[Measures].[Count of Loan ID]",'Pivot Table'!$A$1,"[credit_record].[Status]","[credit_record].[Status].&amp;["&amp;D$14&amp;"]","[credit_record].[Months on Book]","[credit_record].[Months on Book].&amp;["&amp;$A34&amp;"]")</f>
        <v>41.80602006688963</v>
      </c>
      <c r="E34" s="11">
        <f>$B$11*GETPIVOTDATA("[Measures].[Count of Loan ID]",'Pivot Table'!$A$1,"[credit_record].[Status]","[credit_record].[Status].&amp;["&amp;E$14&amp;"]","[credit_record].[Months on Book]","[credit_record].[Months on Book].&amp;["&amp;$A34&amp;"]")</f>
        <v>11.944577161968466</v>
      </c>
      <c r="F34" s="11">
        <f>$B$11*GETPIVOTDATA("[Measures].[Count of Loan ID]",'Pivot Table'!$A$1,"[credit_record].[Status]","[credit_record].[Status].&amp;["&amp;F$14&amp;"]","[credit_record].[Months on Book]","[credit_record].[Months on Book].&amp;["&amp;$A34&amp;"]")</f>
        <v>5.972288580984233</v>
      </c>
      <c r="G34" s="11">
        <f>$B$11*GETPIVOTDATA("[Measures].[Count of Loan ID]",'Pivot Table'!$A$1,"[credit_record].[Status]","[credit_record].[Status].&amp;["&amp;G$14&amp;"]","[credit_record].[Months on Book]","[credit_record].[Months on Book].&amp;["&amp;$A34&amp;"]")</f>
        <v>140.34878165312946</v>
      </c>
      <c r="H34" s="23">
        <f>$B$11*GETPIVOTDATA("[Measures].[Count of Loan ID]",'Pivot Table'!$A$1,"[credit_record].[Status]","[credit_record].[Status].&amp;["&amp;H$14&amp;"]","[credit_record].[Months on Book]","[credit_record].[Months on Book].&amp;["&amp;$A34&amp;"]")</f>
        <v>30160.057333970373</v>
      </c>
    </row>
    <row r="35" spans="1:8" x14ac:dyDescent="0.25">
      <c r="A35" s="22">
        <f>'Pivot Table'!A23</f>
        <v>20</v>
      </c>
      <c r="B35" s="10">
        <f>$B$11*GETPIVOTDATA("[Measures].[Count of Loan ID]",'Pivot Table'!$A$1,"[credit_record].[Status]","[credit_record].[Status].&amp;["&amp;B$14&amp;"]","[credit_record].[Months on Book]","[credit_record].[Months on Book].&amp;["&amp;$A35&amp;"]")</f>
        <v>18876.847907792533</v>
      </c>
      <c r="C35" s="11">
        <f>$B$11*GETPIVOTDATA("[Measures].[Count of Loan ID]",'Pivot Table'!$A$1,"[credit_record].[Status]","[credit_record].[Status].&amp;["&amp;C$14&amp;"]","[credit_record].[Months on Book]","[credit_record].[Months on Book].&amp;["&amp;$A35&amp;"]")</f>
        <v>306.94061638687043</v>
      </c>
      <c r="D35" s="11">
        <f>$B$11*GETPIVOTDATA("[Measures].[Count of Loan ID]",'Pivot Table'!$A$1,"[credit_record].[Status]","[credit_record].[Status].&amp;["&amp;D$14&amp;"]","[credit_record].[Months on Book]","[credit_record].[Months on Book].&amp;["&amp;$A35&amp;"]")</f>
        <v>15.660235529942371</v>
      </c>
      <c r="E35" s="11">
        <f>$B$11*GETPIVOTDATA("[Measures].[Count of Loan ID]",'Pivot Table'!$A$1,"[credit_record].[Status]","[credit_record].[Status].&amp;["&amp;E$14&amp;"]","[credit_record].[Months on Book]","[credit_record].[Months on Book].&amp;["&amp;$A35&amp;"]")</f>
        <v>9.3961413179654212</v>
      </c>
      <c r="F35" s="11">
        <f>$B$11*GETPIVOTDATA("[Measures].[Count of Loan ID]",'Pivot Table'!$A$1,"[credit_record].[Status]","[credit_record].[Status].&amp;["&amp;F$14&amp;"]","[credit_record].[Months on Book]","[credit_record].[Months on Book].&amp;["&amp;$A35&amp;"]")</f>
        <v>12.528188423953896</v>
      </c>
      <c r="G35" s="11">
        <f>$B$11*GETPIVOTDATA("[Measures].[Count of Loan ID]",'Pivot Table'!$A$1,"[credit_record].[Status]","[credit_record].[Status].&amp;["&amp;G$14&amp;"]","[credit_record].[Months on Book]","[credit_record].[Months on Book].&amp;["&amp;$A35&amp;"]")</f>
        <v>140.94211976948134</v>
      </c>
      <c r="H35" s="23">
        <f>$B$11*GETPIVOTDATA("[Measures].[Count of Loan ID]",'Pivot Table'!$A$1,"[credit_record].[Status]","[credit_record].[Status].&amp;["&amp;H$14&amp;"]","[credit_record].[Months on Book]","[credit_record].[Months on Book].&amp;["&amp;$A35&amp;"]")</f>
        <v>30637.684790779251</v>
      </c>
    </row>
    <row r="36" spans="1:8" x14ac:dyDescent="0.25">
      <c r="A36" s="24">
        <f>'Pivot Table'!A24</f>
        <v>21</v>
      </c>
      <c r="B36" s="10">
        <f>$B$11*GETPIVOTDATA("[Measures].[Count of Loan ID]",'Pivot Table'!$A$1,"[credit_record].[Status]","[credit_record].[Status].&amp;["&amp;B$14&amp;"]","[credit_record].[Months on Book]","[credit_record].[Months on Book].&amp;["&amp;$A36&amp;"]")</f>
        <v>18346.960305947512</v>
      </c>
      <c r="C36" s="11">
        <f>$B$11*GETPIVOTDATA("[Measures].[Count of Loan ID]",'Pivot Table'!$A$1,"[credit_record].[Status]","[credit_record].[Status].&amp;["&amp;C$14&amp;"]","[credit_record].[Months on Book]","[credit_record].[Months on Book].&amp;["&amp;$A36&amp;"]")</f>
        <v>323.09112488461028</v>
      </c>
      <c r="D36" s="11">
        <f>$B$11*GETPIVOTDATA("[Measures].[Count of Loan ID]",'Pivot Table'!$A$1,"[credit_record].[Status]","[credit_record].[Status].&amp;["&amp;D$14&amp;"]","[credit_record].[Months on Book]","[credit_record].[Months on Book].&amp;["&amp;$A36&amp;"]")</f>
        <v>39.56217855729922</v>
      </c>
      <c r="E36" s="11">
        <f>$B$11*GETPIVOTDATA("[Measures].[Count of Loan ID]",'Pivot Table'!$A$1,"[credit_record].[Status]","[credit_record].[Status].&amp;["&amp;E$14&amp;"]","[credit_record].[Months on Book]","[credit_record].[Months on Book].&amp;["&amp;$A36&amp;"]")</f>
        <v>16.484241065541344</v>
      </c>
      <c r="F36" s="11">
        <f>$B$11*GETPIVOTDATA("[Measures].[Count of Loan ID]",'Pivot Table'!$A$1,"[credit_record].[Status]","[credit_record].[Status].&amp;["&amp;F$14&amp;"]","[credit_record].[Months on Book]","[credit_record].[Months on Book].&amp;["&amp;$A36&amp;"]")</f>
        <v>9.8905446393248049</v>
      </c>
      <c r="G36" s="11">
        <f>$B$11*GETPIVOTDATA("[Measures].[Count of Loan ID]",'Pivot Table'!$A$1,"[credit_record].[Status]","[credit_record].[Status].&amp;["&amp;G$14&amp;"]","[credit_record].[Months on Book]","[credit_record].[Months on Book].&amp;["&amp;$A36&amp;"]")</f>
        <v>145.0613213767638</v>
      </c>
      <c r="H36" s="23">
        <f>$B$11*GETPIVOTDATA("[Measures].[Count of Loan ID]",'Pivot Table'!$A$1,"[credit_record].[Status]","[credit_record].[Status].&amp;["&amp;H$14&amp;"]","[credit_record].[Months on Book]","[credit_record].[Months on Book].&amp;["&amp;$A36&amp;"]")</f>
        <v>31118.950283528946</v>
      </c>
    </row>
    <row r="37" spans="1:8" x14ac:dyDescent="0.25">
      <c r="A37" s="22">
        <f>'Pivot Table'!A25</f>
        <v>22</v>
      </c>
      <c r="B37" s="10">
        <f>$B$11*GETPIVOTDATA("[Measures].[Count of Loan ID]",'Pivot Table'!$A$1,"[credit_record].[Status]","[credit_record].[Status].&amp;["&amp;B$14&amp;"]","[credit_record].[Months on Book]","[credit_record].[Months on Book].&amp;["&amp;$A37&amp;"]")</f>
        <v>17758.394814865889</v>
      </c>
      <c r="C37" s="11">
        <f>$B$11*GETPIVOTDATA("[Measures].[Count of Loan ID]",'Pivot Table'!$A$1,"[credit_record].[Status]","[credit_record].[Status].&amp;["&amp;C$14&amp;"]","[credit_record].[Months on Book]","[credit_record].[Months on Book].&amp;["&amp;$A37&amp;"]")</f>
        <v>330.96600703302767</v>
      </c>
      <c r="D37" s="11">
        <f>$B$11*GETPIVOTDATA("[Measures].[Count of Loan ID]",'Pivot Table'!$A$1,"[credit_record].[Status]","[credit_record].[Status].&amp;["&amp;D$14&amp;"]","[credit_record].[Months on Book]","[credit_record].[Months on Book].&amp;["&amp;$A37&amp;"]")</f>
        <v>13.790250293042817</v>
      </c>
      <c r="E37" s="11">
        <f>$B$11*GETPIVOTDATA("[Measures].[Count of Loan ID]",'Pivot Table'!$A$1,"[credit_record].[Status]","[credit_record].[Status].&amp;["&amp;E$14&amp;"]","[credit_record].[Months on Book]","[credit_record].[Months on Book].&amp;["&amp;$A37&amp;"]")</f>
        <v>13.790250293042817</v>
      </c>
      <c r="F37" s="11">
        <f>$B$11*GETPIVOTDATA("[Measures].[Count of Loan ID]",'Pivot Table'!$A$1,"[credit_record].[Status]","[credit_record].[Status].&amp;["&amp;F$14&amp;"]","[credit_record].[Months on Book]","[credit_record].[Months on Book].&amp;["&amp;$A37&amp;"]")</f>
        <v>17.237812866303525</v>
      </c>
      <c r="G37" s="11">
        <f>$B$11*GETPIVOTDATA("[Measures].[Count of Loan ID]",'Pivot Table'!$A$1,"[credit_record].[Status]","[credit_record].[Status].&amp;["&amp;G$14&amp;"]","[credit_record].[Months on Book]","[credit_record].[Months on Book].&amp;["&amp;$A37&amp;"]")</f>
        <v>148.2451906502103</v>
      </c>
      <c r="H37" s="23">
        <f>$B$11*GETPIVOTDATA("[Measures].[Count of Loan ID]",'Pivot Table'!$A$1,"[credit_record].[Status]","[credit_record].[Status].&amp;["&amp;H$14&amp;"]","[credit_record].[Months on Book]","[credit_record].[Months on Book].&amp;["&amp;$A37&amp;"]")</f>
        <v>31717.575673998483</v>
      </c>
    </row>
    <row r="38" spans="1:8" x14ac:dyDescent="0.25">
      <c r="A38" s="24">
        <f>'Pivot Table'!A26</f>
        <v>23</v>
      </c>
      <c r="B38" s="10">
        <f>$B$11*GETPIVOTDATA("[Measures].[Count of Loan ID]",'Pivot Table'!$A$1,"[credit_record].[Status]","[credit_record].[Status].&amp;["&amp;B$14&amp;"]","[credit_record].[Months on Book]","[credit_record].[Months on Book].&amp;["&amp;$A38&amp;"]")</f>
        <v>17055.973387330057</v>
      </c>
      <c r="C38" s="11">
        <f>$B$11*GETPIVOTDATA("[Measures].[Count of Loan ID]",'Pivot Table'!$A$1,"[credit_record].[Status]","[credit_record].[Status].&amp;["&amp;C$14&amp;"]","[credit_record].[Months on Book]","[credit_record].[Months on Book].&amp;["&amp;$A38&amp;"]")</f>
        <v>343.50592999710727</v>
      </c>
      <c r="D38" s="11">
        <f>$B$11*GETPIVOTDATA("[Measures].[Count of Loan ID]",'Pivot Table'!$A$1,"[credit_record].[Status]","[credit_record].[Status].&amp;["&amp;D$14&amp;"]","[credit_record].[Months on Book]","[credit_record].[Months on Book].&amp;["&amp;$A38&amp;"]")</f>
        <v>14.463407578825571</v>
      </c>
      <c r="E38" s="11">
        <f>$B$11*GETPIVOTDATA("[Measures].[Count of Loan ID]",'Pivot Table'!$A$1,"[credit_record].[Status]","[credit_record].[Status].&amp;["&amp;E$14&amp;"]","[credit_record].[Months on Book]","[credit_record].[Months on Book].&amp;["&amp;$A38&amp;"]")</f>
        <v>0</v>
      </c>
      <c r="F38" s="11">
        <f>$B$11*GETPIVOTDATA("[Measures].[Count of Loan ID]",'Pivot Table'!$A$1,"[credit_record].[Status]","[credit_record].[Status].&amp;["&amp;F$14&amp;"]","[credit_record].[Months on Book]","[credit_record].[Months on Book].&amp;["&amp;$A38&amp;"]")</f>
        <v>21.695111368238358</v>
      </c>
      <c r="G38" s="11">
        <f>$B$11*GETPIVOTDATA("[Measures].[Count of Loan ID]",'Pivot Table'!$A$1,"[credit_record].[Status]","[credit_record].[Status].&amp;["&amp;G$14&amp;"]","[credit_record].[Months on Book]","[credit_record].[Months on Book].&amp;["&amp;$A38&amp;"]")</f>
        <v>151.86577957766852</v>
      </c>
      <c r="H38" s="23">
        <f>$B$11*GETPIVOTDATA("[Measures].[Count of Loan ID]",'Pivot Table'!$A$1,"[credit_record].[Status]","[credit_record].[Status].&amp;["&amp;H$14&amp;"]","[credit_record].[Months on Book]","[credit_record].[Months on Book].&amp;["&amp;$A38&amp;"]")</f>
        <v>32412.496384148104</v>
      </c>
    </row>
    <row r="39" spans="1:8" x14ac:dyDescent="0.25">
      <c r="A39" s="22">
        <f>'Pivot Table'!A27</f>
        <v>24</v>
      </c>
      <c r="B39" s="10">
        <f>$B$11*GETPIVOTDATA("[Measures].[Count of Loan ID]",'Pivot Table'!$A$1,"[credit_record].[Status]","[credit_record].[Status].&amp;["&amp;B$14&amp;"]","[credit_record].[Months on Book]","[credit_record].[Months on Book].&amp;["&amp;$A39&amp;"]")</f>
        <v>15798.677107884132</v>
      </c>
      <c r="C39" s="11">
        <f>$B$11*GETPIVOTDATA("[Measures].[Count of Loan ID]",'Pivot Table'!$A$1,"[credit_record].[Status]","[credit_record].[Status].&amp;["&amp;C$14&amp;"]","[credit_record].[Months on Book]","[credit_record].[Months on Book].&amp;["&amp;$A39&amp;"]")</f>
        <v>307.91454421044631</v>
      </c>
      <c r="D39" s="11">
        <f>$B$11*GETPIVOTDATA("[Measures].[Count of Loan ID]",'Pivot Table'!$A$1,"[credit_record].[Status]","[credit_record].[Status].&amp;["&amp;D$14&amp;"]","[credit_record].[Months on Book]","[credit_record].[Months on Book].&amp;["&amp;$A39&amp;"]")</f>
        <v>26.609898882384247</v>
      </c>
      <c r="E39" s="11">
        <f>$B$11*GETPIVOTDATA("[Measures].[Count of Loan ID]",'Pivot Table'!$A$1,"[credit_record].[Status]","[credit_record].[Status].&amp;["&amp;E$14&amp;"]","[credit_record].[Months on Book]","[credit_record].[Months on Book].&amp;["&amp;$A39&amp;"]")</f>
        <v>3.8014141260548926</v>
      </c>
      <c r="F39" s="11">
        <f>$B$11*GETPIVOTDATA("[Measures].[Count of Loan ID]",'Pivot Table'!$A$1,"[credit_record].[Status]","[credit_record].[Status].&amp;["&amp;F$14&amp;"]","[credit_record].[Months on Book]","[credit_record].[Months on Book].&amp;["&amp;$A39&amp;"]")</f>
        <v>3.8014141260548926</v>
      </c>
      <c r="G39" s="11">
        <f>$B$11*GETPIVOTDATA("[Measures].[Count of Loan ID]",'Pivot Table'!$A$1,"[credit_record].[Status]","[credit_record].[Status].&amp;["&amp;G$14&amp;"]","[credit_record].[Months on Book]","[credit_record].[Months on Book].&amp;["&amp;$A39&amp;"]")</f>
        <v>159.65939329430546</v>
      </c>
      <c r="H39" s="23">
        <f>$B$11*GETPIVOTDATA("[Measures].[Count of Loan ID]",'Pivot Table'!$A$1,"[credit_record].[Status]","[credit_record].[Status].&amp;["&amp;H$14&amp;"]","[credit_record].[Months on Book]","[credit_record].[Months on Book].&amp;["&amp;$A39&amp;"]")</f>
        <v>33699.536227476623</v>
      </c>
    </row>
    <row r="40" spans="1:8" x14ac:dyDescent="0.25">
      <c r="A40" s="24">
        <f>'Pivot Table'!A28</f>
        <v>25</v>
      </c>
      <c r="B40" s="10">
        <f>$B$11*GETPIVOTDATA("[Measures].[Count of Loan ID]",'Pivot Table'!$A$1,"[credit_record].[Status]","[credit_record].[Status].&amp;["&amp;B$14&amp;"]","[credit_record].[Months on Book]","[credit_record].[Months on Book].&amp;["&amp;$A40&amp;"]")</f>
        <v>15388.010593050316</v>
      </c>
      <c r="C40" s="11">
        <f>$B$11*GETPIVOTDATA("[Measures].[Count of Loan ID]",'Pivot Table'!$A$1,"[credit_record].[Status]","[credit_record].[Status].&amp;["&amp;C$14&amp;"]","[credit_record].[Months on Book]","[credit_record].[Months on Book].&amp;["&amp;$A40&amp;"]")</f>
        <v>208.65099109220768</v>
      </c>
      <c r="D40" s="11">
        <f>$B$11*GETPIVOTDATA("[Measures].[Count of Loan ID]",'Pivot Table'!$A$1,"[credit_record].[Status]","[credit_record].[Status].&amp;["&amp;D$14&amp;"]","[credit_record].[Months on Book]","[credit_record].[Months on Book].&amp;["&amp;$A40&amp;"]")</f>
        <v>48.150228713586387</v>
      </c>
      <c r="E40" s="11">
        <f>$B$11*GETPIVOTDATA("[Measures].[Count of Loan ID]",'Pivot Table'!$A$1,"[credit_record].[Status]","[credit_record].[Status].&amp;["&amp;E$14&amp;"]","[credit_record].[Months on Book]","[credit_record].[Months on Book].&amp;["&amp;$A40&amp;"]")</f>
        <v>4.0125190594655322</v>
      </c>
      <c r="F40" s="11">
        <f>$B$11*GETPIVOTDATA("[Measures].[Count of Loan ID]",'Pivot Table'!$A$1,"[credit_record].[Status]","[credit_record].[Status].&amp;["&amp;F$14&amp;"]","[credit_record].[Months on Book]","[credit_record].[Months on Book].&amp;["&amp;$A40&amp;"]")</f>
        <v>0</v>
      </c>
      <c r="G40" s="11">
        <f>$B$11*GETPIVOTDATA("[Measures].[Count of Loan ID]",'Pivot Table'!$A$1,"[credit_record].[Status]","[credit_record].[Status].&amp;["&amp;G$14&amp;"]","[credit_record].[Months on Book]","[credit_record].[Months on Book].&amp;["&amp;$A40&amp;"]")</f>
        <v>148.46320520022471</v>
      </c>
      <c r="H40" s="23">
        <f>$B$11*GETPIVOTDATA("[Measures].[Count of Loan ID]",'Pivot Table'!$A$1,"[credit_record].[Status]","[credit_record].[Status].&amp;["&amp;H$14&amp;"]","[credit_record].[Months on Book]","[credit_record].[Months on Book].&amp;["&amp;$A40&amp;"]")</f>
        <v>34202.712462884199</v>
      </c>
    </row>
    <row r="41" spans="1:8" x14ac:dyDescent="0.25">
      <c r="A41" s="22">
        <f>'Pivot Table'!A29</f>
        <v>26</v>
      </c>
      <c r="B41" s="10">
        <f>$B$11*GETPIVOTDATA("[Measures].[Count of Loan ID]",'Pivot Table'!$A$1,"[credit_record].[Status]","[credit_record].[Status].&amp;["&amp;B$14&amp;"]","[credit_record].[Months on Book]","[credit_record].[Months on Book].&amp;["&amp;$A41&amp;"]")</f>
        <v>15248.347177487709</v>
      </c>
      <c r="C41" s="11">
        <f>$B$11*GETPIVOTDATA("[Measures].[Count of Loan ID]",'Pivot Table'!$A$1,"[credit_record].[Status]","[credit_record].[Status].&amp;["&amp;C$14&amp;"]","[credit_record].[Months on Book]","[credit_record].[Months on Book].&amp;["&amp;$A41&amp;"]")</f>
        <v>173.75826411256145</v>
      </c>
      <c r="D41" s="11">
        <f>$B$11*GETPIVOTDATA("[Measures].[Count of Loan ID]",'Pivot Table'!$A$1,"[credit_record].[Status]","[credit_record].[Status].&amp;["&amp;D$14&amp;"]","[credit_record].[Months on Book]","[credit_record].[Months on Book].&amp;["&amp;$A41&amp;"]")</f>
        <v>38.142057975928118</v>
      </c>
      <c r="E41" s="11">
        <f>$B$11*GETPIVOTDATA("[Measures].[Count of Loan ID]",'Pivot Table'!$A$1,"[credit_record].[Status]","[credit_record].[Status].&amp;["&amp;E$14&amp;"]","[credit_record].[Months on Book]","[credit_record].[Months on Book].&amp;["&amp;$A41&amp;"]")</f>
        <v>21.190032208848958</v>
      </c>
      <c r="F41" s="11">
        <f>$B$11*GETPIVOTDATA("[Measures].[Count of Loan ID]",'Pivot Table'!$A$1,"[credit_record].[Status]","[credit_record].[Status].&amp;["&amp;F$14&amp;"]","[credit_record].[Months on Book]","[credit_record].[Months on Book].&amp;["&amp;$A41&amp;"]")</f>
        <v>4.2380064417697909</v>
      </c>
      <c r="G41" s="11">
        <f>$B$11*GETPIVOTDATA("[Measures].[Count of Loan ID]",'Pivot Table'!$A$1,"[credit_record].[Status]","[credit_record].[Status].&amp;["&amp;G$14&amp;"]","[credit_record].[Months on Book]","[credit_record].[Months on Book].&amp;["&amp;$A41&amp;"]")</f>
        <v>139.85421257840312</v>
      </c>
      <c r="H41" s="23">
        <f>$B$11*GETPIVOTDATA("[Measures].[Count of Loan ID]",'Pivot Table'!$A$1,"[credit_record].[Status]","[credit_record].[Status].&amp;["&amp;H$14&amp;"]","[credit_record].[Months on Book]","[credit_record].[Months on Book].&amp;["&amp;$A41&amp;"]")</f>
        <v>34374.470249194776</v>
      </c>
    </row>
    <row r="42" spans="1:8" x14ac:dyDescent="0.25">
      <c r="A42" s="24">
        <f>'Pivot Table'!A30</f>
        <v>27</v>
      </c>
      <c r="B42" s="10">
        <f>$B$11*GETPIVOTDATA("[Measures].[Count of Loan ID]",'Pivot Table'!$A$1,"[credit_record].[Status]","[credit_record].[Status].&amp;["&amp;B$14&amp;"]","[credit_record].[Months on Book]","[credit_record].[Months on Book].&amp;["&amp;$A42&amp;"]")</f>
        <v>14925.972172672136</v>
      </c>
      <c r="C42" s="11">
        <f>$B$11*GETPIVOTDATA("[Measures].[Count of Loan ID]",'Pivot Table'!$A$1,"[credit_record].[Status]","[credit_record].[Status].&amp;["&amp;C$14&amp;"]","[credit_record].[Months on Book]","[credit_record].[Months on Book].&amp;["&amp;$A42&amp;"]")</f>
        <v>196.21833749554051</v>
      </c>
      <c r="D42" s="11">
        <f>$B$11*GETPIVOTDATA("[Measures].[Count of Loan ID]",'Pivot Table'!$A$1,"[credit_record].[Status]","[credit_record].[Status].&amp;["&amp;D$14&amp;"]","[credit_record].[Months on Book]","[credit_record].[Months on Book].&amp;["&amp;$A42&amp;"]")</f>
        <v>8.9190153407063857</v>
      </c>
      <c r="E42" s="11">
        <f>$B$11*GETPIVOTDATA("[Measures].[Count of Loan ID]",'Pivot Table'!$A$1,"[credit_record].[Status]","[credit_record].[Status].&amp;["&amp;E$14&amp;"]","[credit_record].[Months on Book]","[credit_record].[Months on Book].&amp;["&amp;$A42&amp;"]")</f>
        <v>0</v>
      </c>
      <c r="F42" s="11">
        <f>$B$11*GETPIVOTDATA("[Measures].[Count of Loan ID]",'Pivot Table'!$A$1,"[credit_record].[Status]","[credit_record].[Status].&amp;["&amp;F$14&amp;"]","[credit_record].[Months on Book]","[credit_record].[Months on Book].&amp;["&amp;$A42&amp;"]")</f>
        <v>40.13556903317874</v>
      </c>
      <c r="G42" s="11">
        <f>$B$11*GETPIVOTDATA("[Measures].[Count of Loan ID]",'Pivot Table'!$A$1,"[credit_record].[Status]","[credit_record].[Status].&amp;["&amp;G$14&amp;"]","[credit_record].[Months on Book]","[credit_record].[Months on Book].&amp;["&amp;$A42&amp;"]")</f>
        <v>129.3257224402426</v>
      </c>
      <c r="H42" s="23">
        <f>$B$11*GETPIVOTDATA("[Measures].[Count of Loan ID]",'Pivot Table'!$A$1,"[credit_record].[Status]","[credit_record].[Status].&amp;["&amp;H$14&amp;"]","[credit_record].[Months on Book]","[credit_record].[Months on Book].&amp;["&amp;$A42&amp;"]")</f>
        <v>34699.42918301819</v>
      </c>
    </row>
    <row r="43" spans="1:8" x14ac:dyDescent="0.25">
      <c r="A43" s="22">
        <f>'Pivot Table'!A31</f>
        <v>28</v>
      </c>
      <c r="B43" s="10">
        <f>$B$11*GETPIVOTDATA("[Measures].[Count of Loan ID]",'Pivot Table'!$A$1,"[credit_record].[Status]","[credit_record].[Status].&amp;["&amp;B$14&amp;"]","[credit_record].[Months on Book]","[credit_record].[Months on Book].&amp;["&amp;$A43&amp;"]")</f>
        <v>14680.931284758226</v>
      </c>
      <c r="C43" s="11">
        <f>$B$11*GETPIVOTDATA("[Measures].[Count of Loan ID]",'Pivot Table'!$A$1,"[credit_record].[Status]","[credit_record].[Status].&amp;["&amp;C$14&amp;"]","[credit_record].[Months on Book]","[credit_record].[Months on Book].&amp;["&amp;$A43&amp;"]")</f>
        <v>136.67640682439438</v>
      </c>
      <c r="D43" s="11">
        <f>$B$11*GETPIVOTDATA("[Measures].[Count of Loan ID]",'Pivot Table'!$A$1,"[credit_record].[Status]","[credit_record].[Status].&amp;["&amp;D$14&amp;"]","[credit_record].[Months on Book]","[credit_record].[Months on Book].&amp;["&amp;$A43&amp;"]")</f>
        <v>18.851918182675085</v>
      </c>
      <c r="E43" s="11">
        <f>$B$11*GETPIVOTDATA("[Measures].[Count of Loan ID]",'Pivot Table'!$A$1,"[credit_record].[Status]","[credit_record].[Status].&amp;["&amp;E$14&amp;"]","[credit_record].[Months on Book]","[credit_record].[Months on Book].&amp;["&amp;$A43&amp;"]")</f>
        <v>4.7129795456687713</v>
      </c>
      <c r="F43" s="11">
        <f>$B$11*GETPIVOTDATA("[Measures].[Count of Loan ID]",'Pivot Table'!$A$1,"[credit_record].[Status]","[credit_record].[Status].&amp;["&amp;F$14&amp;"]","[credit_record].[Months on Book]","[credit_record].[Months on Book].&amp;["&amp;$A43&amp;"]")</f>
        <v>4.7129795456687713</v>
      </c>
      <c r="G43" s="11">
        <f>$B$11*GETPIVOTDATA("[Measures].[Count of Loan ID]",'Pivot Table'!$A$1,"[credit_record].[Status]","[credit_record].[Status].&amp;["&amp;G$14&amp;"]","[credit_record].[Months on Book]","[credit_record].[Months on Book].&amp;["&amp;$A43&amp;"]")</f>
        <v>117.82448864171928</v>
      </c>
      <c r="H43" s="23">
        <f>$B$11*GETPIVOTDATA("[Measures].[Count of Loan ID]",'Pivot Table'!$A$1,"[credit_record].[Status]","[credit_record].[Status].&amp;["&amp;H$14&amp;"]","[credit_record].[Months on Book]","[credit_record].[Months on Book].&amp;["&amp;$A43&amp;"]")</f>
        <v>35036.289942501644</v>
      </c>
    </row>
    <row r="44" spans="1:8" x14ac:dyDescent="0.25">
      <c r="A44" s="24">
        <f>'Pivot Table'!A32</f>
        <v>29</v>
      </c>
      <c r="B44" s="10">
        <f>$B$11*GETPIVOTDATA("[Measures].[Count of Loan ID]",'Pivot Table'!$A$1,"[credit_record].[Status]","[credit_record].[Status].&amp;["&amp;B$14&amp;"]","[credit_record].[Months on Book]","[credit_record].[Months on Book].&amp;["&amp;$A44&amp;"]")</f>
        <v>14480.383348307876</v>
      </c>
      <c r="C44" s="11">
        <f>$B$11*GETPIVOTDATA("[Measures].[Count of Loan ID]",'Pivot Table'!$A$1,"[credit_record].[Status]","[credit_record].[Status].&amp;["&amp;C$14&amp;"]","[credit_record].[Months on Book]","[credit_record].[Months on Book].&amp;["&amp;$A44&amp;"]")</f>
        <v>119.79634621144056</v>
      </c>
      <c r="D44" s="11">
        <f>$B$11*GETPIVOTDATA("[Measures].[Count of Loan ID]",'Pivot Table'!$A$1,"[credit_record].[Status]","[credit_record].[Status].&amp;["&amp;D$14&amp;"]","[credit_record].[Months on Book]","[credit_record].[Months on Book].&amp;["&amp;$A44&amp;"]")</f>
        <v>44.923629829290206</v>
      </c>
      <c r="E44" s="11">
        <f>$B$11*GETPIVOTDATA("[Measures].[Count of Loan ID]",'Pivot Table'!$A$1,"[credit_record].[Status]","[credit_record].[Status].&amp;["&amp;E$14&amp;"]","[credit_record].[Months on Book]","[credit_record].[Months on Book].&amp;["&amp;$A44&amp;"]")</f>
        <v>4.9915144254766899</v>
      </c>
      <c r="F44" s="11">
        <f>$B$11*GETPIVOTDATA("[Measures].[Count of Loan ID]",'Pivot Table'!$A$1,"[credit_record].[Status]","[credit_record].[Status].&amp;["&amp;F$14&amp;"]","[credit_record].[Months on Book]","[credit_record].[Months on Book].&amp;["&amp;$A44&amp;"]")</f>
        <v>14.974543276430071</v>
      </c>
      <c r="G44" s="11">
        <f>$B$11*GETPIVOTDATA("[Measures].[Count of Loan ID]",'Pivot Table'!$A$1,"[credit_record].[Status]","[credit_record].[Status].&amp;["&amp;G$14&amp;"]","[credit_record].[Months on Book]","[credit_record].[Months on Book].&amp;["&amp;$A44&amp;"]")</f>
        <v>114.80483178596386</v>
      </c>
      <c r="H44" s="23">
        <f>$B$11*GETPIVOTDATA("[Measures].[Count of Loan ID]",'Pivot Table'!$A$1,"[credit_record].[Status]","[credit_record].[Status].&amp;["&amp;H$14&amp;"]","[credit_record].[Months on Book]","[credit_record].[Months on Book].&amp;["&amp;$A44&amp;"]")</f>
        <v>35220.125786163517</v>
      </c>
    </row>
    <row r="45" spans="1:8" x14ac:dyDescent="0.25">
      <c r="A45" s="22">
        <f>'Pivot Table'!A33</f>
        <v>30</v>
      </c>
      <c r="B45" s="10">
        <f>$B$11*GETPIVOTDATA("[Measures].[Count of Loan ID]",'Pivot Table'!$A$1,"[credit_record].[Status]","[credit_record].[Status].&amp;["&amp;B$14&amp;"]","[credit_record].[Months on Book]","[credit_record].[Months on Book].&amp;["&amp;$A45&amp;"]")</f>
        <v>14217.032967032967</v>
      </c>
      <c r="C45" s="11">
        <f>$B$11*GETPIVOTDATA("[Measures].[Count of Loan ID]",'Pivot Table'!$A$1,"[credit_record].[Status]","[credit_record].[Status].&amp;["&amp;C$14&amp;"]","[credit_record].[Months on Book]","[credit_record].[Months on Book].&amp;["&amp;$A45&amp;"]")</f>
        <v>200.7607776838546</v>
      </c>
      <c r="D45" s="11">
        <f>$B$11*GETPIVOTDATA("[Measures].[Count of Loan ID]",'Pivot Table'!$A$1,"[credit_record].[Status]","[credit_record].[Status].&amp;["&amp;D$14&amp;"]","[credit_record].[Months on Book]","[credit_record].[Months on Book].&amp;["&amp;$A45&amp;"]")</f>
        <v>47.548605240912934</v>
      </c>
      <c r="E45" s="11">
        <f>$B$11*GETPIVOTDATA("[Measures].[Count of Loan ID]",'Pivot Table'!$A$1,"[credit_record].[Status]","[credit_record].[Status].&amp;["&amp;E$14&amp;"]","[credit_record].[Months on Book]","[credit_record].[Months on Book].&amp;["&amp;$A45&amp;"]")</f>
        <v>10.566356720202874</v>
      </c>
      <c r="F45" s="11">
        <f>$B$11*GETPIVOTDATA("[Measures].[Count of Loan ID]",'Pivot Table'!$A$1,"[credit_record].[Status]","[credit_record].[Status].&amp;["&amp;F$14&amp;"]","[credit_record].[Months on Book]","[credit_record].[Months on Book].&amp;["&amp;$A45&amp;"]")</f>
        <v>5.283178360101437</v>
      </c>
      <c r="G45" s="11">
        <f>$B$11*GETPIVOTDATA("[Measures].[Count of Loan ID]",'Pivot Table'!$A$1,"[credit_record].[Status]","[credit_record].[Status].&amp;["&amp;G$14&amp;"]","[credit_record].[Months on Book]","[credit_record].[Months on Book].&amp;["&amp;$A45&amp;"]")</f>
        <v>110.94674556213018</v>
      </c>
      <c r="H45" s="23">
        <f>$B$11*GETPIVOTDATA("[Measures].[Count of Loan ID]",'Pivot Table'!$A$1,"[credit_record].[Status]","[credit_record].[Status].&amp;["&amp;H$14&amp;"]","[credit_record].[Months on Book]","[credit_record].[Months on Book].&amp;["&amp;$A45&amp;"]")</f>
        <v>35407.861369399827</v>
      </c>
    </row>
    <row r="46" spans="1:8" x14ac:dyDescent="0.25">
      <c r="A46" s="24">
        <f>'Pivot Table'!A34</f>
        <v>31</v>
      </c>
      <c r="B46" s="10">
        <f>$B$11*GETPIVOTDATA("[Measures].[Count of Loan ID]",'Pivot Table'!$A$1,"[credit_record].[Status]","[credit_record].[Status].&amp;["&amp;B$14&amp;"]","[credit_record].[Months on Book]","[credit_record].[Months on Book].&amp;["&amp;$A46&amp;"]")</f>
        <v>13932.773109243699</v>
      </c>
      <c r="C46" s="11">
        <f>$B$11*GETPIVOTDATA("[Measures].[Count of Loan ID]",'Pivot Table'!$A$1,"[credit_record].[Status]","[credit_record].[Status].&amp;["&amp;C$14&amp;"]","[credit_record].[Months on Book]","[credit_record].[Months on Book].&amp;["&amp;$A46&amp;"]")</f>
        <v>173.66946778711485</v>
      </c>
      <c r="D46" s="11">
        <f>$B$11*GETPIVOTDATA("[Measures].[Count of Loan ID]",'Pivot Table'!$A$1,"[credit_record].[Status]","[credit_record].[Status].&amp;["&amp;D$14&amp;"]","[credit_record].[Months on Book]","[credit_record].[Months on Book].&amp;["&amp;$A46&amp;"]")</f>
        <v>0</v>
      </c>
      <c r="E46" s="11">
        <f>$B$11*GETPIVOTDATA("[Measures].[Count of Loan ID]",'Pivot Table'!$A$1,"[credit_record].[Status]","[credit_record].[Status].&amp;["&amp;E$14&amp;"]","[credit_record].[Months on Book]","[credit_record].[Months on Book].&amp;["&amp;$A46&amp;"]")</f>
        <v>33.613445378151262</v>
      </c>
      <c r="F46" s="11">
        <f>$B$11*GETPIVOTDATA("[Measures].[Count of Loan ID]",'Pivot Table'!$A$1,"[credit_record].[Status]","[credit_record].[Status].&amp;["&amp;F$14&amp;"]","[credit_record].[Months on Book]","[credit_record].[Months on Book].&amp;["&amp;$A46&amp;"]")</f>
        <v>5.6022408963585439</v>
      </c>
      <c r="G46" s="11">
        <f>$B$11*GETPIVOTDATA("[Measures].[Count of Loan ID]",'Pivot Table'!$A$1,"[credit_record].[Status]","[credit_record].[Status].&amp;["&amp;G$14&amp;"]","[credit_record].[Months on Book]","[credit_record].[Months on Book].&amp;["&amp;$A46&amp;"]")</f>
        <v>112.04481792717085</v>
      </c>
      <c r="H46" s="23">
        <f>$B$11*GETPIVOTDATA("[Measures].[Count of Loan ID]",'Pivot Table'!$A$1,"[credit_record].[Status]","[credit_record].[Status].&amp;["&amp;H$14&amp;"]","[credit_record].[Months on Book]","[credit_record].[Months on Book].&amp;["&amp;$A46&amp;"]")</f>
        <v>35742.296918767504</v>
      </c>
    </row>
    <row r="47" spans="1:8" x14ac:dyDescent="0.25">
      <c r="A47" s="22">
        <f>'Pivot Table'!A35</f>
        <v>32</v>
      </c>
      <c r="B47" s="10">
        <f>$B$11*GETPIVOTDATA("[Measures].[Count of Loan ID]",'Pivot Table'!$A$1,"[credit_record].[Status]","[credit_record].[Status].&amp;["&amp;B$14&amp;"]","[credit_record].[Months on Book]","[credit_record].[Months on Book].&amp;["&amp;$A47&amp;"]")</f>
        <v>13653.092722307967</v>
      </c>
      <c r="C47" s="11">
        <f>$B$11*GETPIVOTDATA("[Measures].[Count of Loan ID]",'Pivot Table'!$A$1,"[credit_record].[Status]","[credit_record].[Status].&amp;["&amp;C$14&amp;"]","[credit_record].[Months on Book]","[credit_record].[Months on Book].&amp;["&amp;$A47&amp;"]")</f>
        <v>178.08381811706042</v>
      </c>
      <c r="D47" s="11">
        <f>$B$11*GETPIVOTDATA("[Measures].[Count of Loan ID]",'Pivot Table'!$A$1,"[credit_record].[Status]","[credit_record].[Status].&amp;["&amp;D$14&amp;"]","[credit_record].[Months on Book]","[credit_record].[Months on Book].&amp;["&amp;$A47&amp;"]")</f>
        <v>23.744509082274725</v>
      </c>
      <c r="E47" s="11">
        <f>$B$11*GETPIVOTDATA("[Measures].[Count of Loan ID]",'Pivot Table'!$A$1,"[credit_record].[Status]","[credit_record].[Status].&amp;["&amp;E$14&amp;"]","[credit_record].[Months on Book]","[credit_record].[Months on Book].&amp;["&amp;$A47&amp;"]")</f>
        <v>0</v>
      </c>
      <c r="F47" s="11">
        <f>$B$11*GETPIVOTDATA("[Measures].[Count of Loan ID]",'Pivot Table'!$A$1,"[credit_record].[Status]","[credit_record].[Status].&amp;["&amp;F$14&amp;"]","[credit_record].[Months on Book]","[credit_record].[Months on Book].&amp;["&amp;$A47&amp;"]")</f>
        <v>23.744509082274725</v>
      </c>
      <c r="G47" s="11">
        <f>$B$11*GETPIVOTDATA("[Measures].[Count of Loan ID]",'Pivot Table'!$A$1,"[credit_record].[Status]","[credit_record].[Status].&amp;["&amp;G$14&amp;"]","[credit_record].[Months on Book]","[credit_record].[Months on Book].&amp;["&amp;$A47&amp;"]")</f>
        <v>118.72254541137363</v>
      </c>
      <c r="H47" s="23">
        <f>$B$11*GETPIVOTDATA("[Measures].[Count of Loan ID]",'Pivot Table'!$A$1,"[credit_record].[Status]","[credit_record].[Status].&amp;["&amp;H$14&amp;"]","[credit_record].[Months on Book]","[credit_record].[Months on Book].&amp;["&amp;$A47&amp;"]")</f>
        <v>36002.611895999049</v>
      </c>
    </row>
    <row r="48" spans="1:8" x14ac:dyDescent="0.25">
      <c r="A48" s="24">
        <f>'Pivot Table'!A36</f>
        <v>33</v>
      </c>
      <c r="B48" s="10">
        <f>$B$11*GETPIVOTDATA("[Measures].[Count of Loan ID]",'Pivot Table'!$A$1,"[credit_record].[Status]","[credit_record].[Status].&amp;["&amp;B$14&amp;"]","[credit_record].[Months on Book]","[credit_record].[Months on Book].&amp;["&amp;$A48&amp;"]")</f>
        <v>13356.379635449402</v>
      </c>
      <c r="C48" s="11">
        <f>$B$11*GETPIVOTDATA("[Measures].[Count of Loan ID]",'Pivot Table'!$A$1,"[credit_record].[Status]","[credit_record].[Status].&amp;["&amp;C$14&amp;"]","[credit_record].[Months on Book]","[credit_record].[Months on Book].&amp;["&amp;$A48&amp;"]")</f>
        <v>207.41671904462603</v>
      </c>
      <c r="D48" s="11">
        <f>$B$11*GETPIVOTDATA("[Measures].[Count of Loan ID]",'Pivot Table'!$A$1,"[credit_record].[Status]","[credit_record].[Status].&amp;["&amp;D$14&amp;"]","[credit_record].[Months on Book]","[credit_record].[Months on Book].&amp;["&amp;$A48&amp;"]")</f>
        <v>6.2853551225644244</v>
      </c>
      <c r="E48" s="11">
        <f>$B$11*GETPIVOTDATA("[Measures].[Count of Loan ID]",'Pivot Table'!$A$1,"[credit_record].[Status]","[credit_record].[Status].&amp;["&amp;E$14&amp;"]","[credit_record].[Months on Book]","[credit_record].[Months on Book].&amp;["&amp;$A48&amp;"]")</f>
        <v>6.2853551225644244</v>
      </c>
      <c r="F48" s="11">
        <f>$B$11*GETPIVOTDATA("[Measures].[Count of Loan ID]",'Pivot Table'!$A$1,"[credit_record].[Status]","[credit_record].[Status].&amp;["&amp;F$14&amp;"]","[credit_record].[Months on Book]","[credit_record].[Months on Book].&amp;["&amp;$A48&amp;"]")</f>
        <v>0</v>
      </c>
      <c r="G48" s="11">
        <f>$B$11*GETPIVOTDATA("[Measures].[Count of Loan ID]",'Pivot Table'!$A$1,"[credit_record].[Status]","[credit_record].[Status].&amp;["&amp;G$14&amp;"]","[credit_record].[Months on Book]","[credit_record].[Months on Book].&amp;["&amp;$A48&amp;"]")</f>
        <v>138.27781269641733</v>
      </c>
      <c r="H48" s="23">
        <f>$B$11*GETPIVOTDATA("[Measures].[Count of Loan ID]",'Pivot Table'!$A$1,"[credit_record].[Status]","[credit_record].[Status].&amp;["&amp;H$14&amp;"]","[credit_record].[Months on Book]","[credit_record].[Months on Book].&amp;["&amp;$A48&amp;"]")</f>
        <v>36285.355122564419</v>
      </c>
    </row>
    <row r="49" spans="1:8" x14ac:dyDescent="0.25">
      <c r="A49" s="22">
        <f>'Pivot Table'!A37</f>
        <v>34</v>
      </c>
      <c r="B49" s="10">
        <f>$B$11*GETPIVOTDATA("[Measures].[Count of Loan ID]",'Pivot Table'!$A$1,"[credit_record].[Status]","[credit_record].[Status].&amp;["&amp;B$14&amp;"]","[credit_record].[Months on Book]","[credit_record].[Months on Book].&amp;["&amp;$A49&amp;"]")</f>
        <v>13157.195963887414</v>
      </c>
      <c r="C49" s="11">
        <f>$B$11*GETPIVOTDATA("[Measures].[Count of Loan ID]",'Pivot Table'!$A$1,"[credit_record].[Status]","[credit_record].[Status].&amp;["&amp;C$14&amp;"]","[credit_record].[Months on Book]","[credit_record].[Months on Book].&amp;["&amp;$A49&amp;"]")</f>
        <v>146.04354753053639</v>
      </c>
      <c r="D49" s="11">
        <f>$B$11*GETPIVOTDATA("[Measures].[Count of Loan ID]",'Pivot Table'!$A$1,"[credit_record].[Status]","[credit_record].[Status].&amp;["&amp;D$14&amp;"]","[credit_record].[Months on Book]","[credit_record].[Months on Book].&amp;["&amp;$A49&amp;"]")</f>
        <v>46.468401486988846</v>
      </c>
      <c r="E49" s="11">
        <f>$B$11*GETPIVOTDATA("[Measures].[Count of Loan ID]",'Pivot Table'!$A$1,"[credit_record].[Status]","[credit_record].[Status].&amp;["&amp;E$14&amp;"]","[credit_record].[Months on Book]","[credit_record].[Months on Book].&amp;["&amp;$A49&amp;"]")</f>
        <v>0</v>
      </c>
      <c r="F49" s="11">
        <f>$B$11*GETPIVOTDATA("[Measures].[Count of Loan ID]",'Pivot Table'!$A$1,"[credit_record].[Status]","[credit_record].[Status].&amp;["&amp;F$14&amp;"]","[credit_record].[Months on Book]","[credit_record].[Months on Book].&amp;["&amp;$A49&amp;"]")</f>
        <v>0</v>
      </c>
      <c r="G49" s="11">
        <f>$B$11*GETPIVOTDATA("[Measures].[Count of Loan ID]",'Pivot Table'!$A$1,"[credit_record].[Status]","[credit_record].[Status].&amp;["&amp;G$14&amp;"]","[credit_record].[Months on Book]","[credit_record].[Months on Book].&amp;["&amp;$A49&amp;"]")</f>
        <v>146.04354753053639</v>
      </c>
      <c r="H49" s="23">
        <f>$B$11*GETPIVOTDATA("[Measures].[Count of Loan ID]",'Pivot Table'!$A$1,"[credit_record].[Status]","[credit_record].[Status].&amp;["&amp;H$14&amp;"]","[credit_record].[Months on Book]","[credit_record].[Months on Book].&amp;["&amp;$A49&amp;"]")</f>
        <v>36504.248539564527</v>
      </c>
    </row>
    <row r="50" spans="1:8" x14ac:dyDescent="0.25">
      <c r="A50" s="24">
        <f>'Pivot Table'!A38</f>
        <v>35</v>
      </c>
      <c r="B50" s="10">
        <f>$B$11*GETPIVOTDATA("[Measures].[Count of Loan ID]",'Pivot Table'!$A$1,"[credit_record].[Status]","[credit_record].[Status].&amp;["&amp;B$14&amp;"]","[credit_record].[Months on Book]","[credit_record].[Months on Book].&amp;["&amp;$A50&amp;"]")</f>
        <v>12754.381006218202</v>
      </c>
      <c r="C50" s="11">
        <f>$B$11*GETPIVOTDATA("[Measures].[Count of Loan ID]",'Pivot Table'!$A$1,"[credit_record].[Status]","[credit_record].[Status].&amp;["&amp;C$14&amp;"]","[credit_record].[Months on Book]","[credit_record].[Months on Book].&amp;["&amp;$A50&amp;"]")</f>
        <v>105.99208592425099</v>
      </c>
      <c r="D50" s="11">
        <f>$B$11*GETPIVOTDATA("[Measures].[Count of Loan ID]",'Pivot Table'!$A$1,"[credit_record].[Status]","[credit_record].[Status].&amp;["&amp;D$14&amp;"]","[credit_record].[Months on Book]","[credit_record].[Months on Book].&amp;["&amp;$A50&amp;"]")</f>
        <v>14.132278123233464</v>
      </c>
      <c r="E50" s="11">
        <f>$B$11*GETPIVOTDATA("[Measures].[Count of Loan ID]",'Pivot Table'!$A$1,"[credit_record].[Status]","[credit_record].[Status].&amp;["&amp;E$14&amp;"]","[credit_record].[Months on Book]","[credit_record].[Months on Book].&amp;["&amp;$A50&amp;"]")</f>
        <v>35.330695308083662</v>
      </c>
      <c r="F50" s="11">
        <f>$B$11*GETPIVOTDATA("[Measures].[Count of Loan ID]",'Pivot Table'!$A$1,"[credit_record].[Status]","[credit_record].[Status].&amp;["&amp;F$14&amp;"]","[credit_record].[Months on Book]","[credit_record].[Months on Book].&amp;["&amp;$A50&amp;"]")</f>
        <v>0</v>
      </c>
      <c r="G50" s="11">
        <f>$B$11*GETPIVOTDATA("[Measures].[Count of Loan ID]",'Pivot Table'!$A$1,"[credit_record].[Status]","[credit_record].[Status].&amp;["&amp;G$14&amp;"]","[credit_record].[Months on Book]","[credit_record].[Months on Book].&amp;["&amp;$A50&amp;"]")</f>
        <v>169.58733747880157</v>
      </c>
      <c r="H50" s="23">
        <f>$B$11*GETPIVOTDATA("[Measures].[Count of Loan ID]",'Pivot Table'!$A$1,"[credit_record].[Status]","[credit_record].[Status].&amp;["&amp;H$14&amp;"]","[credit_record].[Months on Book]","[credit_record].[Months on Book].&amp;["&amp;$A50&amp;"]")</f>
        <v>36920.576596947431</v>
      </c>
    </row>
    <row r="51" spans="1:8" x14ac:dyDescent="0.25">
      <c r="A51" s="22">
        <f>'Pivot Table'!A39</f>
        <v>36</v>
      </c>
      <c r="B51" s="10">
        <f>$B$11*GETPIVOTDATA("[Measures].[Count of Loan ID]",'Pivot Table'!$A$1,"[credit_record].[Status]","[credit_record].[Status].&amp;["&amp;B$14&amp;"]","[credit_record].[Months on Book]","[credit_record].[Months on Book].&amp;["&amp;$A51&amp;"]")</f>
        <v>11817.771763644565</v>
      </c>
      <c r="C51" s="11">
        <f>$B$11*GETPIVOTDATA("[Measures].[Count of Loan ID]",'Pivot Table'!$A$1,"[credit_record].[Status]","[credit_record].[Status].&amp;["&amp;C$14&amp;"]","[credit_record].[Months on Book]","[credit_record].[Months on Book].&amp;["&amp;$A51&amp;"]")</f>
        <v>157.87099684258007</v>
      </c>
      <c r="D51" s="11">
        <f>$B$11*GETPIVOTDATA("[Measures].[Count of Loan ID]",'Pivot Table'!$A$1,"[credit_record].[Status]","[credit_record].[Status].&amp;["&amp;D$14&amp;"]","[credit_record].[Months on Book]","[credit_record].[Months on Book].&amp;["&amp;$A51&amp;"]")</f>
        <v>0</v>
      </c>
      <c r="E51" s="11">
        <f>$B$11*GETPIVOTDATA("[Measures].[Count of Loan ID]",'Pivot Table'!$A$1,"[credit_record].[Status]","[credit_record].[Status].&amp;["&amp;E$14&amp;"]","[credit_record].[Months on Book]","[credit_record].[Months on Book].&amp;["&amp;$A51&amp;"]")</f>
        <v>15.035333032626674</v>
      </c>
      <c r="F51" s="11">
        <f>$B$11*GETPIVOTDATA("[Measures].[Count of Loan ID]",'Pivot Table'!$A$1,"[credit_record].[Status]","[credit_record].[Status].&amp;["&amp;F$14&amp;"]","[credit_record].[Months on Book]","[credit_record].[Months on Book].&amp;["&amp;$A51&amp;"]")</f>
        <v>37.588332581566682</v>
      </c>
      <c r="G51" s="11">
        <f>$B$11*GETPIVOTDATA("[Measures].[Count of Loan ID]",'Pivot Table'!$A$1,"[credit_record].[Status]","[credit_record].[Status].&amp;["&amp;G$14&amp;"]","[credit_record].[Months on Book]","[credit_record].[Months on Book].&amp;["&amp;$A51&amp;"]")</f>
        <v>180.42399639152006</v>
      </c>
      <c r="H51" s="23">
        <f>$B$11*GETPIVOTDATA("[Measures].[Count of Loan ID]",'Pivot Table'!$A$1,"[credit_record].[Status]","[credit_record].[Status].&amp;["&amp;H$14&amp;"]","[credit_record].[Months on Book]","[credit_record].[Months on Book].&amp;["&amp;$A51&amp;"]")</f>
        <v>37791.309577507142</v>
      </c>
    </row>
    <row r="52" spans="1:8" x14ac:dyDescent="0.25">
      <c r="A52" s="24">
        <f>'Pivot Table'!A40</f>
        <v>37</v>
      </c>
      <c r="B52" s="10">
        <f>$B$11*GETPIVOTDATA("[Measures].[Count of Loan ID]",'Pivot Table'!$A$1,"[credit_record].[Status]","[credit_record].[Status].&amp;["&amp;B$14&amp;"]","[credit_record].[Months on Book]","[credit_record].[Months on Book].&amp;["&amp;$A52&amp;"]")</f>
        <v>11493.329046777046</v>
      </c>
      <c r="C52" s="11">
        <f>$B$11*GETPIVOTDATA("[Measures].[Count of Loan ID]",'Pivot Table'!$A$1,"[credit_record].[Status]","[credit_record].[Status].&amp;["&amp;C$14&amp;"]","[credit_record].[Months on Book]","[credit_record].[Months on Book].&amp;["&amp;$A52&amp;"]")</f>
        <v>152.70856775438031</v>
      </c>
      <c r="D52" s="11">
        <f>$B$11*GETPIVOTDATA("[Measures].[Count of Loan ID]",'Pivot Table'!$A$1,"[credit_record].[Status]","[credit_record].[Status].&amp;["&amp;D$14&amp;"]","[credit_record].[Months on Book]","[credit_record].[Months on Book].&amp;["&amp;$A52&amp;"]")</f>
        <v>8.0372930397042275</v>
      </c>
      <c r="E52" s="11">
        <f>$B$11*GETPIVOTDATA("[Measures].[Count of Loan ID]",'Pivot Table'!$A$1,"[credit_record].[Status]","[credit_record].[Status].&amp;["&amp;E$14&amp;"]","[credit_record].[Months on Book]","[credit_record].[Months on Book].&amp;["&amp;$A52&amp;"]")</f>
        <v>0</v>
      </c>
      <c r="F52" s="11">
        <f>$B$11*GETPIVOTDATA("[Measures].[Count of Loan ID]",'Pivot Table'!$A$1,"[credit_record].[Status]","[credit_record].[Status].&amp;["&amp;F$14&amp;"]","[credit_record].[Months on Book]","[credit_record].[Months on Book].&amp;["&amp;$A52&amp;"]")</f>
        <v>56.261051277929596</v>
      </c>
      <c r="G52" s="11">
        <f>$B$11*GETPIVOTDATA("[Measures].[Count of Loan ID]",'Pivot Table'!$A$1,"[credit_record].[Status]","[credit_record].[Status].&amp;["&amp;G$14&amp;"]","[credit_record].[Months on Book]","[credit_record].[Months on Book].&amp;["&amp;$A52&amp;"]")</f>
        <v>144.67127471467609</v>
      </c>
      <c r="H52" s="23">
        <f>$B$11*GETPIVOTDATA("[Measures].[Count of Loan ID]",'Pivot Table'!$A$1,"[credit_record].[Status]","[credit_record].[Status].&amp;["&amp;H$14&amp;"]","[credit_record].[Months on Book]","[credit_record].[Months on Book].&amp;["&amp;$A52&amp;"]")</f>
        <v>38144.992766436262</v>
      </c>
    </row>
    <row r="53" spans="1:8" x14ac:dyDescent="0.25">
      <c r="A53" s="22">
        <f>'Pivot Table'!A41</f>
        <v>38</v>
      </c>
      <c r="B53" s="10">
        <f>$B$11*GETPIVOTDATA("[Measures].[Count of Loan ID]",'Pivot Table'!$A$1,"[credit_record].[Status]","[credit_record].[Status].&amp;["&amp;B$14&amp;"]","[credit_record].[Months on Book]","[credit_record].[Months on Book].&amp;["&amp;$A53&amp;"]")</f>
        <v>11105.371900826447</v>
      </c>
      <c r="C53" s="11">
        <f>$B$11*GETPIVOTDATA("[Measures].[Count of Loan ID]",'Pivot Table'!$A$1,"[credit_record].[Status]","[credit_record].[Status].&amp;["&amp;C$14&amp;"]","[credit_record].[Months on Book]","[credit_record].[Months on Book].&amp;["&amp;$A53&amp;"]")</f>
        <v>137.74104683195591</v>
      </c>
      <c r="D53" s="11">
        <f>$B$11*GETPIVOTDATA("[Measures].[Count of Loan ID]",'Pivot Table'!$A$1,"[credit_record].[Status]","[credit_record].[Status].&amp;["&amp;D$14&amp;"]","[credit_record].[Months on Book]","[credit_record].[Months on Book].&amp;["&amp;$A53&amp;"]")</f>
        <v>8.6088154269972446</v>
      </c>
      <c r="E53" s="11">
        <f>$B$11*GETPIVOTDATA("[Measures].[Count of Loan ID]",'Pivot Table'!$A$1,"[credit_record].[Status]","[credit_record].[Status].&amp;["&amp;E$14&amp;"]","[credit_record].[Months on Book]","[credit_record].[Months on Book].&amp;["&amp;$A53&amp;"]")</f>
        <v>8.6088154269972446</v>
      </c>
      <c r="F53" s="11">
        <f>$B$11*GETPIVOTDATA("[Measures].[Count of Loan ID]",'Pivot Table'!$A$1,"[credit_record].[Status]","[credit_record].[Status].&amp;["&amp;F$14&amp;"]","[credit_record].[Months on Book]","[credit_record].[Months on Book].&amp;["&amp;$A53&amp;"]")</f>
        <v>0</v>
      </c>
      <c r="G53" s="11">
        <f>$B$11*GETPIVOTDATA("[Measures].[Count of Loan ID]",'Pivot Table'!$A$1,"[credit_record].[Status]","[credit_record].[Status].&amp;["&amp;G$14&amp;"]","[credit_record].[Months on Book]","[credit_record].[Months on Book].&amp;["&amp;$A53&amp;"]")</f>
        <v>172.1763085399449</v>
      </c>
      <c r="H53" s="23">
        <f>$B$11*GETPIVOTDATA("[Measures].[Count of Loan ID]",'Pivot Table'!$A$1,"[credit_record].[Status]","[credit_record].[Status].&amp;["&amp;H$14&amp;"]","[credit_record].[Months on Book]","[credit_record].[Months on Book].&amp;["&amp;$A53&amp;"]")</f>
        <v>38567.493112947661</v>
      </c>
    </row>
    <row r="54" spans="1:8" x14ac:dyDescent="0.25">
      <c r="A54" s="24">
        <f>'Pivot Table'!A42</f>
        <v>39</v>
      </c>
      <c r="B54" s="10">
        <f>$B$11*GETPIVOTDATA("[Measures].[Count of Loan ID]",'Pivot Table'!$A$1,"[credit_record].[Status]","[credit_record].[Status].&amp;["&amp;B$14&amp;"]","[credit_record].[Months on Book]","[credit_record].[Months on Book].&amp;["&amp;$A54&amp;"]")</f>
        <v>10857.884009634983</v>
      </c>
      <c r="C54" s="11">
        <f>$B$11*GETPIVOTDATA("[Measures].[Count of Loan ID]",'Pivot Table'!$A$1,"[credit_record].[Status]","[credit_record].[Status].&amp;["&amp;C$14&amp;"]","[credit_record].[Months on Book]","[credit_record].[Months on Book].&amp;["&amp;$A54&amp;"]")</f>
        <v>185.28812303131369</v>
      </c>
      <c r="D54" s="11">
        <f>$B$11*GETPIVOTDATA("[Measures].[Count of Loan ID]",'Pivot Table'!$A$1,"[credit_record].[Status]","[credit_record].[Status].&amp;["&amp;D$14&amp;"]","[credit_record].[Months on Book]","[credit_record].[Months on Book].&amp;["&amp;$A54&amp;"]")</f>
        <v>9.2644061515656837</v>
      </c>
      <c r="E54" s="11">
        <f>$B$11*GETPIVOTDATA("[Measures].[Count of Loan ID]",'Pivot Table'!$A$1,"[credit_record].[Status]","[credit_record].[Status].&amp;["&amp;E$14&amp;"]","[credit_record].[Months on Book]","[credit_record].[Months on Book].&amp;["&amp;$A54&amp;"]")</f>
        <v>0</v>
      </c>
      <c r="F54" s="11">
        <f>$B$11*GETPIVOTDATA("[Measures].[Count of Loan ID]",'Pivot Table'!$A$1,"[credit_record].[Status]","[credit_record].[Status].&amp;["&amp;F$14&amp;"]","[credit_record].[Months on Book]","[credit_record].[Months on Book].&amp;["&amp;$A54&amp;"]")</f>
        <v>9.2644061515656837</v>
      </c>
      <c r="G54" s="11">
        <f>$B$11*GETPIVOTDATA("[Measures].[Count of Loan ID]",'Pivot Table'!$A$1,"[credit_record].[Status]","[credit_record].[Status].&amp;["&amp;G$14&amp;"]","[credit_record].[Months on Book]","[credit_record].[Months on Book].&amp;["&amp;$A54&amp;"]")</f>
        <v>176.02371687974801</v>
      </c>
      <c r="H54" s="23">
        <f>$B$11*GETPIVOTDATA("[Measures].[Count of Loan ID]",'Pivot Table'!$A$1,"[credit_record].[Status]","[credit_record].[Status].&amp;["&amp;H$14&amp;"]","[credit_record].[Months on Book]","[credit_record].[Months on Book].&amp;["&amp;$A54&amp;"]")</f>
        <v>38762.275338150823</v>
      </c>
    </row>
    <row r="55" spans="1:8" x14ac:dyDescent="0.25">
      <c r="A55" s="22">
        <f>'Pivot Table'!A43</f>
        <v>40</v>
      </c>
      <c r="B55" s="10">
        <f>$B$11*GETPIVOTDATA("[Measures].[Count of Loan ID]",'Pivot Table'!$A$1,"[credit_record].[Status]","[credit_record].[Status].&amp;["&amp;B$14&amp;"]","[credit_record].[Months on Book]","[credit_record].[Months on Book].&amp;["&amp;$A55&amp;"]")</f>
        <v>10794.420861127957</v>
      </c>
      <c r="C55" s="11">
        <f>$B$11*GETPIVOTDATA("[Measures].[Count of Loan ID]",'Pivot Table'!$A$1,"[credit_record].[Status]","[credit_record].[Status].&amp;["&amp;C$14&amp;"]","[credit_record].[Months on Book]","[credit_record].[Months on Book].&amp;["&amp;$A55&amp;"]")</f>
        <v>111.17849201536283</v>
      </c>
      <c r="D55" s="11">
        <f>$B$11*GETPIVOTDATA("[Measures].[Count of Loan ID]",'Pivot Table'!$A$1,"[credit_record].[Status]","[credit_record].[Status].&amp;["&amp;D$14&amp;"]","[credit_record].[Months on Book]","[credit_record].[Months on Book].&amp;["&amp;$A55&amp;"]")</f>
        <v>0</v>
      </c>
      <c r="E55" s="11">
        <f>$B$11*GETPIVOTDATA("[Measures].[Count of Loan ID]",'Pivot Table'!$A$1,"[credit_record].[Status]","[credit_record].[Status].&amp;["&amp;E$14&amp;"]","[credit_record].[Months on Book]","[credit_record].[Months on Book].&amp;["&amp;$A55&amp;"]")</f>
        <v>10.107135637760258</v>
      </c>
      <c r="F55" s="11">
        <f>$B$11*GETPIVOTDATA("[Measures].[Count of Loan ID]",'Pivot Table'!$A$1,"[credit_record].[Status]","[credit_record].[Status].&amp;["&amp;F$14&amp;"]","[credit_record].[Months on Book]","[credit_record].[Months on Book].&amp;["&amp;$A55&amp;"]")</f>
        <v>0</v>
      </c>
      <c r="G55" s="11">
        <f>$B$11*GETPIVOTDATA("[Measures].[Count of Loan ID]",'Pivot Table'!$A$1,"[credit_record].[Status]","[credit_record].[Status].&amp;["&amp;G$14&amp;"]","[credit_record].[Months on Book]","[credit_record].[Months on Book].&amp;["&amp;$A55&amp;"]")</f>
        <v>181.92844147968466</v>
      </c>
      <c r="H55" s="23">
        <f>$B$11*GETPIVOTDATA("[Measures].[Count of Loan ID]",'Pivot Table'!$A$1,"[credit_record].[Status]","[credit_record].[Status].&amp;["&amp;H$14&amp;"]","[credit_record].[Months on Book]","[credit_record].[Months on Book].&amp;["&amp;$A55&amp;"]")</f>
        <v>38902.365069739237</v>
      </c>
    </row>
    <row r="56" spans="1:8" x14ac:dyDescent="0.25">
      <c r="A56" s="24">
        <f>'Pivot Table'!A44</f>
        <v>41</v>
      </c>
      <c r="B56" s="10">
        <f>$B$11*GETPIVOTDATA("[Measures].[Count of Loan ID]",'Pivot Table'!$A$1,"[credit_record].[Status]","[credit_record].[Status].&amp;["&amp;B$14&amp;"]","[credit_record].[Months on Book]","[credit_record].[Months on Book].&amp;["&amp;$A56&amp;"]")</f>
        <v>10538.512469653499</v>
      </c>
      <c r="C56" s="11">
        <f>$B$11*GETPIVOTDATA("[Measures].[Count of Loan ID]",'Pivot Table'!$A$1,"[credit_record].[Status]","[credit_record].[Status].&amp;["&amp;C$14&amp;"]","[credit_record].[Months on Book]","[credit_record].[Months on Book].&amp;["&amp;$A56&amp;"]")</f>
        <v>99.315824321341864</v>
      </c>
      <c r="D56" s="11">
        <f>$B$11*GETPIVOTDATA("[Measures].[Count of Loan ID]",'Pivot Table'!$A$1,"[credit_record].[Status]","[credit_record].[Status].&amp;["&amp;D$14&amp;"]","[credit_record].[Months on Book]","[credit_record].[Months on Book].&amp;["&amp;$A56&amp;"]")</f>
        <v>0</v>
      </c>
      <c r="E56" s="11">
        <f>$B$11*GETPIVOTDATA("[Measures].[Count of Loan ID]",'Pivot Table'!$A$1,"[credit_record].[Status]","[credit_record].[Status].&amp;["&amp;E$14&amp;"]","[credit_record].[Months on Book]","[credit_record].[Months on Book].&amp;["&amp;$A56&amp;"]")</f>
        <v>0</v>
      </c>
      <c r="F56" s="11">
        <f>$B$11*GETPIVOTDATA("[Measures].[Count of Loan ID]",'Pivot Table'!$A$1,"[credit_record].[Status]","[credit_record].[Status].&amp;["&amp;F$14&amp;"]","[credit_record].[Months on Book]","[credit_record].[Months on Book].&amp;["&amp;$A56&amp;"]")</f>
        <v>11.035091591260208</v>
      </c>
      <c r="G56" s="11">
        <f>$B$11*GETPIVOTDATA("[Measures].[Count of Loan ID]",'Pivot Table'!$A$1,"[credit_record].[Status]","[credit_record].[Status].&amp;["&amp;G$14&amp;"]","[credit_record].[Months on Book]","[credit_record].[Months on Book].&amp;["&amp;$A56&amp;"]")</f>
        <v>176.56146546016333</v>
      </c>
      <c r="H56" s="23">
        <f>$B$11*GETPIVOTDATA("[Measures].[Count of Loan ID]",'Pivot Table'!$A$1,"[credit_record].[Status]","[credit_record].[Status].&amp;["&amp;H$14&amp;"]","[credit_record].[Months on Book]","[credit_record].[Months on Book].&amp;["&amp;$A56&amp;"]")</f>
        <v>39174.57514897373</v>
      </c>
    </row>
    <row r="57" spans="1:8" x14ac:dyDescent="0.25">
      <c r="A57" s="22">
        <f>'Pivot Table'!A45</f>
        <v>42</v>
      </c>
      <c r="B57" s="10">
        <f>$B$11*GETPIVOTDATA("[Measures].[Count of Loan ID]",'Pivot Table'!$A$1,"[credit_record].[Status]","[credit_record].[Status].&amp;["&amp;B$14&amp;"]","[credit_record].[Months on Book]","[credit_record].[Months on Book].&amp;["&amp;$A57&amp;"]")</f>
        <v>10304.337407141145</v>
      </c>
      <c r="C57" s="11">
        <f>$B$11*GETPIVOTDATA("[Measures].[Count of Loan ID]",'Pivot Table'!$A$1,"[credit_record].[Status]","[credit_record].[Status].&amp;["&amp;C$14&amp;"]","[credit_record].[Months on Book]","[credit_record].[Months on Book].&amp;["&amp;$A57&amp;"]")</f>
        <v>131.79966450994488</v>
      </c>
      <c r="D57" s="11">
        <f>$B$11*GETPIVOTDATA("[Measures].[Count of Loan ID]",'Pivot Table'!$A$1,"[credit_record].[Status]","[credit_record].[Status].&amp;["&amp;D$14&amp;"]","[credit_record].[Months on Book]","[credit_record].[Months on Book].&amp;["&amp;$A57&amp;"]")</f>
        <v>0</v>
      </c>
      <c r="E57" s="11">
        <f>$B$11*GETPIVOTDATA("[Measures].[Count of Loan ID]",'Pivot Table'!$A$1,"[credit_record].[Status]","[credit_record].[Status].&amp;["&amp;E$14&amp;"]","[credit_record].[Months on Book]","[credit_record].[Months on Book].&amp;["&amp;$A57&amp;"]")</f>
        <v>0</v>
      </c>
      <c r="F57" s="11">
        <f>$B$11*GETPIVOTDATA("[Measures].[Count of Loan ID]",'Pivot Table'!$A$1,"[credit_record].[Status]","[credit_record].[Status].&amp;["&amp;F$14&amp;"]","[credit_record].[Months on Book]","[credit_record].[Months on Book].&amp;["&amp;$A57&amp;"]")</f>
        <v>0</v>
      </c>
      <c r="G57" s="11">
        <f>$B$11*GETPIVOTDATA("[Measures].[Count of Loan ID]",'Pivot Table'!$A$1,"[credit_record].[Status]","[credit_record].[Status].&amp;["&amp;G$14&amp;"]","[credit_record].[Months on Book]","[credit_record].[Months on Book].&amp;["&amp;$A57&amp;"]")</f>
        <v>191.70860292355621</v>
      </c>
      <c r="H57" s="23">
        <f>$B$11*GETPIVOTDATA("[Measures].[Count of Loan ID]",'Pivot Table'!$A$1,"[credit_record].[Status]","[credit_record].[Status].&amp;["&amp;H$14&amp;"]","[credit_record].[Months on Book]","[credit_record].[Months on Book].&amp;["&amp;$A57&amp;"]")</f>
        <v>39372.154325425348</v>
      </c>
    </row>
    <row r="58" spans="1:8" x14ac:dyDescent="0.25">
      <c r="A58" s="24">
        <f>'Pivot Table'!A46</f>
        <v>43</v>
      </c>
      <c r="B58" s="10">
        <f>$B$11*GETPIVOTDATA("[Measures].[Count of Loan ID]",'Pivot Table'!$A$1,"[credit_record].[Status]","[credit_record].[Status].&amp;["&amp;B$14&amp;"]","[credit_record].[Months on Book]","[credit_record].[Months on Book].&amp;["&amp;$A58&amp;"]")</f>
        <v>10140.22331861854</v>
      </c>
      <c r="C58" s="11">
        <f>$B$11*GETPIVOTDATA("[Measures].[Count of Loan ID]",'Pivot Table'!$A$1,"[credit_record].[Status]","[credit_record].[Status].&amp;["&amp;C$14&amp;"]","[credit_record].[Months on Book]","[credit_record].[Months on Book].&amp;["&amp;$A58&amp;"]")</f>
        <v>38.950921838483517</v>
      </c>
      <c r="D58" s="11">
        <f>$B$11*GETPIVOTDATA("[Measures].[Count of Loan ID]",'Pivot Table'!$A$1,"[credit_record].[Status]","[credit_record].[Status].&amp;["&amp;D$14&amp;"]","[credit_record].[Months on Book]","[credit_record].[Months on Book].&amp;["&amp;$A58&amp;"]")</f>
        <v>38.950921838483517</v>
      </c>
      <c r="E58" s="11">
        <f>$B$11*GETPIVOTDATA("[Measures].[Count of Loan ID]",'Pivot Table'!$A$1,"[credit_record].[Status]","[credit_record].[Status].&amp;["&amp;E$14&amp;"]","[credit_record].[Months on Book]","[credit_record].[Months on Book].&amp;["&amp;$A58&amp;"]")</f>
        <v>0</v>
      </c>
      <c r="F58" s="11">
        <f>$B$11*GETPIVOTDATA("[Measures].[Count of Loan ID]",'Pivot Table'!$A$1,"[credit_record].[Status]","[credit_record].[Status].&amp;["&amp;F$14&amp;"]","[credit_record].[Months on Book]","[credit_record].[Months on Book].&amp;["&amp;$A58&amp;"]")</f>
        <v>0</v>
      </c>
      <c r="G58" s="11">
        <f>$B$11*GETPIVOTDATA("[Measures].[Count of Loan ID]",'Pivot Table'!$A$1,"[credit_record].[Status]","[credit_record].[Status].&amp;["&amp;G$14&amp;"]","[credit_record].[Months on Book]","[credit_record].[Months on Book].&amp;["&amp;$A58&amp;"]")</f>
        <v>194.75460919241755</v>
      </c>
      <c r="H58" s="23">
        <f>$B$11*GETPIVOTDATA("[Measures].[Count of Loan ID]",'Pivot Table'!$A$1,"[credit_record].[Status]","[credit_record].[Status].&amp;["&amp;H$14&amp;"]","[credit_record].[Months on Book]","[credit_record].[Months on Book].&amp;["&amp;$A58&amp;"]")</f>
        <v>39587.120228512074</v>
      </c>
    </row>
    <row r="59" spans="1:8" x14ac:dyDescent="0.25">
      <c r="A59" s="22">
        <f>'Pivot Table'!A47</f>
        <v>44</v>
      </c>
      <c r="B59" s="10">
        <f>$B$11*GETPIVOTDATA("[Measures].[Count of Loan ID]",'Pivot Table'!$A$1,"[credit_record].[Status]","[credit_record].[Status].&amp;["&amp;B$14&amp;"]","[credit_record].[Months on Book]","[credit_record].[Months on Book].&amp;["&amp;$A59&amp;"]")</f>
        <v>10002.841716396704</v>
      </c>
      <c r="C59" s="11">
        <f>$B$11*GETPIVOTDATA("[Measures].[Count of Loan ID]",'Pivot Table'!$A$1,"[credit_record].[Status]","[credit_record].[Status].&amp;["&amp;C$14&amp;"]","[credit_record].[Months on Book]","[credit_record].[Months on Book].&amp;["&amp;$A59&amp;"]")</f>
        <v>56.834327934072178</v>
      </c>
      <c r="D59" s="11">
        <f>$B$11*GETPIVOTDATA("[Measures].[Count of Loan ID]",'Pivot Table'!$A$1,"[credit_record].[Status]","[credit_record].[Status].&amp;["&amp;D$14&amp;"]","[credit_record].[Months on Book]","[credit_record].[Months on Book].&amp;["&amp;$A59&amp;"]")</f>
        <v>0</v>
      </c>
      <c r="E59" s="11">
        <f>$B$11*GETPIVOTDATA("[Measures].[Count of Loan ID]",'Pivot Table'!$A$1,"[credit_record].[Status]","[credit_record].[Status].&amp;["&amp;E$14&amp;"]","[credit_record].[Months on Book]","[credit_record].[Months on Book].&amp;["&amp;$A59&amp;"]")</f>
        <v>28.417163967036089</v>
      </c>
      <c r="F59" s="11">
        <f>$B$11*GETPIVOTDATA("[Measures].[Count of Loan ID]",'Pivot Table'!$A$1,"[credit_record].[Status]","[credit_record].[Status].&amp;["&amp;F$14&amp;"]","[credit_record].[Months on Book]","[credit_record].[Months on Book].&amp;["&amp;$A59&amp;"]")</f>
        <v>0</v>
      </c>
      <c r="G59" s="11">
        <f>$B$11*GETPIVOTDATA("[Measures].[Count of Loan ID]",'Pivot Table'!$A$1,"[credit_record].[Status]","[credit_record].[Status].&amp;["&amp;G$14&amp;"]","[credit_record].[Months on Book]","[credit_record].[Months on Book].&amp;["&amp;$A59&amp;"]")</f>
        <v>198.92014776925265</v>
      </c>
      <c r="H59" s="23">
        <f>$B$11*GETPIVOTDATA("[Measures].[Count of Loan ID]",'Pivot Table'!$A$1,"[credit_record].[Status]","[credit_record].[Status].&amp;["&amp;H$14&amp;"]","[credit_record].[Months on Book]","[credit_record].[Months on Book].&amp;["&amp;$A59&amp;"]")</f>
        <v>39712.986643932934</v>
      </c>
    </row>
    <row r="60" spans="1:8" x14ac:dyDescent="0.25">
      <c r="A60" s="24">
        <f>'Pivot Table'!A48</f>
        <v>45</v>
      </c>
      <c r="B60" s="10">
        <f>$B$11*GETPIVOTDATA("[Measures].[Count of Loan ID]",'Pivot Table'!$A$1,"[credit_record].[Status]","[credit_record].[Status].&amp;["&amp;B$14&amp;"]","[credit_record].[Months on Book]","[credit_record].[Months on Book].&amp;["&amp;$A60&amp;"]")</f>
        <v>9733.4159950402991</v>
      </c>
      <c r="C60" s="11">
        <f>$B$11*GETPIVOTDATA("[Measures].[Count of Loan ID]",'Pivot Table'!$A$1,"[credit_record].[Status]","[credit_record].[Status].&amp;["&amp;C$14&amp;"]","[credit_record].[Months on Book]","[credit_record].[Months on Book].&amp;["&amp;$A60&amp;"]")</f>
        <v>77.495350278983267</v>
      </c>
      <c r="D60" s="11">
        <f>$B$11*GETPIVOTDATA("[Measures].[Count of Loan ID]",'Pivot Table'!$A$1,"[credit_record].[Status]","[credit_record].[Status].&amp;["&amp;D$14&amp;"]","[credit_record].[Months on Book]","[credit_record].[Months on Book].&amp;["&amp;$A60&amp;"]")</f>
        <v>0</v>
      </c>
      <c r="E60" s="11">
        <f>$B$11*GETPIVOTDATA("[Measures].[Count of Loan ID]",'Pivot Table'!$A$1,"[credit_record].[Status]","[credit_record].[Status].&amp;["&amp;E$14&amp;"]","[credit_record].[Months on Book]","[credit_record].[Months on Book].&amp;["&amp;$A60&amp;"]")</f>
        <v>30.998140111593305</v>
      </c>
      <c r="F60" s="11">
        <f>$B$11*GETPIVOTDATA("[Measures].[Count of Loan ID]",'Pivot Table'!$A$1,"[credit_record].[Status]","[credit_record].[Status].&amp;["&amp;F$14&amp;"]","[credit_record].[Months on Book]","[credit_record].[Months on Book].&amp;["&amp;$A60&amp;"]")</f>
        <v>0</v>
      </c>
      <c r="G60" s="11">
        <f>$B$11*GETPIVOTDATA("[Measures].[Count of Loan ID]",'Pivot Table'!$A$1,"[credit_record].[Status]","[credit_record].[Status].&amp;["&amp;G$14&amp;"]","[credit_record].[Months on Book]","[credit_record].[Months on Book].&amp;["&amp;$A60&amp;"]")</f>
        <v>201.48791072535647</v>
      </c>
      <c r="H60" s="23">
        <f>$B$11*GETPIVOTDATA("[Measures].[Count of Loan ID]",'Pivot Table'!$A$1,"[credit_record].[Status]","[credit_record].[Status].&amp;["&amp;H$14&amp;"]","[credit_record].[Months on Book]","[credit_record].[Months on Book].&amp;["&amp;$A60&amp;"]")</f>
        <v>39956.60260384377</v>
      </c>
    </row>
    <row r="61" spans="1:8" x14ac:dyDescent="0.25">
      <c r="A61" s="22">
        <f>'Pivot Table'!A49</f>
        <v>46</v>
      </c>
      <c r="B61" s="10">
        <f>$B$11*GETPIVOTDATA("[Measures].[Count of Loan ID]",'Pivot Table'!$A$1,"[credit_record].[Status]","[credit_record].[Status].&amp;["&amp;B$14&amp;"]","[credit_record].[Months on Book]","[credit_record].[Months on Book].&amp;["&amp;$A61&amp;"]")</f>
        <v>9682.3251098344044</v>
      </c>
      <c r="C61" s="11">
        <f>$B$11*GETPIVOTDATA("[Measures].[Count of Loan ID]",'Pivot Table'!$A$1,"[credit_record].[Status]","[credit_record].[Status].&amp;["&amp;C$14&amp;"]","[credit_record].[Months on Book]","[credit_record].[Months on Book].&amp;["&amp;$A61&amp;"]")</f>
        <v>135.18080432578572</v>
      </c>
      <c r="D61" s="11">
        <f>$B$11*GETPIVOTDATA("[Measures].[Count of Loan ID]",'Pivot Table'!$A$1,"[credit_record].[Status]","[credit_record].[Status].&amp;["&amp;D$14&amp;"]","[credit_record].[Months on Book]","[credit_record].[Months on Book].&amp;["&amp;$A61&amp;"]")</f>
        <v>0</v>
      </c>
      <c r="E61" s="11">
        <f>$B$11*GETPIVOTDATA("[Measures].[Count of Loan ID]",'Pivot Table'!$A$1,"[credit_record].[Status]","[credit_record].[Status].&amp;["&amp;E$14&amp;"]","[credit_record].[Months on Book]","[credit_record].[Months on Book].&amp;["&amp;$A61&amp;"]")</f>
        <v>0</v>
      </c>
      <c r="F61" s="11">
        <f>$B$11*GETPIVOTDATA("[Measures].[Count of Loan ID]",'Pivot Table'!$A$1,"[credit_record].[Status]","[credit_record].[Status].&amp;["&amp;F$14&amp;"]","[credit_record].[Months on Book]","[credit_record].[Months on Book].&amp;["&amp;$A61&amp;"]")</f>
        <v>33.795201081446429</v>
      </c>
      <c r="G61" s="11">
        <f>$B$11*GETPIVOTDATA("[Measures].[Count of Loan ID]",'Pivot Table'!$A$1,"[credit_record].[Status]","[credit_record].[Status].&amp;["&amp;G$14&amp;"]","[credit_record].[Months on Book]","[credit_record].[Months on Book].&amp;["&amp;$A61&amp;"]")</f>
        <v>202.77120648867862</v>
      </c>
      <c r="H61" s="23">
        <f>$B$11*GETPIVOTDATA("[Measures].[Count of Loan ID]",'Pivot Table'!$A$1,"[credit_record].[Status]","[credit_record].[Status].&amp;["&amp;H$14&amp;"]","[credit_record].[Months on Book]","[credit_record].[Months on Book].&amp;["&amp;$A61&amp;"]")</f>
        <v>39945.927678269691</v>
      </c>
    </row>
    <row r="62" spans="1:8" x14ac:dyDescent="0.25">
      <c r="A62" s="24">
        <f>'Pivot Table'!A50</f>
        <v>47</v>
      </c>
      <c r="B62" s="10">
        <f>$B$11*GETPIVOTDATA("[Measures].[Count of Loan ID]",'Pivot Table'!$A$1,"[credit_record].[Status]","[credit_record].[Status].&amp;["&amp;B$14&amp;"]","[credit_record].[Months on Book]","[credit_record].[Months on Book].&amp;["&amp;$A62&amp;"]")</f>
        <v>9522.9289940828403</v>
      </c>
      <c r="C62" s="11">
        <f>$B$11*GETPIVOTDATA("[Measures].[Count of Loan ID]",'Pivot Table'!$A$1,"[credit_record].[Status]","[credit_record].[Status].&amp;["&amp;C$14&amp;"]","[credit_record].[Months on Book]","[credit_record].[Months on Book].&amp;["&amp;$A62&amp;"]")</f>
        <v>221.89349112426035</v>
      </c>
      <c r="D62" s="11">
        <f>$B$11*GETPIVOTDATA("[Measures].[Count of Loan ID]",'Pivot Table'!$A$1,"[credit_record].[Status]","[credit_record].[Status].&amp;["&amp;D$14&amp;"]","[credit_record].[Months on Book]","[credit_record].[Months on Book].&amp;["&amp;$A62&amp;"]")</f>
        <v>18.491124260355029</v>
      </c>
      <c r="E62" s="11">
        <f>$B$11*GETPIVOTDATA("[Measures].[Count of Loan ID]",'Pivot Table'!$A$1,"[credit_record].[Status]","[credit_record].[Status].&amp;["&amp;E$14&amp;"]","[credit_record].[Months on Book]","[credit_record].[Months on Book].&amp;["&amp;$A62&amp;"]")</f>
        <v>18.491124260355029</v>
      </c>
      <c r="F62" s="11">
        <f>$B$11*GETPIVOTDATA("[Measures].[Count of Loan ID]",'Pivot Table'!$A$1,"[credit_record].[Status]","[credit_record].[Status].&amp;["&amp;F$14&amp;"]","[credit_record].[Months on Book]","[credit_record].[Months on Book].&amp;["&amp;$A62&amp;"]")</f>
        <v>0</v>
      </c>
      <c r="G62" s="11">
        <f>$B$11*GETPIVOTDATA("[Measures].[Count of Loan ID]",'Pivot Table'!$A$1,"[credit_record].[Status]","[credit_record].[Status].&amp;["&amp;G$14&amp;"]","[credit_record].[Months on Book]","[credit_record].[Months on Book].&amp;["&amp;$A62&amp;"]")</f>
        <v>221.89349112426035</v>
      </c>
      <c r="H62" s="23">
        <f>$B$11*GETPIVOTDATA("[Measures].[Count of Loan ID]",'Pivot Table'!$A$1,"[credit_record].[Status]","[credit_record].[Status].&amp;["&amp;H$14&amp;"]","[credit_record].[Months on Book]","[credit_record].[Months on Book].&amp;["&amp;$A62&amp;"]")</f>
        <v>39996.301775147927</v>
      </c>
    </row>
    <row r="63" spans="1:8" x14ac:dyDescent="0.25">
      <c r="A63" s="22">
        <f>'Pivot Table'!A51</f>
        <v>48</v>
      </c>
      <c r="B63" s="10">
        <f>$B$11*GETPIVOTDATA("[Measures].[Count of Loan ID]",'Pivot Table'!$A$1,"[credit_record].[Status]","[credit_record].[Status].&amp;["&amp;B$14&amp;"]","[credit_record].[Months on Book]","[credit_record].[Months on Book].&amp;["&amp;$A63&amp;"]")</f>
        <v>9491.5949159491593</v>
      </c>
      <c r="C63" s="11">
        <f>$B$11*GETPIVOTDATA("[Measures].[Count of Loan ID]",'Pivot Table'!$A$1,"[credit_record].[Status]","[credit_record].[Status].&amp;["&amp;C$14&amp;"]","[credit_record].[Months on Book]","[credit_record].[Months on Book].&amp;["&amp;$A63&amp;"]")</f>
        <v>82.00082000820008</v>
      </c>
      <c r="D63" s="11">
        <f>$B$11*GETPIVOTDATA("[Measures].[Count of Loan ID]",'Pivot Table'!$A$1,"[credit_record].[Status]","[credit_record].[Status].&amp;["&amp;D$14&amp;"]","[credit_record].[Months on Book]","[credit_record].[Months on Book].&amp;["&amp;$A63&amp;"]")</f>
        <v>41.00041000410004</v>
      </c>
      <c r="E63" s="11">
        <f>$B$11*GETPIVOTDATA("[Measures].[Count of Loan ID]",'Pivot Table'!$A$1,"[credit_record].[Status]","[credit_record].[Status].&amp;["&amp;E$14&amp;"]","[credit_record].[Months on Book]","[credit_record].[Months on Book].&amp;["&amp;$A63&amp;"]")</f>
        <v>0</v>
      </c>
      <c r="F63" s="11">
        <f>$B$11*GETPIVOTDATA("[Measures].[Count of Loan ID]",'Pivot Table'!$A$1,"[credit_record].[Status]","[credit_record].[Status].&amp;["&amp;F$14&amp;"]","[credit_record].[Months on Book]","[credit_record].[Months on Book].&amp;["&amp;$A63&amp;"]")</f>
        <v>0</v>
      </c>
      <c r="G63" s="11">
        <f>$B$11*GETPIVOTDATA("[Measures].[Count of Loan ID]",'Pivot Table'!$A$1,"[credit_record].[Status]","[credit_record].[Status].&amp;["&amp;G$14&amp;"]","[credit_record].[Months on Book]","[credit_record].[Months on Book].&amp;["&amp;$A63&amp;"]")</f>
        <v>246.00246002460025</v>
      </c>
      <c r="H63" s="23">
        <f>$B$11*GETPIVOTDATA("[Measures].[Count of Loan ID]",'Pivot Table'!$A$1,"[credit_record].[Status]","[credit_record].[Status].&amp;["&amp;H$14&amp;"]","[credit_record].[Months on Book]","[credit_record].[Months on Book].&amp;["&amp;$A63&amp;"]")</f>
        <v>40139.401394013941</v>
      </c>
    </row>
    <row r="64" spans="1:8" x14ac:dyDescent="0.25">
      <c r="A64" s="24">
        <f>'Pivot Table'!A52</f>
        <v>49</v>
      </c>
      <c r="B64" s="10">
        <f>$B$11*GETPIVOTDATA("[Measures].[Count of Loan ID]",'Pivot Table'!$A$1,"[credit_record].[Status]","[credit_record].[Status].&amp;["&amp;B$14&amp;"]","[credit_record].[Months on Book]","[credit_record].[Months on Book].&amp;["&amp;$A64&amp;"]")</f>
        <v>9367.7359367735935</v>
      </c>
      <c r="C64" s="11">
        <f>$B$11*GETPIVOTDATA("[Measures].[Count of Loan ID]",'Pivot Table'!$A$1,"[credit_record].[Status]","[credit_record].[Status].&amp;["&amp;C$14&amp;"]","[credit_record].[Months on Book]","[credit_record].[Months on Book].&amp;["&amp;$A64&amp;"]")</f>
        <v>46.490004649000461</v>
      </c>
      <c r="D64" s="11">
        <f>$B$11*GETPIVOTDATA("[Measures].[Count of Loan ID]",'Pivot Table'!$A$1,"[credit_record].[Status]","[credit_record].[Status].&amp;["&amp;D$14&amp;"]","[credit_record].[Months on Book]","[credit_record].[Months on Book].&amp;["&amp;$A64&amp;"]")</f>
        <v>0</v>
      </c>
      <c r="E64" s="11">
        <f>$B$11*GETPIVOTDATA("[Measures].[Count of Loan ID]",'Pivot Table'!$A$1,"[credit_record].[Status]","[credit_record].[Status].&amp;["&amp;E$14&amp;"]","[credit_record].[Months on Book]","[credit_record].[Months on Book].&amp;["&amp;$A64&amp;"]")</f>
        <v>23.245002324500231</v>
      </c>
      <c r="F64" s="11">
        <f>$B$11*GETPIVOTDATA("[Measures].[Count of Loan ID]",'Pivot Table'!$A$1,"[credit_record].[Status]","[credit_record].[Status].&amp;["&amp;F$14&amp;"]","[credit_record].[Months on Book]","[credit_record].[Months on Book].&amp;["&amp;$A64&amp;"]")</f>
        <v>0</v>
      </c>
      <c r="G64" s="11">
        <f>$B$11*GETPIVOTDATA("[Measures].[Count of Loan ID]",'Pivot Table'!$A$1,"[credit_record].[Status]","[credit_record].[Status].&amp;["&amp;G$14&amp;"]","[credit_record].[Months on Book]","[credit_record].[Months on Book].&amp;["&amp;$A64&amp;"]")</f>
        <v>255.69502556950255</v>
      </c>
      <c r="H64" s="23">
        <f>$B$11*GETPIVOTDATA("[Measures].[Count of Loan ID]",'Pivot Table'!$A$1,"[credit_record].[Status]","[credit_record].[Status].&amp;["&amp;H$14&amp;"]","[credit_record].[Months on Book]","[credit_record].[Months on Book].&amp;["&amp;$A64&amp;"]")</f>
        <v>40306.8340306834</v>
      </c>
    </row>
    <row r="65" spans="1:8" x14ac:dyDescent="0.25">
      <c r="A65" s="22">
        <f>'Pivot Table'!A53</f>
        <v>50</v>
      </c>
      <c r="B65" s="10">
        <f>$B$11*GETPIVOTDATA("[Measures].[Count of Loan ID]",'Pivot Table'!$A$1,"[credit_record].[Status]","[credit_record].[Status].&amp;["&amp;B$14&amp;"]","[credit_record].[Months on Book]","[credit_record].[Months on Book].&amp;["&amp;$A65&amp;"]")</f>
        <v>9067.2225117248563</v>
      </c>
      <c r="C65" s="11">
        <f>$B$11*GETPIVOTDATA("[Measures].[Count of Loan ID]",'Pivot Table'!$A$1,"[credit_record].[Status]","[credit_record].[Status].&amp;["&amp;C$14&amp;"]","[credit_record].[Months on Book]","[credit_record].[Months on Book].&amp;["&amp;$A65&amp;"]")</f>
        <v>52.110474205315263</v>
      </c>
      <c r="D65" s="11">
        <f>$B$11*GETPIVOTDATA("[Measures].[Count of Loan ID]",'Pivot Table'!$A$1,"[credit_record].[Status]","[credit_record].[Status].&amp;["&amp;D$14&amp;"]","[credit_record].[Months on Book]","[credit_record].[Months on Book].&amp;["&amp;$A65&amp;"]")</f>
        <v>0</v>
      </c>
      <c r="E65" s="11">
        <f>$B$11*GETPIVOTDATA("[Measures].[Count of Loan ID]",'Pivot Table'!$A$1,"[credit_record].[Status]","[credit_record].[Status].&amp;["&amp;E$14&amp;"]","[credit_record].[Months on Book]","[credit_record].[Months on Book].&amp;["&amp;$A65&amp;"]")</f>
        <v>0</v>
      </c>
      <c r="F65" s="11">
        <f>$B$11*GETPIVOTDATA("[Measures].[Count of Loan ID]",'Pivot Table'!$A$1,"[credit_record].[Status]","[credit_record].[Status].&amp;["&amp;F$14&amp;"]","[credit_record].[Months on Book]","[credit_record].[Months on Book].&amp;["&amp;$A65&amp;"]")</f>
        <v>26.055237102657632</v>
      </c>
      <c r="G65" s="11">
        <f>$B$11*GETPIVOTDATA("[Measures].[Count of Loan ID]",'Pivot Table'!$A$1,"[credit_record].[Status]","[credit_record].[Status].&amp;["&amp;G$14&amp;"]","[credit_record].[Months on Book]","[credit_record].[Months on Book].&amp;["&amp;$A65&amp;"]")</f>
        <v>208.44189682126105</v>
      </c>
      <c r="H65" s="23">
        <f>$B$11*GETPIVOTDATA("[Measures].[Count of Loan ID]",'Pivot Table'!$A$1,"[credit_record].[Status]","[credit_record].[Status].&amp;["&amp;H$14&amp;"]","[credit_record].[Months on Book]","[credit_record].[Months on Book].&amp;["&amp;$A65&amp;"]")</f>
        <v>40646.169880145913</v>
      </c>
    </row>
    <row r="66" spans="1:8" x14ac:dyDescent="0.25">
      <c r="A66" s="24">
        <f>'Pivot Table'!A54</f>
        <v>51</v>
      </c>
      <c r="B66" s="10">
        <f>$B$11*GETPIVOTDATA("[Measures].[Count of Loan ID]",'Pivot Table'!$A$1,"[credit_record].[Status]","[credit_record].[Status].&amp;["&amp;B$14&amp;"]","[credit_record].[Months on Book]","[credit_record].[Months on Book].&amp;["&amp;$A66&amp;"]")</f>
        <v>9218.3770883054895</v>
      </c>
      <c r="C66" s="11">
        <f>$B$11*GETPIVOTDATA("[Measures].[Count of Loan ID]",'Pivot Table'!$A$1,"[credit_record].[Status]","[credit_record].[Status].&amp;["&amp;C$14&amp;"]","[credit_record].[Months on Book]","[credit_record].[Months on Book].&amp;["&amp;$A66&amp;"]")</f>
        <v>0</v>
      </c>
      <c r="D66" s="11">
        <f>$B$11*GETPIVOTDATA("[Measures].[Count of Loan ID]",'Pivot Table'!$A$1,"[credit_record].[Status]","[credit_record].[Status].&amp;["&amp;D$14&amp;"]","[credit_record].[Months on Book]","[credit_record].[Months on Book].&amp;["&amp;$A66&amp;"]")</f>
        <v>0</v>
      </c>
      <c r="E66" s="11">
        <f>$B$11*GETPIVOTDATA("[Measures].[Count of Loan ID]",'Pivot Table'!$A$1,"[credit_record].[Status]","[credit_record].[Status].&amp;["&amp;E$14&amp;"]","[credit_record].[Months on Book]","[credit_record].[Months on Book].&amp;["&amp;$A66&amp;"]")</f>
        <v>0</v>
      </c>
      <c r="F66" s="11">
        <f>$B$11*GETPIVOTDATA("[Measures].[Count of Loan ID]",'Pivot Table'!$A$1,"[credit_record].[Status]","[credit_record].[Status].&amp;["&amp;F$14&amp;"]","[credit_record].[Months on Book]","[credit_record].[Months on Book].&amp;["&amp;$A66&amp;"]")</f>
        <v>0</v>
      </c>
      <c r="G66" s="11">
        <f>$B$11*GETPIVOTDATA("[Measures].[Count of Loan ID]",'Pivot Table'!$A$1,"[credit_record].[Status]","[credit_record].[Status].&amp;["&amp;G$14&amp;"]","[credit_record].[Months on Book]","[credit_record].[Months on Book].&amp;["&amp;$A66&amp;"]")</f>
        <v>268.49642004773267</v>
      </c>
      <c r="H66" s="23">
        <f>$B$11*GETPIVOTDATA("[Measures].[Count of Loan ID]",'Pivot Table'!$A$1,"[credit_record].[Status]","[credit_record].[Status].&amp;["&amp;H$14&amp;"]","[credit_record].[Months on Book]","[credit_record].[Months on Book].&amp;["&amp;$A66&amp;"]")</f>
        <v>40513.126491646777</v>
      </c>
    </row>
    <row r="67" spans="1:8" x14ac:dyDescent="0.25">
      <c r="A67" s="22">
        <f>'Pivot Table'!A55</f>
        <v>52</v>
      </c>
      <c r="B67" s="10">
        <f>$B$11*GETPIVOTDATA("[Measures].[Count of Loan ID]",'Pivot Table'!$A$1,"[credit_record].[Status]","[credit_record].[Status].&amp;["&amp;B$14&amp;"]","[credit_record].[Months on Book]","[credit_record].[Months on Book].&amp;["&amp;$A67&amp;"]")</f>
        <v>8576.3888888888887</v>
      </c>
      <c r="C67" s="11">
        <f>$B$11*GETPIVOTDATA("[Measures].[Count of Loan ID]",'Pivot Table'!$A$1,"[credit_record].[Status]","[credit_record].[Status].&amp;["&amp;C$14&amp;"]","[credit_record].[Months on Book]","[credit_record].[Months on Book].&amp;["&amp;$A67&amp;"]")</f>
        <v>104.16666666666667</v>
      </c>
      <c r="D67" s="11">
        <f>$B$11*GETPIVOTDATA("[Measures].[Count of Loan ID]",'Pivot Table'!$A$1,"[credit_record].[Status]","[credit_record].[Status].&amp;["&amp;D$14&amp;"]","[credit_record].[Months on Book]","[credit_record].[Months on Book].&amp;["&amp;$A67&amp;"]")</f>
        <v>0</v>
      </c>
      <c r="E67" s="11">
        <f>$B$11*GETPIVOTDATA("[Measures].[Count of Loan ID]",'Pivot Table'!$A$1,"[credit_record].[Status]","[credit_record].[Status].&amp;["&amp;E$14&amp;"]","[credit_record].[Months on Book]","[credit_record].[Months on Book].&amp;["&amp;$A67&amp;"]")</f>
        <v>0</v>
      </c>
      <c r="F67" s="11">
        <f>$B$11*GETPIVOTDATA("[Measures].[Count of Loan ID]",'Pivot Table'!$A$1,"[credit_record].[Status]","[credit_record].[Status].&amp;["&amp;F$14&amp;"]","[credit_record].[Months on Book]","[credit_record].[Months on Book].&amp;["&amp;$A67&amp;"]")</f>
        <v>0</v>
      </c>
      <c r="G67" s="11">
        <f>$B$11*GETPIVOTDATA("[Measures].[Count of Loan ID]",'Pivot Table'!$A$1,"[credit_record].[Status]","[credit_record].[Status].&amp;["&amp;G$14&amp;"]","[credit_record].[Months on Book]","[credit_record].[Months on Book].&amp;["&amp;$A67&amp;"]")</f>
        <v>347.22222222222223</v>
      </c>
      <c r="H67" s="23">
        <f>$B$11*GETPIVOTDATA("[Measures].[Count of Loan ID]",'Pivot Table'!$A$1,"[credit_record].[Status]","[credit_record].[Status].&amp;["&amp;H$14&amp;"]","[credit_record].[Months on Book]","[credit_record].[Months on Book].&amp;["&amp;$A67&amp;"]")</f>
        <v>40972.222222222219</v>
      </c>
    </row>
    <row r="68" spans="1:8" x14ac:dyDescent="0.25">
      <c r="A68" s="24">
        <f>'Pivot Table'!A56</f>
        <v>53</v>
      </c>
      <c r="B68" s="10">
        <f>$B$11*GETPIVOTDATA("[Measures].[Count of Loan ID]",'Pivot Table'!$A$1,"[credit_record].[Status]","[credit_record].[Status].&amp;["&amp;B$14&amp;"]","[credit_record].[Months on Book]","[credit_record].[Months on Book].&amp;["&amp;$A68&amp;"]")</f>
        <v>8361.0648918469215</v>
      </c>
      <c r="C68" s="11">
        <f>$B$11*GETPIVOTDATA("[Measures].[Count of Loan ID]",'Pivot Table'!$A$1,"[credit_record].[Status]","[credit_record].[Status].&amp;["&amp;C$14&amp;"]","[credit_record].[Months on Book]","[credit_record].[Months on Book].&amp;["&amp;$A68&amp;"]")</f>
        <v>83.194675540765388</v>
      </c>
      <c r="D68" s="11">
        <f>$B$11*GETPIVOTDATA("[Measures].[Count of Loan ID]",'Pivot Table'!$A$1,"[credit_record].[Status]","[credit_record].[Status].&amp;["&amp;D$14&amp;"]","[credit_record].[Months on Book]","[credit_record].[Months on Book].&amp;["&amp;$A68&amp;"]")</f>
        <v>0</v>
      </c>
      <c r="E68" s="11">
        <f>$B$11*GETPIVOTDATA("[Measures].[Count of Loan ID]",'Pivot Table'!$A$1,"[credit_record].[Status]","[credit_record].[Status].&amp;["&amp;E$14&amp;"]","[credit_record].[Months on Book]","[credit_record].[Months on Book].&amp;["&amp;$A68&amp;"]")</f>
        <v>0</v>
      </c>
      <c r="F68" s="11">
        <f>$B$11*GETPIVOTDATA("[Measures].[Count of Loan ID]",'Pivot Table'!$A$1,"[credit_record].[Status]","[credit_record].[Status].&amp;["&amp;F$14&amp;"]","[credit_record].[Months on Book]","[credit_record].[Months on Book].&amp;["&amp;$A68&amp;"]")</f>
        <v>0</v>
      </c>
      <c r="G68" s="11">
        <f>$B$11*GETPIVOTDATA("[Measures].[Count of Loan ID]",'Pivot Table'!$A$1,"[credit_record].[Status]","[credit_record].[Status].&amp;["&amp;G$14&amp;"]","[credit_record].[Months on Book]","[credit_record].[Months on Book].&amp;["&amp;$A68&amp;"]")</f>
        <v>374.37603993344425</v>
      </c>
      <c r="H68" s="23">
        <f>$B$11*GETPIVOTDATA("[Measures].[Count of Loan ID]",'Pivot Table'!$A$1,"[credit_record].[Status]","[credit_record].[Status].&amp;["&amp;H$14&amp;"]","[credit_record].[Months on Book]","[credit_record].[Months on Book].&amp;["&amp;$A68&amp;"]")</f>
        <v>41181.364392678872</v>
      </c>
    </row>
    <row r="69" spans="1:8" x14ac:dyDescent="0.25">
      <c r="A69" s="22">
        <f>'Pivot Table'!A57</f>
        <v>54</v>
      </c>
      <c r="B69" s="10">
        <f>$B$11*GETPIVOTDATA("[Measures].[Count of Loan ID]",'Pivot Table'!$A$1,"[credit_record].[Status]","[credit_record].[Status].&amp;["&amp;B$14&amp;"]","[credit_record].[Months on Book]","[credit_record].[Months on Book].&amp;["&amp;$A69&amp;"]")</f>
        <v>8365.758754863813</v>
      </c>
      <c r="C69" s="11">
        <f>$B$11*GETPIVOTDATA("[Measures].[Count of Loan ID]",'Pivot Table'!$A$1,"[credit_record].[Status]","[credit_record].[Status].&amp;["&amp;C$14&amp;"]","[credit_record].[Months on Book]","[credit_record].[Months on Book].&amp;["&amp;$A69&amp;"]")</f>
        <v>0</v>
      </c>
      <c r="D69" s="11">
        <f>$B$11*GETPIVOTDATA("[Measures].[Count of Loan ID]",'Pivot Table'!$A$1,"[credit_record].[Status]","[credit_record].[Status].&amp;["&amp;D$14&amp;"]","[credit_record].[Months on Book]","[credit_record].[Months on Book].&amp;["&amp;$A69&amp;"]")</f>
        <v>48.638132295719842</v>
      </c>
      <c r="E69" s="11">
        <f>$B$11*GETPIVOTDATA("[Measures].[Count of Loan ID]",'Pivot Table'!$A$1,"[credit_record].[Status]","[credit_record].[Status].&amp;["&amp;E$14&amp;"]","[credit_record].[Months on Book]","[credit_record].[Months on Book].&amp;["&amp;$A69&amp;"]")</f>
        <v>0</v>
      </c>
      <c r="F69" s="11">
        <f>$B$11*GETPIVOTDATA("[Measures].[Count of Loan ID]",'Pivot Table'!$A$1,"[credit_record].[Status]","[credit_record].[Status].&amp;["&amp;F$14&amp;"]","[credit_record].[Months on Book]","[credit_record].[Months on Book].&amp;["&amp;$A69&amp;"]")</f>
        <v>0</v>
      </c>
      <c r="G69" s="11">
        <f>$B$11*GETPIVOTDATA("[Measures].[Count of Loan ID]",'Pivot Table'!$A$1,"[credit_record].[Status]","[credit_record].[Status].&amp;["&amp;G$14&amp;"]","[credit_record].[Months on Book]","[credit_record].[Months on Book].&amp;["&amp;$A69&amp;"]")</f>
        <v>389.10505836575874</v>
      </c>
      <c r="H69" s="23">
        <f>$B$11*GETPIVOTDATA("[Measures].[Count of Loan ID]",'Pivot Table'!$A$1,"[credit_record].[Status]","[credit_record].[Status].&amp;["&amp;H$14&amp;"]","[credit_record].[Months on Book]","[credit_record].[Months on Book].&amp;["&amp;$A69&amp;"]")</f>
        <v>41196.498054474709</v>
      </c>
    </row>
    <row r="70" spans="1:8" x14ac:dyDescent="0.25">
      <c r="A70" s="24">
        <f>'Pivot Table'!A58</f>
        <v>55</v>
      </c>
      <c r="B70" s="10">
        <f>$B$11*GETPIVOTDATA("[Measures].[Count of Loan ID]",'Pivot Table'!$A$1,"[credit_record].[Status]","[credit_record].[Status].&amp;["&amp;B$14&amp;"]","[credit_record].[Months on Book]","[credit_record].[Months on Book].&amp;["&amp;$A70&amp;"]")</f>
        <v>8361.7747440273033</v>
      </c>
      <c r="C70" s="11">
        <f>$B$11*GETPIVOTDATA("[Measures].[Count of Loan ID]",'Pivot Table'!$A$1,"[credit_record].[Status]","[credit_record].[Status].&amp;["&amp;C$14&amp;"]","[credit_record].[Months on Book]","[credit_record].[Months on Book].&amp;["&amp;$A70&amp;"]")</f>
        <v>56.882821387940837</v>
      </c>
      <c r="D70" s="11">
        <f>$B$11*GETPIVOTDATA("[Measures].[Count of Loan ID]",'Pivot Table'!$A$1,"[credit_record].[Status]","[credit_record].[Status].&amp;["&amp;D$14&amp;"]","[credit_record].[Months on Book]","[credit_record].[Months on Book].&amp;["&amp;$A70&amp;"]")</f>
        <v>56.882821387940837</v>
      </c>
      <c r="E70" s="11">
        <f>$B$11*GETPIVOTDATA("[Measures].[Count of Loan ID]",'Pivot Table'!$A$1,"[credit_record].[Status]","[credit_record].[Status].&amp;["&amp;E$14&amp;"]","[credit_record].[Months on Book]","[credit_record].[Months on Book].&amp;["&amp;$A70&amp;"]")</f>
        <v>0</v>
      </c>
      <c r="F70" s="11">
        <f>$B$11*GETPIVOTDATA("[Measures].[Count of Loan ID]",'Pivot Table'!$A$1,"[credit_record].[Status]","[credit_record].[Status].&amp;["&amp;F$14&amp;"]","[credit_record].[Months on Book]","[credit_record].[Months on Book].&amp;["&amp;$A70&amp;"]")</f>
        <v>0</v>
      </c>
      <c r="G70" s="11">
        <f>$B$11*GETPIVOTDATA("[Measures].[Count of Loan ID]",'Pivot Table'!$A$1,"[credit_record].[Status]","[credit_record].[Status].&amp;["&amp;G$14&amp;"]","[credit_record].[Months on Book]","[credit_record].[Months on Book].&amp;["&amp;$A70&amp;"]")</f>
        <v>568.82821387940839</v>
      </c>
      <c r="H70" s="23">
        <f>$B$11*GETPIVOTDATA("[Measures].[Count of Loan ID]",'Pivot Table'!$A$1,"[credit_record].[Status]","[credit_record].[Status].&amp;["&amp;H$14&amp;"]","[credit_record].[Months on Book]","[credit_record].[Months on Book].&amp;["&amp;$A70&amp;"]")</f>
        <v>40955.631399317404</v>
      </c>
    </row>
    <row r="71" spans="1:8" x14ac:dyDescent="0.25">
      <c r="A71" s="22">
        <f>'Pivot Table'!A59</f>
        <v>56</v>
      </c>
      <c r="B71" s="10">
        <f>$B$11*GETPIVOTDATA("[Measures].[Count of Loan ID]",'Pivot Table'!$A$1,"[credit_record].[Status]","[credit_record].[Status].&amp;["&amp;B$14&amp;"]","[credit_record].[Months on Book]","[credit_record].[Months on Book].&amp;["&amp;$A71&amp;"]")</f>
        <v>7861.1898016997166</v>
      </c>
      <c r="C71" s="11">
        <f>$B$11*GETPIVOTDATA("[Measures].[Count of Loan ID]",'Pivot Table'!$A$1,"[credit_record].[Status]","[credit_record].[Status].&amp;["&amp;C$14&amp;"]","[credit_record].[Months on Book]","[credit_record].[Months on Book].&amp;["&amp;$A71&amp;"]")</f>
        <v>141.64305949008499</v>
      </c>
      <c r="D71" s="11">
        <f>$B$11*GETPIVOTDATA("[Measures].[Count of Loan ID]",'Pivot Table'!$A$1,"[credit_record].[Status]","[credit_record].[Status].&amp;["&amp;D$14&amp;"]","[credit_record].[Months on Book]","[credit_record].[Months on Book].&amp;["&amp;$A71&amp;"]")</f>
        <v>70.821529745042497</v>
      </c>
      <c r="E71" s="11">
        <f>$B$11*GETPIVOTDATA("[Measures].[Count of Loan ID]",'Pivot Table'!$A$1,"[credit_record].[Status]","[credit_record].[Status].&amp;["&amp;E$14&amp;"]","[credit_record].[Months on Book]","[credit_record].[Months on Book].&amp;["&amp;$A71&amp;"]")</f>
        <v>0</v>
      </c>
      <c r="F71" s="11">
        <f>$B$11*GETPIVOTDATA("[Measures].[Count of Loan ID]",'Pivot Table'!$A$1,"[credit_record].[Status]","[credit_record].[Status].&amp;["&amp;F$14&amp;"]","[credit_record].[Months on Book]","[credit_record].[Months on Book].&amp;["&amp;$A71&amp;"]")</f>
        <v>0</v>
      </c>
      <c r="G71" s="11">
        <f>$B$11*GETPIVOTDATA("[Measures].[Count of Loan ID]",'Pivot Table'!$A$1,"[credit_record].[Status]","[credit_record].[Status].&amp;["&amp;G$14&amp;"]","[credit_record].[Months on Book]","[credit_record].[Months on Book].&amp;["&amp;$A71&amp;"]")</f>
        <v>495.75070821529744</v>
      </c>
      <c r="H71" s="23">
        <f>$B$11*GETPIVOTDATA("[Measures].[Count of Loan ID]",'Pivot Table'!$A$1,"[credit_record].[Status]","[credit_record].[Status].&amp;["&amp;H$14&amp;"]","[credit_record].[Months on Book]","[credit_record].[Months on Book].&amp;["&amp;$A71&amp;"]")</f>
        <v>41430.594900849857</v>
      </c>
    </row>
    <row r="72" spans="1:8" x14ac:dyDescent="0.25">
      <c r="A72" s="24">
        <f>'Pivot Table'!A60</f>
        <v>57</v>
      </c>
      <c r="B72" s="10">
        <f>$B$11*GETPIVOTDATA("[Measures].[Count of Loan ID]",'Pivot Table'!$A$1,"[credit_record].[Status]","[credit_record].[Status].&amp;["&amp;B$14&amp;"]","[credit_record].[Months on Book]","[credit_record].[Months on Book].&amp;["&amp;$A72&amp;"]")</f>
        <v>8025.8302583025825</v>
      </c>
      <c r="C72" s="11">
        <f>$B$11*GETPIVOTDATA("[Measures].[Count of Loan ID]",'Pivot Table'!$A$1,"[credit_record].[Status]","[credit_record].[Status].&amp;["&amp;C$14&amp;"]","[credit_record].[Months on Book]","[credit_record].[Months on Book].&amp;["&amp;$A72&amp;"]")</f>
        <v>0</v>
      </c>
      <c r="D72" s="11">
        <f>$B$11*GETPIVOTDATA("[Measures].[Count of Loan ID]",'Pivot Table'!$A$1,"[credit_record].[Status]","[credit_record].[Status].&amp;["&amp;D$14&amp;"]","[credit_record].[Months on Book]","[credit_record].[Months on Book].&amp;["&amp;$A72&amp;"]")</f>
        <v>0</v>
      </c>
      <c r="E72" s="11">
        <f>$B$11*GETPIVOTDATA("[Measures].[Count of Loan ID]",'Pivot Table'!$A$1,"[credit_record].[Status]","[credit_record].[Status].&amp;["&amp;E$14&amp;"]","[credit_record].[Months on Book]","[credit_record].[Months on Book].&amp;["&amp;$A72&amp;"]")</f>
        <v>0</v>
      </c>
      <c r="F72" s="11">
        <f>$B$11*GETPIVOTDATA("[Measures].[Count of Loan ID]",'Pivot Table'!$A$1,"[credit_record].[Status]","[credit_record].[Status].&amp;["&amp;F$14&amp;"]","[credit_record].[Months on Book]","[credit_record].[Months on Book].&amp;["&amp;$A72&amp;"]")</f>
        <v>0</v>
      </c>
      <c r="G72" s="11">
        <f>$B$11*GETPIVOTDATA("[Measures].[Count of Loan ID]",'Pivot Table'!$A$1,"[credit_record].[Status]","[credit_record].[Status].&amp;["&amp;G$14&amp;"]","[credit_record].[Months on Book]","[credit_record].[Months on Book].&amp;["&amp;$A72&amp;"]")</f>
        <v>645.75645756457561</v>
      </c>
      <c r="H72" s="23">
        <f>$B$11*GETPIVOTDATA("[Measures].[Count of Loan ID]",'Pivot Table'!$A$1,"[credit_record].[Status]","[credit_record].[Status].&amp;["&amp;H$14&amp;"]","[credit_record].[Months on Book]","[credit_record].[Months on Book].&amp;["&amp;$A72&amp;"]")</f>
        <v>41328.413284132839</v>
      </c>
    </row>
    <row r="73" spans="1:8" x14ac:dyDescent="0.25">
      <c r="A73" s="22">
        <f>'Pivot Table'!A61</f>
        <v>58</v>
      </c>
      <c r="B73" s="10">
        <f>$B$11*GETPIVOTDATA("[Measures].[Count of Loan ID]",'Pivot Table'!$A$1,"[credit_record].[Status]","[credit_record].[Status].&amp;["&amp;B$14&amp;"]","[credit_record].[Months on Book]","[credit_record].[Months on Book].&amp;["&amp;$A73&amp;"]")</f>
        <v>7462.6865671641781</v>
      </c>
      <c r="C73" s="11">
        <f>$B$11*GETPIVOTDATA("[Measures].[Count of Loan ID]",'Pivot Table'!$A$1,"[credit_record].[Status]","[credit_record].[Status].&amp;["&amp;C$14&amp;"]","[credit_record].[Months on Book]","[credit_record].[Months on Book].&amp;["&amp;$A73&amp;"]")</f>
        <v>0</v>
      </c>
      <c r="D73" s="11">
        <f>$B$11*GETPIVOTDATA("[Measures].[Count of Loan ID]",'Pivot Table'!$A$1,"[credit_record].[Status]","[credit_record].[Status].&amp;["&amp;D$14&amp;"]","[credit_record].[Months on Book]","[credit_record].[Months on Book].&amp;["&amp;$A73&amp;"]")</f>
        <v>0</v>
      </c>
      <c r="E73" s="11">
        <f>$B$11*GETPIVOTDATA("[Measures].[Count of Loan ID]",'Pivot Table'!$A$1,"[credit_record].[Status]","[credit_record].[Status].&amp;["&amp;E$14&amp;"]","[credit_record].[Months on Book]","[credit_record].[Months on Book].&amp;["&amp;$A73&amp;"]")</f>
        <v>0</v>
      </c>
      <c r="F73" s="11">
        <f>$B$11*GETPIVOTDATA("[Measures].[Count of Loan ID]",'Pivot Table'!$A$1,"[credit_record].[Status]","[credit_record].[Status].&amp;["&amp;F$14&amp;"]","[credit_record].[Months on Book]","[credit_record].[Months on Book].&amp;["&amp;$A73&amp;"]")</f>
        <v>0</v>
      </c>
      <c r="G73" s="11">
        <f>$B$11*GETPIVOTDATA("[Measures].[Count of Loan ID]",'Pivot Table'!$A$1,"[credit_record].[Status]","[credit_record].[Status].&amp;["&amp;G$14&amp;"]","[credit_record].[Months on Book]","[credit_record].[Months on Book].&amp;["&amp;$A73&amp;"]")</f>
        <v>621.89054726368158</v>
      </c>
      <c r="H73" s="23">
        <f>$B$11*GETPIVOTDATA("[Measures].[Count of Loan ID]",'Pivot Table'!$A$1,"[credit_record].[Status]","[credit_record].[Status].&amp;["&amp;H$14&amp;"]","[credit_record].[Months on Book]","[credit_record].[Months on Book].&amp;["&amp;$A73&amp;"]")</f>
        <v>41915.422885572138</v>
      </c>
    </row>
    <row r="74" spans="1:8" x14ac:dyDescent="0.25">
      <c r="A74" s="24">
        <f>'Pivot Table'!A62</f>
        <v>59</v>
      </c>
      <c r="B74" s="10">
        <f>$B$11*GETPIVOTDATA("[Measures].[Count of Loan ID]",'Pivot Table'!$A$1,"[credit_record].[Status]","[credit_record].[Status].&amp;["&amp;B$14&amp;"]","[credit_record].[Months on Book]","[credit_record].[Months on Book].&amp;["&amp;$A74&amp;"]")</f>
        <v>6981.132075471698</v>
      </c>
      <c r="C74" s="11">
        <f>$B$11*GETPIVOTDATA("[Measures].[Count of Loan ID]",'Pivot Table'!$A$1,"[credit_record].[Status]","[credit_record].[Status].&amp;["&amp;C$14&amp;"]","[credit_record].[Months on Book]","[credit_record].[Months on Book].&amp;["&amp;$A74&amp;"]")</f>
        <v>188.67924528301887</v>
      </c>
      <c r="D74" s="11">
        <f>$B$11*GETPIVOTDATA("[Measures].[Count of Loan ID]",'Pivot Table'!$A$1,"[credit_record].[Status]","[credit_record].[Status].&amp;["&amp;D$14&amp;"]","[credit_record].[Months on Book]","[credit_record].[Months on Book].&amp;["&amp;$A74&amp;"]")</f>
        <v>0</v>
      </c>
      <c r="E74" s="11">
        <f>$B$11*GETPIVOTDATA("[Measures].[Count of Loan ID]",'Pivot Table'!$A$1,"[credit_record].[Status]","[credit_record].[Status].&amp;["&amp;E$14&amp;"]","[credit_record].[Months on Book]","[credit_record].[Months on Book].&amp;["&amp;$A74&amp;"]")</f>
        <v>0</v>
      </c>
      <c r="F74" s="11">
        <f>$B$11*GETPIVOTDATA("[Measures].[Count of Loan ID]",'Pivot Table'!$A$1,"[credit_record].[Status]","[credit_record].[Status].&amp;["&amp;F$14&amp;"]","[credit_record].[Months on Book]","[credit_record].[Months on Book].&amp;["&amp;$A74&amp;"]")</f>
        <v>0</v>
      </c>
      <c r="G74" s="11">
        <f>$B$11*GETPIVOTDATA("[Measures].[Count of Loan ID]",'Pivot Table'!$A$1,"[credit_record].[Status]","[credit_record].[Status].&amp;["&amp;G$14&amp;"]","[credit_record].[Months on Book]","[credit_record].[Months on Book].&amp;["&amp;$A74&amp;"]")</f>
        <v>566.03773584905662</v>
      </c>
      <c r="H74" s="23">
        <f>$B$11*GETPIVOTDATA("[Measures].[Count of Loan ID]",'Pivot Table'!$A$1,"[credit_record].[Status]","[credit_record].[Status].&amp;["&amp;H$14&amp;"]","[credit_record].[Months on Book]","[credit_record].[Months on Book].&amp;["&amp;$A74&amp;"]")</f>
        <v>42264.150943396227</v>
      </c>
    </row>
    <row r="75" spans="1:8" ht="15.75" thickBot="1" x14ac:dyDescent="0.3">
      <c r="A75" s="25">
        <f>'Pivot Table'!A63</f>
        <v>60</v>
      </c>
      <c r="B75" s="10">
        <f>$B$11*GETPIVOTDATA("[Measures].[Count of Loan ID]",'Pivot Table'!$A$1,"[credit_record].[Status]","[credit_record].[Status].&amp;["&amp;B$14&amp;"]","[credit_record].[Months on Book]","[credit_record].[Months on Book].&amp;["&amp;$A75&amp;"]")</f>
        <v>6250</v>
      </c>
      <c r="C75" s="11">
        <f>$B$11*GETPIVOTDATA("[Measures].[Count of Loan ID]",'Pivot Table'!$A$1,"[credit_record].[Status]","[credit_record].[Status].&amp;["&amp;C$14&amp;"]","[credit_record].[Months on Book]","[credit_record].[Months on Book].&amp;["&amp;$A75&amp;"]")</f>
        <v>0</v>
      </c>
      <c r="D75" s="11">
        <f>$B$11*GETPIVOTDATA("[Measures].[Count of Loan ID]",'Pivot Table'!$A$1,"[credit_record].[Status]","[credit_record].[Status].&amp;["&amp;D$14&amp;"]","[credit_record].[Months on Book]","[credit_record].[Months on Book].&amp;["&amp;$A75&amp;"]")</f>
        <v>0</v>
      </c>
      <c r="E75" s="11">
        <f>$B$11*GETPIVOTDATA("[Measures].[Count of Loan ID]",'Pivot Table'!$A$1,"[credit_record].[Status]","[credit_record].[Status].&amp;["&amp;E$14&amp;"]","[credit_record].[Months on Book]","[credit_record].[Months on Book].&amp;["&amp;$A75&amp;"]")</f>
        <v>0</v>
      </c>
      <c r="F75" s="11">
        <f>$B$11*GETPIVOTDATA("[Measures].[Count of Loan ID]",'Pivot Table'!$A$1,"[credit_record].[Status]","[credit_record].[Status].&amp;["&amp;F$14&amp;"]","[credit_record].[Months on Book]","[credit_record].[Months on Book].&amp;["&amp;$A75&amp;"]")</f>
        <v>0</v>
      </c>
      <c r="G75" s="11">
        <f>$B$11*GETPIVOTDATA("[Measures].[Count of Loan ID]",'Pivot Table'!$A$1,"[credit_record].[Status]","[credit_record].[Status].&amp;["&amp;G$14&amp;"]","[credit_record].[Months on Book]","[credit_record].[Months on Book].&amp;["&amp;$A75&amp;"]")</f>
        <v>781.25</v>
      </c>
      <c r="H75" s="23">
        <f>$B$11*GETPIVOTDATA("[Measures].[Count of Loan ID]",'Pivot Table'!$A$1,"[credit_record].[Status]","[credit_record].[Status].&amp;["&amp;H$14&amp;"]","[credit_record].[Months on Book]","[credit_record].[Months on Book].&amp;["&amp;$A75&amp;"]")</f>
        <v>42968.75</v>
      </c>
    </row>
  </sheetData>
  <mergeCells count="2">
    <mergeCell ref="A8:H8"/>
    <mergeCell ref="A13:H1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a p p l i c a t i o n _ r e c o r d _ c 0 c d d 7 7 0 - b 9 2 6 - 4 1 9 e - 8 d b 2 - 4 1 8 f a 2 e 3 2 a 7 e " > < C u s t o m C o n t e n t > < ! [ C D A T A [ < T a b l e W i d g e t G r i d S e r i a l i z a t i o n   x m l n s : x s i = " h t t p : / / w w w . w 3 . o r g / 2 0 0 1 / X M L S c h e m a - i n s t a n c e "   x m l n s : x s d = " h t t p : / / w w w . w 3 . o r g / 2 0 0 1 / X M L S c h e m a " > < C o l u m n S u g g e s t e d T y p e   / > < C o l u m n F o r m a t   / > < C o l u m n A c c u r a c y   / > < C o l u m n C u r r e n c y S y m b o l   / > < C o l u m n P o s i t i v e P a t t e r n   / > < C o l u m n N e g a t i v e P a t t e r n   / > < C o l u m n W i d t h s > < i t e m > < k e y > < s t r i n g > L o a n   I D < / s t r i n g > < / k e y > < v a l u e > < i n t > 8 6 < / i n t > < / v a l u e > < / i t e m > < i t e m > < k e y > < s t r i n g > G e n d e r < / s t r i n g > < / k e y > < v a l u e > < i n t > 8 4 < / i n t > < / v a l u e > < / i t e m > < i t e m > < k e y > < s t r i n g > O w n s   C a r < / s t r i n g > < / k e y > < v a l u e > < i n t > 1 0 2 < / i n t > < / v a l u e > < / i t e m > < i t e m > < k e y > < s t r i n g > O w n s   R e a l   E s t a t e < / s t r i n g > < / k e y > < v a l u e > < i n t > 1 5 4 < / i n t > < / v a l u e > < / i t e m > < i t e m > < k e y > < s t r i n g > N u m b e r   o f   C h i l d r e n < / s t r i n g > < / k e y > < v a l u e > < i n t > 1 6 3 < / i n t > < / v a l u e > < / i t e m > < i t e m > < k e y > < s t r i n g > M a r i t a l   S t a t u s < / s t r i n g > < / k e y > < v a l u e > < i n t > 1 2 5 < / i n t > < / v a l u e > < / i t e m > < i t e m > < k e y > < s t r i n g > B i r t h d a t e < / s t r i n g > < / k e y > < v a l u e > < i n t > 9 3 < / i n t > < / v a l u e > < / i t e m > < / C o l u m n W i d t h s > < C o l u m n D i s p l a y I n d e x > < i t e m > < k e y > < s t r i n g > L o a n   I D < / s t r i n g > < / k e y > < v a l u e > < i n t > 0 < / i n t > < / v a l u e > < / i t e m > < i t e m > < k e y > < s t r i n g > G e n d e r < / s t r i n g > < / k e y > < v a l u e > < i n t > 1 < / i n t > < / v a l u e > < / i t e m > < i t e m > < k e y > < s t r i n g > O w n s   C a r < / s t r i n g > < / k e y > < v a l u e > < i n t > 2 < / i n t > < / v a l u e > < / i t e m > < i t e m > < k e y > < s t r i n g > O w n s   R e a l   E s t a t e < / s t r i n g > < / k e y > < v a l u e > < i n t > 3 < / i n t > < / v a l u e > < / i t e m > < i t e m > < k e y > < s t r i n g > N u m b e r   o f   C h i l d r e n < / s t r i n g > < / k e y > < v a l u e > < i n t > 4 < / i n t > < / v a l u e > < / i t e m > < i t e m > < k e y > < s t r i n g > M a r i t a l   S t a t u s < / s t r i n g > < / k e y > < v a l u e > < i n t > 5 < / i n t > < / v a l u e > < / i t e m > < i t e m > < k e y > < s t r i n g > B i r t h d a t e < / 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D a t a M a s h u p   s q m i d = " d 1 8 f 4 6 d f - 2 d 7 0 - 4 2 e 1 - b 4 b 9 - 1 f 6 b 1 9 0 0 9 b 6 7 "   x m l n s = " h t t p : / / s c h e m a s . m i c r o s o f t . c o m / D a t a M a s h u p " > A A A A A L o E A A B Q S w M E F A A C A A g A K H J K W R a S A 2 i k A A A A 9 g A A A B I A H A B D b 2 5 m a W c v U G F j a 2 F n Z S 5 4 b W w g o h g A K K A U A A A A A A A A A A A A A A A A A A A A A A A A A A A A h Y + x D o I w G I R f h X S n h b I Q 8 l M H V 0 l M i M a 1 K R U a 4 c f Q Y n k 3 B x / J V x C j q J v j 3 X 2 X 3 N 2 v N 1 h N X R t c 9 G B N j z m J a U Q C j a q v D N Y 5 G d 0 x T M l K w F a q k 6 x 1 M M N o s 8 m a n D T O n T P G v P f U J 7 Q f a s a j K G a H Y l O q R n c y N G i d R K X J p 1 X 9 b x E B + 9 c Y w W m c c J r w l E b A F h M K g 1 + A z 3 u f 6 Y 8 J 6 7 F 1 4 6 C F x n B X A l s k s P c H 8 Q B Q S w M E F A A C A A g A K H J K 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h y S l m z w / M M t A E A A O c E A A A T A B w A R m 9 y b X V s Y X M v U 2 V j d G l v b j E u b S C i G A A o o B Q A A A A A A A A A A A A A A A A A A A A A A A A A A A D F U 8 F q 2 0 A Q v R v 8 D 8 P 2 Y o N i a C m 9 F B 8 S O W 5 N m 7 Z Y h h 4 s E 9 b S p F q y 2 h G 7 o 9 r B + N 8 7 k k 2 T V H Z 7 K U Q H S b x 5 e u 9 J 8 x Q w Y 0 M O k s P 1 9 f t + r 9 8 L h f a Y g 6 4 q a z L d 4 L c e M / I 5 j M E i 9 3 s g R 0 K 1 z 1 C Q 6 2 2 G d v S d / P 2 a 6 H 4 w N R Z H M T l G x 2 G g 0 v R n u R G 5 i 4 I C p 8 l B e U o 2 R x / S C W 2 c J Z 2 H d G r k g a x I Y y o r 7 R 7 g D V z A 5 a M / z F v / 0 d a G r R p G 4 G p r I 2 B f 4 z A 6 x O m G v U 0 K R J a A h 6 S 7 5 Y y x H K s u U U W f j M v H q u W r 1 X 4 5 0 a x X R 9 1 X 6 p u n k l h S f 0 T d p F Y i u d B r e c v j 5 I g P z k W I Y H l k X l q b Z N p q H 8 Z N 9 t X w t 0 l c a P d D P B Y P F T 4 a L L x 2 4 Y 5 8 G Z O t S 9 c M w + B E o m i 3 U 5 9 J O 5 h N V A Q z x + / e j h r y P o K d + o B O S I K z I M C 4 5 R b + u n E B Y n 1 m M E d t 4 T q w Z u w Q v t T l G j 3 Q H c S F s b l H 1 z W 9 0 d 6 w S C S i U I e O x J X x X O R P x J v 7 / X 7 Y 7 x l 3 8 p M 8 7 W U m J 8 M v U s m 4 t f 5 3 G 5 9 F P F P E Z 5 z / 1 c E T x i 9 c v z l W 5 B k m f y 6 7 r V q F 7 v T k R r Z V B J A / / 0 o 2 2 F U 9 0 a u / t e c X U E s B A i 0 A F A A C A A g A K H J K W R a S A 2 i k A A A A 9 g A A A B I A A A A A A A A A A A A A A A A A A A A A A E N v b m Z p Z y 9 Q Y W N r Y W d l L n h t b F B L A Q I t A B Q A A g A I A C h y S l k P y u m r p A A A A O k A A A A T A A A A A A A A A A A A A A A A A P A A A A B b Q 2 9 u d G V u d F 9 U e X B l c 1 0 u e G 1 s U E s B A i 0 A F A A C A A g A K H J K W b P D 8 w y 0 A Q A A 5 w Q A A B M A A A A A A A A A A A A A A A A A 4 Q E A A E Z v c m 1 1 b G F z L 1 N l Y 3 R p b 2 4 x L m 1 Q S w U G A A A A A A M A A w D C A A A A 4 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4 x c A A A A A A A D 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X B w b G l j Y X R p b 2 5 f c m V j b 3 J k P C 9 J d G V t U G F 0 a D 4 8 L 0 l 0 Z W 1 M b 2 N h d G l v b j 4 8 U 3 R h Y m x l R W 5 0 c m l l c z 4 8 R W 5 0 c n k g V H l w Z T 0 i S X N Q c m l 2 Y X R l I i B W Y W x 1 Z T 0 i b D A i I C 8 + P E V u d H J 5 I F R 5 c G U 9 I l F 1 Z X J 5 S U Q i I F Z h b H V l P S J z M T U 1 Y m Q z M z c t Z j Q 4 Z i 0 0 O G I 5 L T g y O W E t N j Q w Z T Q 4 M m U 1 Z m M z 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z N j Q 1 N y I g L z 4 8 R W 5 0 c n k g V H l w Z T 0 i R m l s b E V y c m 9 y Q 2 9 k Z S I g V m F s d W U 9 I n N V b m t u b 3 d u I i A v P j x F b n R y e S B U e X B l P S J G a W x s R X J y b 3 J D b 3 V u d C I g V m F s d W U 9 I m w w I i A v P j x F b n R y e S B U e X B l P S J G a W x s T G F z d F V w Z G F 0 Z W Q i I F Z h b H V l P S J k M j A y N C 0 x M C 0 x M F Q x M T o x M j o z N y 4 z N D c y N j E z W i I g L z 4 8 R W 5 0 c n k g V H l w Z T 0 i R m l s b E N v b H V t b l R 5 c G V z I i B W Y W x 1 Z T 0 i c 0 F 3 W U d C Z 0 1 H Q 1 E 9 P S I g L z 4 8 R W 5 0 c n k g V H l w Z T 0 i R m l s b E N v b H V t b k 5 h b W V z I i B W Y W x 1 Z T 0 i c 1 s m c X V v d D t M b 2 F u I E l E J n F 1 b 3 Q 7 L C Z x d W 9 0 O 0 d l b m R l c i Z x d W 9 0 O y w m c X V v d D t P d 2 5 z I E N h c i Z x d W 9 0 O y w m c X V v d D t P d 2 5 z I F J l Y W w g R X N 0 Y X R l J n F 1 b 3 Q 7 L C Z x d W 9 0 O 0 5 1 b W J l c i B v Z i B D a G l s Z H J l b i Z x d W 9 0 O y w m c X V v d D t N Y X J p d G F s I F N 0 Y X R 1 c y Z x d W 9 0 O y w m c X V v d D t C a X J 0 a G R h d G 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h c H B s a W N h d G l v b l 9 y Z W N v c m Q v Q 2 h h b m d l Z C B U e X B l L n t M b 2 F u I E l E L D B 9 J n F 1 b 3 Q 7 L C Z x d W 9 0 O 1 N l Y 3 R p b 2 4 x L 2 F w c G x p Y 2 F 0 a W 9 u X 3 J l Y 2 9 y Z C 9 D a G F u Z 2 V k I F R 5 c G U u e 0 d l b m R l c i w x f S Z x d W 9 0 O y w m c X V v d D t T Z W N 0 a W 9 u M S 9 h c H B s a W N h d G l v b l 9 y Z W N v c m Q v Q 2 h h b m d l Z C B U e X B l L n t P d 2 5 z I E N h c i w y f S Z x d W 9 0 O y w m c X V v d D t T Z W N 0 a W 9 u M S 9 h c H B s a W N h d G l v b l 9 y Z W N v c m Q v Q 2 h h b m d l Z C B U e X B l L n t P d 2 5 z I F J l Y W w g R X N 0 Y X R l L D N 9 J n F 1 b 3 Q 7 L C Z x d W 9 0 O 1 N l Y 3 R p b 2 4 x L 2 F w c G x p Y 2 F 0 a W 9 u X 3 J l Y 2 9 y Z C 9 D a G F u Z 2 V k I F R 5 c G U u e 0 5 1 b W J l c i B v Z i B D a G l s Z H J l b i w 0 f S Z x d W 9 0 O y w m c X V v d D t T Z W N 0 a W 9 u M S 9 h c H B s a W N h d G l v b l 9 y Z W N v c m Q v Q 2 h h b m d l Z C B U e X B l L n t N Y X J p d G F s I F N 0 Y X R 1 c y w 1 f S Z x d W 9 0 O y w m c X V v d D t T Z W N 0 a W 9 u M S 9 h c H B s a W N h d G l v b l 9 y Z W N v c m Q v Q 2 h h b m d l Z C B U e X B l L n t C a X J 0 a G R h d G U s N n 0 m c X V v d D t d L C Z x d W 9 0 O 0 N v b H V t b k N v d W 5 0 J n F 1 b 3 Q 7 O j c s J n F 1 b 3 Q 7 S 2 V 5 Q 2 9 s d W 1 u T m F t Z X M m c X V v d D s 6 W 1 0 s J n F 1 b 3 Q 7 Q 2 9 s d W 1 u S W R l b n R p d G l l c y Z x d W 9 0 O z p b J n F 1 b 3 Q 7 U 2 V j d G l v b j E v Y X B w b G l j Y X R p b 2 5 f c m V j b 3 J k L 0 N o Y W 5 n Z W Q g V H l w Z S 5 7 T G 9 h b i B J R C w w f S Z x d W 9 0 O y w m c X V v d D t T Z W N 0 a W 9 u M S 9 h c H B s a W N h d G l v b l 9 y Z W N v c m Q v Q 2 h h b m d l Z C B U e X B l L n t H Z W 5 k Z X I s M X 0 m c X V v d D s s J n F 1 b 3 Q 7 U 2 V j d G l v b j E v Y X B w b G l j Y X R p b 2 5 f c m V j b 3 J k L 0 N o Y W 5 n Z W Q g V H l w Z S 5 7 T 3 d u c y B D Y X I s M n 0 m c X V v d D s s J n F 1 b 3 Q 7 U 2 V j d G l v b j E v Y X B w b G l j Y X R p b 2 5 f c m V j b 3 J k L 0 N o Y W 5 n Z W Q g V H l w Z S 5 7 T 3 d u c y B S Z W F s I E V z d G F 0 Z S w z f S Z x d W 9 0 O y w m c X V v d D t T Z W N 0 a W 9 u M S 9 h c H B s a W N h d G l v b l 9 y Z W N v c m Q v Q 2 h h b m d l Z C B U e X B l L n t O d W 1 i Z X I g b 2 Y g Q 2 h p b G R y Z W 4 s N H 0 m c X V v d D s s J n F 1 b 3 Q 7 U 2 V j d G l v b j E v Y X B w b G l j Y X R p b 2 5 f c m V j b 3 J k L 0 N o Y W 5 n Z W Q g V H l w Z S 5 7 T W F y a X R h b C B T d G F 0 d X M s N X 0 m c X V v d D s s J n F 1 b 3 Q 7 U 2 V j d G l v b j E v Y X B w b G l j Y X R p b 2 5 f c m V j b 3 J k L 0 N o Y W 5 n Z W Q g V H l w Z S 5 7 Q m l y d G h k Y X R l L D Z 9 J n F 1 b 3 Q 7 X S w m c X V v d D t S Z W x h d G l v b n N o a X B J b m Z v J n F 1 b 3 Q 7 O l t d f S I g L z 4 8 L 1 N 0 Y W J s Z U V u d H J p Z X M + P C 9 J d G V t P j x J d G V t P j x J d G V t T G 9 j Y X R p b 2 4 + P E l 0 Z W 1 U e X B l P k Z v c m 1 1 b G E 8 L 0 l 0 Z W 1 U e X B l P j x J d G V t U G F 0 a D 5 T Z W N 0 a W 9 u M S 9 h c H B s a W N h d G l v b l 9 y Z W N v c m Q v U 2 9 1 c m N l P C 9 J d G V t U G F 0 a D 4 8 L 0 l 0 Z W 1 M b 2 N h d G l v b j 4 8 U 3 R h Y m x l R W 5 0 c m l l c y A v P j w v S X R l b T 4 8 S X R l b T 4 8 S X R l b U x v Y 2 F 0 a W 9 u P j x J d G V t V H l w Z T 5 G b 3 J t d W x h P C 9 J d G V t V H l w Z T 4 8 S X R l b V B h d G g + U 2 V j d G l v b j E v Y X B w b G l j Y X R p b 2 5 f c m V j b 3 J k L 2 F w c G x p Y 2 F 0 a W 9 u X 3 J l Y 2 9 y Z F 9 T a G V l d D w v S X R l b V B h d G g + P C 9 J d G V t T G 9 j Y X R p b 2 4 + P F N 0 Y W J s Z U V u d H J p Z X M g L z 4 8 L 0 l 0 Z W 0 + P E l 0 Z W 0 + P E l 0 Z W 1 M b 2 N h d G l v b j 4 8 S X R l b V R 5 c G U + R m 9 y b X V s Y T w v S X R l b V R 5 c G U + P E l 0 Z W 1 Q Y X R o P l N l Y 3 R p b 2 4 x L 2 F w c G x p Y 2 F 0 a W 9 u X 3 J l Y 2 9 y Z C 9 Q c m 9 t b 3 R l Z C U y M E h l Y W R l c n M 8 L 0 l 0 Z W 1 Q Y X R o P j w v S X R l b U x v Y 2 F 0 a W 9 u P j x T d G F i b G V F b n R y a W V z I C 8 + P C 9 J d G V t P j x J d G V t P j x J d G V t T G 9 j Y X R p b 2 4 + P E l 0 Z W 1 U e X B l P k Z v c m 1 1 b G E 8 L 0 l 0 Z W 1 U e X B l P j x J d G V t U G F 0 a D 5 T Z W N 0 a W 9 u M S 9 h c H B s a W N h d G l v b l 9 y Z W N v c m Q v Q 2 h h b m d l Z C U y M F R 5 c G U 8 L 0 l 0 Z W 1 Q Y X R o P j w v S X R l b U x v Y 2 F 0 a W 9 u P j x T d G F i b G V F b n R y a W V z I C 8 + P C 9 J d G V t P j x J d G V t P j x J d G V t T G 9 j Y X R p b 2 4 + P E l 0 Z W 1 U e X B l P k Z v c m 1 1 b G E 8 L 0 l 0 Z W 1 U e X B l P j x J d G V t U G F 0 a D 5 T Z W N 0 a W 9 u M S 9 j c m V k a X R f c m V j b 3 J k P C 9 J d G V t U G F 0 a D 4 8 L 0 l 0 Z W 1 M b 2 N h d G l v b j 4 8 U 3 R h Y m x l R W 5 0 c m l l c z 4 8 R W 5 0 c n k g V H l w Z T 0 i S X N Q c m l 2 Y X R l I i B W Y W x 1 Z T 0 i b D A i I C 8 + P E V u d H J 5 I F R 5 c G U 9 I l F 1 Z X J 5 S U Q i I F Z h b H V l P S J z Z D c 1 M z J m N 2 I t M z U 0 Z C 0 0 N j Z m L T h m M z c t M j J l Z m N m Y 2 E 4 Y j c 0 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1 L C Z x d W 9 0 O 2 t l e U N v b H V t b k 5 h b W V z J n F 1 b 3 Q 7 O l t d L C Z x d W 9 0 O 3 F 1 Z X J 5 U m V s Y X R p b 2 5 z a G l w c y Z x d W 9 0 O z p b X S w m c X V v d D t j b 2 x 1 b W 5 J Z G V u d G l 0 a W V z J n F 1 b 3 Q 7 O l s m c X V v d D t T Z W N 0 a W 9 u M S 9 j c m V k a X R f c m V j b 3 J k L 0 N o Y W 5 n Z W Q g V H l w Z S 5 7 T G 9 h b i B J R C w w f S Z x d W 9 0 O y w m c X V v d D t T Z W N 0 a W 9 u M S 9 j c m V k a X R f c m V j b 3 J k L 0 N o Y W 5 n Z W Q g V H l w Z S 5 7 U m V w b 3 J 0 I E R h d G U s M X 0 m c X V v d D s s J n F 1 b 3 Q 7 U 2 V j d G l v b j E v Y 3 J l Z G l 0 X 3 J l Y 2 9 y Z C 9 D a G F u Z 2 V k I F R 5 c G U u e 0 9 w Z W 4 g R G F 0 Z S w y f S Z x d W 9 0 O y w m c X V v d D t T Z W N 0 a W 9 u M S 9 j c m V k a X R f c m V j b 3 J k L 0 N o Y W 5 n Z W Q g V H l w Z S 5 7 T W 9 u d G h z I G 9 u I E J v b 2 s s M 3 0 m c X V v d D s s J n F 1 b 3 Q 7 U 2 V j d G l v b j E v Y 3 J l Z G l 0 X 3 J l Y 2 9 y Z C 9 D a G F u Z 2 V k I F R 5 c G U u e 1 N 0 Y X R 1 c y w 0 f S Z x d W 9 0 O 1 0 s J n F 1 b 3 Q 7 Q 2 9 s d W 1 u Q 2 9 1 b n Q m c X V v d D s 6 N S w m c X V v d D t L Z X l D b 2 x 1 b W 5 O Y W 1 l c y Z x d W 9 0 O z p b X S w m c X V v d D t D b 2 x 1 b W 5 J Z G V u d G l 0 a W V z J n F 1 b 3 Q 7 O l s m c X V v d D t T Z W N 0 a W 9 u M S 9 j c m V k a X R f c m V j b 3 J k L 0 N o Y W 5 n Z W Q g V H l w Z S 5 7 T G 9 h b i B J R C w w f S Z x d W 9 0 O y w m c X V v d D t T Z W N 0 a W 9 u M S 9 j c m V k a X R f c m V j b 3 J k L 0 N o Y W 5 n Z W Q g V H l w Z S 5 7 U m V w b 3 J 0 I E R h d G U s M X 0 m c X V v d D s s J n F 1 b 3 Q 7 U 2 V j d G l v b j E v Y 3 J l Z G l 0 X 3 J l Y 2 9 y Z C 9 D a G F u Z 2 V k I F R 5 c G U u e 0 9 w Z W 4 g R G F 0 Z S w y f S Z x d W 9 0 O y w m c X V v d D t T Z W N 0 a W 9 u M S 9 j c m V k a X R f c m V j b 3 J k L 0 N o Y W 5 n Z W Q g V H l w Z S 5 7 T W 9 u d G h z I G 9 u I E J v b 2 s s M 3 0 m c X V v d D s s J n F 1 b 3 Q 7 U 2 V j d G l v b j E v Y 3 J l Z G l 0 X 3 J l Y 2 9 y Z C 9 D a G F u Z 2 V k I F R 5 c G U u e 1 N 0 Y X R 1 c y w 0 f S Z x d W 9 0 O 1 0 s J n F 1 b 3 Q 7 U m V s Y X R p b 2 5 z a G l w S W 5 m b y Z x d W 9 0 O z p b X X 0 i I C 8 + P E V u d H J 5 I F R 5 c G U 9 I k Z p b G x T d G F 0 d X M i I F Z h b H V l P S J z Q 2 9 t c G x l d G U i I C 8 + P E V u d H J 5 I F R 5 c G U 9 I k Z p b G x D b 2 x 1 b W 5 O Y W 1 l c y I g V m F s d W U 9 I n N b J n F 1 b 3 Q 7 T G 9 h b i B J R C Z x d W 9 0 O y w m c X V v d D t S Z X B v c n Q g R G F 0 Z S Z x d W 9 0 O y w m c X V v d D t P c G V u I E R h d G U m c X V v d D s s J n F 1 b 3 Q 7 T W 9 u d G h z I G 9 u I E J v b 2 s m c X V v d D s s J n F 1 b 3 Q 7 U 3 R h d H V z J n F 1 b 3 Q 7 X S I g L z 4 8 R W 5 0 c n k g V H l w Z T 0 i R m l s b E N v b H V t b l R 5 c G V z I i B W Y W x 1 Z T 0 i c 0 F 3 a 0 p B d 1 k 9 I i A v P j x F b n R y e S B U e X B l P S J G a W x s T G F z d F V w Z G F 0 Z W Q i I F Z h b H V l P S J k M j A y N C 0 x M C 0 x M F Q x M T o x N z o x N i 4 3 M z Q w M T Y y W i I g L z 4 8 R W 5 0 c n k g V H l w Z T 0 i R m l s b E V y c m 9 y Q 2 9 1 b n Q i I F Z h b H V l P S J s M C I g L z 4 8 R W 5 0 c n k g V H l w Z T 0 i R m l s b E V y c m 9 y Q 2 9 k Z S I g V m F s d W U 9 I n N V b m t u b 3 d u I i A v P j x F b n R y e S B U e X B l P S J G a W x s Q 2 9 1 b n Q i I F Z h b H V l P S J s N z c 3 N z E 1 I i A v P j x F b n R y e S B U e X B l P S J B Z G R l Z F R v R G F 0 Y U 1 v Z G V s I i B W Y W x 1 Z T 0 i b D E i I C 8 + P C 9 T d G F i b G V F b n R y a W V z P j w v S X R l b T 4 8 S X R l b T 4 8 S X R l b U x v Y 2 F 0 a W 9 u P j x J d G V t V H l w Z T 5 G b 3 J t d W x h P C 9 J d G V t V H l w Z T 4 8 S X R l b V B h d G g + U 2 V j d G l v b j E v Y 3 J l Z G l 0 X 3 J l Y 2 9 y Z C 9 T b 3 V y Y 2 U 8 L 0 l 0 Z W 1 Q Y X R o P j w v S X R l b U x v Y 2 F 0 a W 9 u P j x T d G F i b G V F b n R y a W V z I C 8 + P C 9 J d G V t P j x J d G V t P j x J d G V t T G 9 j Y X R p b 2 4 + P E l 0 Z W 1 U e X B l P k Z v c m 1 1 b G E 8 L 0 l 0 Z W 1 U e X B l P j x J d G V t U G F 0 a D 5 T Z W N 0 a W 9 u M S 9 j c m V k a X R f c m V j b 3 J k L 2 N y Z W R p d F 9 y Z W N v c m R f U 2 h l Z X Q 8 L 0 l 0 Z W 1 Q Y X R o P j w v S X R l b U x v Y 2 F 0 a W 9 u P j x T d G F i b G V F b n R y a W V z I C 8 + P C 9 J d G V t P j x J d G V t P j x J d G V t T G 9 j Y X R p b 2 4 + P E l 0 Z W 1 U e X B l P k Z v c m 1 1 b G E 8 L 0 l 0 Z W 1 U e X B l P j x J d G V t U G F 0 a D 5 T Z W N 0 a W 9 u M S 9 j c m V k a X R f c m V j b 3 J k L 1 B y b 2 1 v d G V k J T I w S G V h Z G V y c z w v S X R l b V B h d G g + P C 9 J d G V t T G 9 j Y X R p b 2 4 + P F N 0 Y W J s Z U V u d H J p Z X M g L z 4 8 L 0 l 0 Z W 0 + P E l 0 Z W 0 + P E l 0 Z W 1 M b 2 N h d G l v b j 4 8 S X R l b V R 5 c G U + R m 9 y b X V s Y T w v S X R l b V R 5 c G U + P E l 0 Z W 1 Q Y X R o P l N l Y 3 R p b 2 4 x L 2 N y Z W R p d F 9 y Z W N v c m Q v Q 2 h h b m d l Z C U y M F R 5 c G U 8 L 0 l 0 Z W 1 Q Y X R o P j w v S X R l b U x v Y 2 F 0 a W 9 u P j x T d G F i b G V F b n R y a W V z I C 8 + P C 9 J d G V t P j w v S X R l b X M + P C 9 M b 2 N h b F B h Y 2 t h Z 2 V N Z X R h Z G F 0 Y U Z p b G U + F g A A A F B L B Q Y A A A A A A A A A A A A A A A A A A A A A A A A m A Q A A A Q A A A N C M n d 8 B F d E R j H o A w E / C l + s B A A A A 1 p K g z R s c 0 E G S U G A + q P E 1 f A A A A A A C A A A A A A A Q Z g A A A A E A A C A A A A A 2 N K z i w O z K G i G L w e w k K V O a W B E K 4 b Y A L E k 2 f J O a m 0 p 8 1 w A A A A A O g A A A A A I A A C A A A A A i p I j n 3 w T w z Z 4 H 2 K v e v T 7 b + R u c z m p W g G I U V S + v k i M x + 1 A A A A D l N a W J / T 8 X A A R 8 n C 9 P L x W w v g w k V m w D 9 S l Z d q b G W R t a R h c u 4 c 5 s Y 4 u D i 2 J l S h h 7 t u Q D s e 9 S G h I M F o n B 5 / x Y 4 I 3 h R M N k e p + 5 T m L q E R a t h P 0 G C k A A A A A U J s I W W V 5 Y 4 o G 4 o 6 3 + o x v e d L 7 q P b t / 8 x 6 v f 2 I 8 u w Y N B x 6 b 6 G l o u l f Z E 5 N e w c 2 P g l t E E U I h 3 x K G 9 w n m 1 M h q N G w r < / D a t a M a s h u p > 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 a p p l i c a t i o n _ r e c o r d 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 a p p l i c a t i o n _ r e c o r d 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 C o l u m n s \ L o a n   I D < / K e y > < / D i a g r a m O b j e c t K e y > < D i a g r a m O b j e c t K e y > < K e y > C o l u m n s \ G e n d e r < / K e y > < / D i a g r a m O b j e c t K e y > < D i a g r a m O b j e c t K e y > < K e y > C o l u m n s \ O w n s   C a r < / K e y > < / D i a g r a m O b j e c t K e y > < D i a g r a m O b j e c t K e y > < K e y > C o l u m n s \ O w n s   R e a l   E s t a t e < / K e y > < / D i a g r a m O b j e c t K e y > < D i a g r a m O b j e c t K e y > < K e y > C o l u m n s \ N u m b e r   o f   C h i l d r e n < / K e y > < / D i a g r a m O b j e c t K e y > < D i a g r a m O b j e c t K e y > < K e y > C o l u m n s \ M a r i t a l   S t a t u s < / K e y > < / D i a g r a m O b j e c t K e y > < D i a g r a m O b j e c t K e y > < K e y > C o l u m n s \ B i r t h d a t e 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 C o l u m n s \ L o a n   I D < / 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 C o l u m n s \ O w n s   C a r < / K e y > < / a : K e y > < a : V a l u e   i : t y p e = " M e a s u r e G r i d N o d e V i e w S t a t e " > < C o l u m n > 2 < / C o l u m n > < L a y e d O u t > t r u e < / L a y e d O u t > < / a : V a l u e > < / a : K e y V a l u e O f D i a g r a m O b j e c t K e y a n y T y p e z b w N T n L X > < a : K e y V a l u e O f D i a g r a m O b j e c t K e y a n y T y p e z b w N T n L X > < a : K e y > < K e y > C o l u m n s \ O w n s   R e a l   E s t a t e < / K e y > < / a : K e y > < a : V a l u e   i : t y p e = " M e a s u r e G r i d N o d e V i e w S t a t e " > < C o l u m n > 3 < / C o l u m n > < L a y e d O u t > t r u e < / L a y e d O u t > < / a : V a l u e > < / a : K e y V a l u e O f D i a g r a m O b j e c t K e y a n y T y p e z b w N T n L X > < a : K e y V a l u e O f D i a g r a m O b j e c t K e y a n y T y p e z b w N T n L X > < a : K e y > < K e y > C o l u m n s \ N u m b e r   o f   C h i l d r e n < / K e y > < / a : K e y > < a : V a l u e   i : t y p e = " M e a s u r e G r i d N o d e V i e w S t a t e " > < C o l u m n > 4 < / C o l u m n > < L a y e d O u t > t r u e < / L a y e d O u t > < / a : V a l u e > < / a : K e y V a l u e O f D i a g r a m O b j e c t K e y a n y T y p e z b w N T n L X > < a : K e y V a l u e O f D i a g r a m O b j e c t K e y a n y T y p e z b w N T n L X > < a : K e y > < K e y > C o l u m n s \ M a r i t a l   S t a t u s < / K e y > < / a : K e y > < a : V a l u e   i : t y p e = " M e a s u r e G r i d N o d e V i e w S t a t e " > < C o l u m n > 5 < / C o l u m n > < L a y e d O u t > t r u e < / L a y e d O u t > < / a : V a l u e > < / a : K e y V a l u e O f D i a g r a m O b j e c t K e y a n y T y p e z b w N T n L X > < a : K e y V a l u e O f D i a g r a m O b j e c t K e y a n y T y p e z b w N T n L X > < a : K e y > < K e y > C o l u m n s \ B i r t h d a t e < / 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 T a g s \ T a b l e s \ & l t ; T a b l e s \ a p p l i c a t i o n _ r e c o r d & g t ; < / K e y > < / D i a g r a m O b j e c t K e y > < D i a g r a m O b j e c t K e y > < K e y > D y n a m i c   T a g s \ T a b l e s \ & l t ; T a b l e s \ c r e d i t _ r e c o r d & g t ; < / K e y > < / D i a g r a m O b j e c t K e y > < D i a g r a m O b j e c t K e y > < K e y > T a b l e s \ a p p l i c a t i o n _ r e c o r d < / K e y > < / D i a g r a m O b j e c t K e y > < D i a g r a m O b j e c t K e y > < K e y > T a b l e s \ a p p l i c a t i o n _ r e c o r d \ C o l u m n s \ L o a n   I D < / K e y > < / D i a g r a m O b j e c t K e y > < D i a g r a m O b j e c t K e y > < K e y > T a b l e s \ a p p l i c a t i o n _ r e c o r d \ C o l u m n s \ G e n d e r < / K e y > < / D i a g r a m O b j e c t K e y > < D i a g r a m O b j e c t K e y > < K e y > T a b l e s \ a p p l i c a t i o n _ r e c o r d \ C o l u m n s \ O w n s   C a r < / K e y > < / D i a g r a m O b j e c t K e y > < D i a g r a m O b j e c t K e y > < K e y > T a b l e s \ a p p l i c a t i o n _ r e c o r d \ C o l u m n s \ O w n s   R e a l   E s t a t e < / K e y > < / D i a g r a m O b j e c t K e y > < D i a g r a m O b j e c t K e y > < K e y > T a b l e s \ a p p l i c a t i o n _ r e c o r d \ C o l u m n s \ N u m b e r   o f   C h i l d r e n < / K e y > < / D i a g r a m O b j e c t K e y > < D i a g r a m O b j e c t K e y > < K e y > T a b l e s \ a p p l i c a t i o n _ r e c o r d \ C o l u m n s \ M a r i t a l   S t a t u s < / K e y > < / D i a g r a m O b j e c t K e y > < D i a g r a m O b j e c t K e y > < K e y > T a b l e s \ a p p l i c a t i o n _ r e c o r d \ C o l u m n s \ B i r t h d a t e < / K e y > < / D i a g r a m O b j e c t K e y > < D i a g r a m O b j e c t K e y > < K e y > T a b l e s \ c r e d i t _ r e c o r d < / K e y > < / D i a g r a m O b j e c t K e y > < D i a g r a m O b j e c t K e y > < K e y > T a b l e s \ c r e d i t _ r e c o r d \ C o l u m n s \ L o a n   I D < / K e y > < / D i a g r a m O b j e c t K e y > < D i a g r a m O b j e c t K e y > < K e y > T a b l e s \ c r e d i t _ r e c o r d \ C o l u m n s \ R e p o r t   D a t e < / K e y > < / D i a g r a m O b j e c t K e y > < D i a g r a m O b j e c t K e y > < K e y > T a b l e s \ c r e d i t _ r e c o r d \ C o l u m n s \ O p e n   D a t e < / K e y > < / D i a g r a m O b j e c t K e y > < D i a g r a m O b j e c t K e y > < K e y > T a b l e s \ c r e d i t _ r e c o r d \ C o l u m n s \ M o n t h s   o n   B o o k < / K e y > < / D i a g r a m O b j e c t K e y > < D i a g r a m O b j e c t K e y > < K e y > T a b l e s \ c r e d i t _ r e c o r d \ C o l u m n s \ S t a t u s < / K e y > < / D i a g r a m O b j e c t K e y > < D i a g r a m O b j e c t K e y > < K e y > R e l a t i o n s h i p s \ & l t ; T a b l e s \ c r e d i t _ r e c o r d \ C o l u m n s \ L o a n   I D & g t ; - & l t ; T a b l e s \ a p p l i c a t i o n _ r e c o r d \ C o l u m n s \ L o a n   I D & g t ; < / K e y > < / D i a g r a m O b j e c t K e y > < D i a g r a m O b j e c t K e y > < K e y > R e l a t i o n s h i p s \ & l t ; T a b l e s \ c r e d i t _ r e c o r d \ C o l u m n s \ L o a n   I D & g t ; - & l t ; T a b l e s \ a p p l i c a t i o n _ r e c o r d \ C o l u m n s \ L o a n   I D & g t ; \ F K < / K e y > < / D i a g r a m O b j e c t K e y > < D i a g r a m O b j e c t K e y > < K e y > R e l a t i o n s h i p s \ & l t ; T a b l e s \ c r e d i t _ r e c o r d \ C o l u m n s \ L o a n   I D & g t ; - & l t ; T a b l e s \ a p p l i c a t i o n _ r e c o r d \ C o l u m n s \ L o a n   I D & g t ; \ P K < / K e y > < / D i a g r a m O b j e c t K e y > < D i a g r a m O b j e c t K e y > < K e y > R e l a t i o n s h i p s \ & l t ; T a b l e s \ c r e d i t _ r e c o r d \ C o l u m n s \ L o a n   I D & g t ; - & l t ; T a b l e s \ a p p l i c a t i o n _ r e c o r d \ C o l u m n s \ L o a n   I D & g t ; \ C r o s s F i l t e r < / K e y > < / D i a g r a m O b j e c t K e y > < / A l l K e y s > < S e l e c t e d K e y s > < D i a g r a m O b j e c t K e y > < K e y > R e l a t i o n s h i p s \ & l t ; T a b l e s \ c r e d i t _ r e c o r d \ C o l u m n s \ L o a n   I D & g t ; - & l t ; T a b l e s \ a p p l i c a t i o n _ r e c o r d \ C o l u m n s \ L o a n 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 T a g s \ T a b l e s \ & l t ; T a b l e s \ a p p l i c a t i o n _ r e c o r d & g t ; < / K e y > < / a : K e y > < a : V a l u e   i : t y p e = " D i a g r a m D i s p l a y T a g V i e w S t a t e " > < I s N o t F i l t e r e d O u t > t r u e < / I s N o t F i l t e r e d O u t > < / a : V a l u e > < / a : K e y V a l u e O f D i a g r a m O b j e c t K e y a n y T y p e z b w N T n L X > < a : K e y V a l u e O f D i a g r a m O b j e c t K e y a n y T y p e z b w N T n L X > < a : K e y > < K e y > D y n a m i c   T a g s \ T a b l e s \ & l t ; T a b l e s \ c r e d i t _ r e c o r d & g t ; < / K e y > < / a : K e y > < a : V a l u e   i : t y p e = " D i a g r a m D i s p l a y T a g V i e w S t a t e " > < I s N o t F i l t e r e d O u t > t r u e < / I s N o t F i l t e r e d O u t > < / a : V a l u e > < / a : K e y V a l u e O f D i a g r a m O b j e c t K e y a n y T y p e z b w N T n L X > < a : K e y V a l u e O f D i a g r a m O b j e c t K e y a n y T y p e z b w N T n L X > < a : K e y > < K e y > T a b l e s \ a p p l i c a t i o n _ r e c o r d < / K e y > < / a : K e y > < a : V a l u e   i : t y p e = " D i a g r a m D i s p l a y N o d e V i e w S t a t e " > < H e i g h t > 1 5 0 < / H e i g h t > < I s E x p a n d e d > t r u e < / I s E x p a n d e d > < L a y e d O u t > t r u e < / L a y e d O u t > < W i d t h > 2 0 0 < / W i d t h > < / a : V a l u e > < / a : K e y V a l u e O f D i a g r a m O b j e c t K e y a n y T y p e z b w N T n L X > < a : K e y V a l u e O f D i a g r a m O b j e c t K e y a n y T y p e z b w N T n L X > < a : K e y > < K e y > T a b l e s \ a p p l i c a t i o n _ r e c o r d \ C o l u m n s \ L o a n   I D < / K e y > < / a : K e y > < a : V a l u e   i : t y p e = " D i a g r a m D i s p l a y N o d e V i e w S t a t e " > < H e i g h t > 1 5 0 < / H e i g h t > < I s E x p a n d e d > t r u e < / I s E x p a n d e d > < W i d t h > 2 0 0 < / W i d t h > < / a : V a l u e > < / a : K e y V a l u e O f D i a g r a m O b j e c t K e y a n y T y p e z b w N T n L X > < a : K e y V a l u e O f D i a g r a m O b j e c t K e y a n y T y p e z b w N T n L X > < a : K e y > < K e y > T a b l e s \ a p p l i c a t i o n _ r e c o r d \ C o l u m n s \ G e n d e r < / K e y > < / a : K e y > < a : V a l u e   i : t y p e = " D i a g r a m D i s p l a y N o d e V i e w S t a t e " > < H e i g h t > 1 5 0 < / H e i g h t > < I s E x p a n d e d > t r u e < / I s E x p a n d e d > < W i d t h > 2 0 0 < / W i d t h > < / a : V a l u e > < / a : K e y V a l u e O f D i a g r a m O b j e c t K e y a n y T y p e z b w N T n L X > < a : K e y V a l u e O f D i a g r a m O b j e c t K e y a n y T y p e z b w N T n L X > < a : K e y > < K e y > T a b l e s \ a p p l i c a t i o n _ r e c o r d \ C o l u m n s \ O w n s   C a r < / K e y > < / a : K e y > < a : V a l u e   i : t y p e = " D i a g r a m D i s p l a y N o d e V i e w S t a t e " > < H e i g h t > 1 5 0 < / H e i g h t > < I s E x p a n d e d > t r u e < / I s E x p a n d e d > < W i d t h > 2 0 0 < / W i d t h > < / a : V a l u e > < / a : K e y V a l u e O f D i a g r a m O b j e c t K e y a n y T y p e z b w N T n L X > < a : K e y V a l u e O f D i a g r a m O b j e c t K e y a n y T y p e z b w N T n L X > < a : K e y > < K e y > T a b l e s \ a p p l i c a t i o n _ r e c o r d \ C o l u m n s \ O w n s   R e a l   E s t a t e < / K e y > < / a : K e y > < a : V a l u e   i : t y p e = " D i a g r a m D i s p l a y N o d e V i e w S t a t e " > < H e i g h t > 1 5 0 < / H e i g h t > < I s E x p a n d e d > t r u e < / I s E x p a n d e d > < W i d t h > 2 0 0 < / W i d t h > < / a : V a l u e > < / a : K e y V a l u e O f D i a g r a m O b j e c t K e y a n y T y p e z b w N T n L X > < a : K e y V a l u e O f D i a g r a m O b j e c t K e y a n y T y p e z b w N T n L X > < a : K e y > < K e y > T a b l e s \ a p p l i c a t i o n _ r e c o r d \ C o l u m n s \ N u m b e r   o f   C h i l d r e n < / K e y > < / a : K e y > < a : V a l u e   i : t y p e = " D i a g r a m D i s p l a y N o d e V i e w S t a t e " > < H e i g h t > 1 5 0 < / H e i g h t > < I s E x p a n d e d > t r u e < / I s E x p a n d e d > < W i d t h > 2 0 0 < / W i d t h > < / a : V a l u e > < / a : K e y V a l u e O f D i a g r a m O b j e c t K e y a n y T y p e z b w N T n L X > < a : K e y V a l u e O f D i a g r a m O b j e c t K e y a n y T y p e z b w N T n L X > < a : K e y > < K e y > T a b l e s \ a p p l i c a t i o n _ r e c o r d \ C o l u m n s \ M a r i t a l   S t a t u s < / K e y > < / a : K e y > < a : V a l u e   i : t y p e = " D i a g r a m D i s p l a y N o d e V i e w S t a t e " > < H e i g h t > 1 5 0 < / H e i g h t > < I s E x p a n d e d > t r u e < / I s E x p a n d e d > < W i d t h > 2 0 0 < / W i d t h > < / a : V a l u e > < / a : K e y V a l u e O f D i a g r a m O b j e c t K e y a n y T y p e z b w N T n L X > < a : K e y V a l u e O f D i a g r a m O b j e c t K e y a n y T y p e z b w N T n L X > < a : K e y > < K e y > T a b l e s \ a p p l i c a t i o n _ r e c o r d \ C o l u m n s \ B i r t h d a t e < / K e y > < / a : K e y > < a : V a l u e   i : t y p e = " D i a g r a m D i s p l a y N o d e V i e w S t a t e " > < H e i g h t > 1 5 0 < / H e i g h t > < I s E x p a n d e d > t r u e < / I s E x p a n d e d > < W i d t h > 2 0 0 < / W i d t h > < / a : V a l u e > < / a : K e y V a l u e O f D i a g r a m O b j e c t K e y a n y T y p e z b w N T n L X > < a : K e y V a l u e O f D i a g r a m O b j e c t K e y a n y T y p e z b w N T n L X > < a : K e y > < K e y > T a b l e s \ c r e d i t _ r e c o r d < / K e y > < / a : K e y > < a : V a l u e   i : t y p e = " D i a g r a m D i s p l a y N o d e V i e w S t a t e " > < H e i g h t > 1 5 0 < / H e i g h t > < I s E x p a n d e d > t r u e < / I s E x p a n d e d > < L a y e d O u t > t r u e < / L a y e d O u t > < L e f t > 3 2 9 . 9 0 3 8 1 0 5 6 7 6 6 5 8 < / L e f t > < T a b I n d e x > 1 < / T a b I n d e x > < W i d t h > 2 0 0 < / W i d t h > < / a : V a l u e > < / a : K e y V a l u e O f D i a g r a m O b j e c t K e y a n y T y p e z b w N T n L X > < a : K e y V a l u e O f D i a g r a m O b j e c t K e y a n y T y p e z b w N T n L X > < a : K e y > < K e y > T a b l e s \ c r e d i t _ r e c o r d \ C o l u m n s \ L o a n   I D < / K e y > < / a : K e y > < a : V a l u e   i : t y p e = " D i a g r a m D i s p l a y N o d e V i e w S t a t e " > < H e i g h t > 1 5 0 < / H e i g h t > < I s E x p a n d e d > t r u e < / I s E x p a n d e d > < W i d t h > 2 0 0 < / W i d t h > < / a : V a l u e > < / a : K e y V a l u e O f D i a g r a m O b j e c t K e y a n y T y p e z b w N T n L X > < a : K e y V a l u e O f D i a g r a m O b j e c t K e y a n y T y p e z b w N T n L X > < a : K e y > < K e y > T a b l e s \ c r e d i t _ r e c o r d \ C o l u m n s \ R e p o r t   D a t e < / K e y > < / a : K e y > < a : V a l u e   i : t y p e = " D i a g r a m D i s p l a y N o d e V i e w S t a t e " > < H e i g h t > 1 5 0 < / H e i g h t > < I s E x p a n d e d > t r u e < / I s E x p a n d e d > < W i d t h > 2 0 0 < / W i d t h > < / a : V a l u e > < / a : K e y V a l u e O f D i a g r a m O b j e c t K e y a n y T y p e z b w N T n L X > < a : K e y V a l u e O f D i a g r a m O b j e c t K e y a n y T y p e z b w N T n L X > < a : K e y > < K e y > T a b l e s \ c r e d i t _ r e c o r d \ C o l u m n s \ O p e n   D a t e < / K e y > < / a : K e y > < a : V a l u e   i : t y p e = " D i a g r a m D i s p l a y N o d e V i e w S t a t e " > < H e i g h t > 1 5 0 < / H e i g h t > < I s E x p a n d e d > t r u e < / I s E x p a n d e d > < W i d t h > 2 0 0 < / W i d t h > < / a : V a l u e > < / a : K e y V a l u e O f D i a g r a m O b j e c t K e y a n y T y p e z b w N T n L X > < a : K e y V a l u e O f D i a g r a m O b j e c t K e y a n y T y p e z b w N T n L X > < a : K e y > < K e y > T a b l e s \ c r e d i t _ r e c o r d \ C o l u m n s \ M o n t h s   o n   B o o k < / K e y > < / a : K e y > < a : V a l u e   i : t y p e = " D i a g r a m D i s p l a y N o d e V i e w S t a t e " > < H e i g h t > 1 5 0 < / H e i g h t > < I s E x p a n d e d > t r u e < / I s E x p a n d e d > < W i d t h > 2 0 0 < / W i d t h > < / a : V a l u e > < / a : K e y V a l u e O f D i a g r a m O b j e c t K e y a n y T y p e z b w N T n L X > < a : K e y V a l u e O f D i a g r a m O b j e c t K e y a n y T y p e z b w N T n L X > < a : K e y > < K e y > T a b l e s \ c r e d i t _ r e c o r d \ C o l u m n s \ S t a t u s < / K e y > < / a : K e y > < a : V a l u e   i : t y p e = " D i a g r a m D i s p l a y N o d e V i e w S t a t e " > < H e i g h t > 1 5 0 < / H e i g h t > < I s E x p a n d e d > t r u e < / I s E x p a n d e d > < W i d t h > 2 0 0 < / W i d t h > < / a : V a l u e > < / a : K e y V a l u e O f D i a g r a m O b j e c t K e y a n y T y p e z b w N T n L X > < a : K e y V a l u e O f D i a g r a m O b j e c t K e y a n y T y p e z b w N T n L X > < a : K e y > < K e y > R e l a t i o n s h i p s \ & l t ; T a b l e s \ c r e d i t _ r e c o r d \ C o l u m n s \ L o a n   I D & g t ; - & l t ; T a b l e s \ a p p l i c a t i o n _ r e c o r d \ C o l u m n s \ L o a n   I D & g t ; < / K e y > < / a : K e y > < a : V a l u e   i : t y p e = " D i a g r a m D i s p l a y L i n k V i e w S t a t e " > < A u t o m a t i o n P r o p e r t y H e l p e r T e x t > E n d   p o i n t   1 :   ( 3 1 3 . 9 0 3 8 1 0 5 6 7 6 6 6 , 7 5 ) .   E n d   p o i n t   2 :   ( 2 1 6 , 7 5 )   < / A u t o m a t i o n P r o p e r t y H e l p e r T e x t > < I s F o c u s e d > t r u e < / I s F o c u s e d > < L a y e d O u t > t r u e < / L a y e d O u t > < P o i n t s   x m l n s : b = " h t t p : / / s c h e m a s . d a t a c o n t r a c t . o r g / 2 0 0 4 / 0 7 / S y s t e m . W i n d o w s " > < b : P o i n t > < b : _ x > 3 1 3 . 9 0 3 8 1 0 5 6 7 6 6 5 8 < / b : _ x > < b : _ y > 7 5 < / b : _ y > < / b : P o i n t > < b : P o i n t > < b : _ x > 2 1 6 < / b : _ x > < b : _ y > 7 5 < / b : _ y > < / b : P o i n t > < / P o i n t s > < / a : V a l u e > < / a : K e y V a l u e O f D i a g r a m O b j e c t K e y a n y T y p e z b w N T n L X > < a : K e y V a l u e O f D i a g r a m O b j e c t K e y a n y T y p e z b w N T n L X > < a : K e y > < K e y > R e l a t i o n s h i p s \ & l t ; T a b l e s \ c r e d i t _ r e c o r d \ C o l u m n s \ L o a n   I D & g t ; - & l t ; T a b l e s \ a p p l i c a t i o n _ r e c o r d \ C o l u m n s \ L o a n   I D & g t ; \ F K 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 R e l a t i o n s h i p s \ & l t ; T a b l e s \ c r e d i t _ r e c o r d \ C o l u m n s \ L o a n   I D & g t ; - & l t ; T a b l e s \ a p p l i c a t i o n _ r e c o r d \ C o l u m n s \ L o a n   I D & g t ; \ P K 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 R e l a t i o n s h i p s \ & l t ; T a b l e s \ c r e d i t _ r e c o r d \ C o l u m n s \ L o a n   I D & g t ; - & l t ; T a b l e s \ a p p l i c a t i o n _ r e c o r d \ C o l u m n s \ L o a n   I D & g t ; \ C r o s s F i l t e r < / K e y > < / a : K e y > < a : V a l u e   i : t y p e = " D i a g r a m D i s p l a y L i n k C r o s s F i l t e r V i e w S t a t e " > < P o i n t s   x m l n s : b = " h t t p : / / s c h e m a s . d a t a c o n t r a c t . o r g / 2 0 0 4 / 0 7 / S y s t e m . W i n d o w s " > < b : P o i n t > < b : _ x > 3 1 3 . 9 0 3 8 1 0 5 6 7 6 6 5 8 < / b : _ x > < b : _ y > 7 5 < / b : _ y > < / b : P o i n t > < b : P o i n t > < b : _ x > 2 1 6 < / b : _ x > < b : _ y > 7 5 < / b : _ y > < / b : P o i n t > < / P o i n t s > < / a : V a l u e > < / 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 2 0 2 4 - 1 0 - 1 0 T 1 6 : 2 0 : 2 4 . 5 2 1 3 2 5 7 + 0 3 : 0 0 < / L a s t P r o c e s s e d T i m e > < / D a t a M o d e l i n g S a n d b o x . S e r i a l i z e d S a n d b o x E r r o r C a c h e > ] ] > < / C u s t o m C o n t e n t > < / G e m i n i > 
</file>

<file path=customXml/item2.xml>��< ? x m l   v e r s i o n = " 1 . 0 "   e n c o d i n g = " U T F - 1 6 " ? > < G e m i n i   x m l n s = " h t t p : / / g e m i n i / p i v o t c u s t o m i z a t i o n / C l i e n t W i n d o w X M L " > < C u s t o m C o n t e n t > < ! [ C D A T A [ a p p l i c a t i o n _ r e c o r d _ c 0 c d d 7 7 0 - b 9 2 6 - 4 1 9 e - 8 d b 2 - 4 1 8 f a 2 e 3 2 a 7 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a p p l i c a t i o n _ r e c o r d _ c 0 c d d 7 7 0 - b 9 2 6 - 4 1 9 e - 8 d b 2 - 4 1 8 f a 2 e 3 2 a 7 e , c r e d i t _ r e c o r d _ 7 c 9 6 0 3 3 f - f 5 9 0 - 4 2 4 3 - b 9 9 a - 1 7 6 f 2 a f d 9 b 3 a ] ] > < / 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 a p p l i c a t i o n _ r e c o r d 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 a p p l i c a t i o n _ r e c o r d 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 C o l u m n s \ L o a n   I D 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 C o l u m n s \ O w n s   C a r < / K e y > < / a : K e y > < a : V a l u e   i : t y p e = " T a b l e W i d g e t B a s e V i e w S t a t e " / > < / a : K e y V a l u e O f D i a g r a m O b j e c t K e y a n y T y p e z b w N T n L X > < a : K e y V a l u e O f D i a g r a m O b j e c t K e y a n y T y p e z b w N T n L X > < a : K e y > < K e y > C o l u m n s \ O w n s   R e a l   E s t a t e < / K e y > < / a : K e y > < a : V a l u e   i : t y p e = " T a b l e W i d g e t B a s e V i e w S t a t e " / > < / a : K e y V a l u e O f D i a g r a m O b j e c t K e y a n y T y p e z b w N T n L X > < a : K e y V a l u e O f D i a g r a m O b j e c t K e y a n y T y p e z b w N T n L X > < a : K e y > < K e y > C o l u m n s \ N u m b e r   o f   C h i l d r e n < / 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 a p p l i c a t i o n _ r e c o r d _ c 0 c d d 7 7 0 - b 9 2 6 - 4 1 9 e - 8 d b 2 - 4 1 8 f a 2 e 3 2 a 7 e 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Props1.xml><?xml version="1.0" encoding="utf-8"?>
<ds:datastoreItem xmlns:ds="http://schemas.openxmlformats.org/officeDocument/2006/customXml" ds:itemID="{478527EE-0A4A-4372-A7C7-12A850BB72CC}">
  <ds:schemaRefs/>
</ds:datastoreItem>
</file>

<file path=customXml/itemProps10.xml><?xml version="1.0" encoding="utf-8"?>
<ds:datastoreItem xmlns:ds="http://schemas.openxmlformats.org/officeDocument/2006/customXml" ds:itemID="{348CAAE2-0950-4FC5-835C-068BC41034D4}">
  <ds:schemaRefs/>
</ds:datastoreItem>
</file>

<file path=customXml/itemProps11.xml><?xml version="1.0" encoding="utf-8"?>
<ds:datastoreItem xmlns:ds="http://schemas.openxmlformats.org/officeDocument/2006/customXml" ds:itemID="{D68BA619-1626-453E-8282-DA075E5D520D}">
  <ds:schemaRefs>
    <ds:schemaRef ds:uri="http://schemas.microsoft.com/DataMashup"/>
  </ds:schemaRefs>
</ds:datastoreItem>
</file>

<file path=customXml/itemProps12.xml><?xml version="1.0" encoding="utf-8"?>
<ds:datastoreItem xmlns:ds="http://schemas.openxmlformats.org/officeDocument/2006/customXml" ds:itemID="{10CFAC14-9CC4-42CF-9E46-91A72308D75C}">
  <ds:schemaRefs/>
</ds:datastoreItem>
</file>

<file path=customXml/itemProps13.xml><?xml version="1.0" encoding="utf-8"?>
<ds:datastoreItem xmlns:ds="http://schemas.openxmlformats.org/officeDocument/2006/customXml" ds:itemID="{904FFE9E-A5C1-47BD-8101-06E3CCD6406B}">
  <ds:schemaRefs/>
</ds:datastoreItem>
</file>

<file path=customXml/itemProps14.xml><?xml version="1.0" encoding="utf-8"?>
<ds:datastoreItem xmlns:ds="http://schemas.openxmlformats.org/officeDocument/2006/customXml" ds:itemID="{C61D1627-8C60-4DCD-9C1B-A70EF706F2B1}">
  <ds:schemaRefs/>
</ds:datastoreItem>
</file>

<file path=customXml/itemProps15.xml><?xml version="1.0" encoding="utf-8"?>
<ds:datastoreItem xmlns:ds="http://schemas.openxmlformats.org/officeDocument/2006/customXml" ds:itemID="{E0A8C507-74DA-4050-B769-BE5AE80D3E6D}">
  <ds:schemaRefs/>
</ds:datastoreItem>
</file>

<file path=customXml/itemProps16.xml><?xml version="1.0" encoding="utf-8"?>
<ds:datastoreItem xmlns:ds="http://schemas.openxmlformats.org/officeDocument/2006/customXml" ds:itemID="{89E941E1-C5DB-4B97-9169-3EADFFCE72BC}">
  <ds:schemaRefs/>
</ds:datastoreItem>
</file>

<file path=customXml/itemProps17.xml><?xml version="1.0" encoding="utf-8"?>
<ds:datastoreItem xmlns:ds="http://schemas.openxmlformats.org/officeDocument/2006/customXml" ds:itemID="{BD092007-79C9-4921-9870-FDB548451EF7}">
  <ds:schemaRefs/>
</ds:datastoreItem>
</file>

<file path=customXml/itemProps2.xml><?xml version="1.0" encoding="utf-8"?>
<ds:datastoreItem xmlns:ds="http://schemas.openxmlformats.org/officeDocument/2006/customXml" ds:itemID="{AA969E5D-940E-443F-B4E8-40FF95B1E7CE}">
  <ds:schemaRefs/>
</ds:datastoreItem>
</file>

<file path=customXml/itemProps3.xml><?xml version="1.0" encoding="utf-8"?>
<ds:datastoreItem xmlns:ds="http://schemas.openxmlformats.org/officeDocument/2006/customXml" ds:itemID="{8FD3D8EF-A3C7-4BE9-8C7A-936E4A37B88E}">
  <ds:schemaRefs/>
</ds:datastoreItem>
</file>

<file path=customXml/itemProps4.xml><?xml version="1.0" encoding="utf-8"?>
<ds:datastoreItem xmlns:ds="http://schemas.openxmlformats.org/officeDocument/2006/customXml" ds:itemID="{882C5987-517F-4C55-A303-B370E32491EF}">
  <ds:schemaRefs/>
</ds:datastoreItem>
</file>

<file path=customXml/itemProps5.xml><?xml version="1.0" encoding="utf-8"?>
<ds:datastoreItem xmlns:ds="http://schemas.openxmlformats.org/officeDocument/2006/customXml" ds:itemID="{94456D69-8C61-4BB8-84B5-EFC7123120F4}">
  <ds:schemaRefs/>
</ds:datastoreItem>
</file>

<file path=customXml/itemProps6.xml><?xml version="1.0" encoding="utf-8"?>
<ds:datastoreItem xmlns:ds="http://schemas.openxmlformats.org/officeDocument/2006/customXml" ds:itemID="{3E977A65-F3D4-4E90-95D7-B8ED41412561}">
  <ds:schemaRefs/>
</ds:datastoreItem>
</file>

<file path=customXml/itemProps7.xml><?xml version="1.0" encoding="utf-8"?>
<ds:datastoreItem xmlns:ds="http://schemas.openxmlformats.org/officeDocument/2006/customXml" ds:itemID="{8C993A24-EF8D-41CF-BF37-D868EA4CB161}">
  <ds:schemaRefs/>
</ds:datastoreItem>
</file>

<file path=customXml/itemProps8.xml><?xml version="1.0" encoding="utf-8"?>
<ds:datastoreItem xmlns:ds="http://schemas.openxmlformats.org/officeDocument/2006/customXml" ds:itemID="{7A369F01-85B0-408D-A3F2-6A9F2331AF39}">
  <ds:schemaRefs/>
</ds:datastoreItem>
</file>

<file path=customXml/itemProps9.xml><?xml version="1.0" encoding="utf-8"?>
<ds:datastoreItem xmlns:ds="http://schemas.openxmlformats.org/officeDocument/2006/customXml" ds:itemID="{873D1164-8CFB-4BBA-AEA1-FC60400557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Vintage Analysis</vt:lpstr>
      <vt:lpstr>New Accounts Projections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أحمد محمد ناظرحسين منير</dc:creator>
  <cp:lastModifiedBy>أحمد محمد ناظرحسين منير</cp:lastModifiedBy>
  <dcterms:created xsi:type="dcterms:W3CDTF">2024-10-10T11:10:51Z</dcterms:created>
  <dcterms:modified xsi:type="dcterms:W3CDTF">2024-10-10T13:20:25Z</dcterms:modified>
</cp:coreProperties>
</file>