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Таблица" sheetId="1" r:id="rId1"/>
    <sheet name="Сводка" sheetId="4" r:id="rId2"/>
    <sheet name="сводка 2" sheetId="5" r:id="rId3"/>
    <sheet name="итоги" sheetId="6" r:id="rId4"/>
  </sheets>
  <definedNames>
    <definedName name="_xlnm._FilterDatabase" localSheetId="0" hidden="1">Таблица!$A$1:$N$123</definedName>
  </definedNames>
  <calcPr calcId="125725"/>
  <pivotCaches>
    <pivotCache cacheId="4" r:id="rId5"/>
  </pivotCaches>
</workbook>
</file>

<file path=xl/calcChain.xml><?xml version="1.0" encoding="utf-8"?>
<calcChain xmlns="http://schemas.openxmlformats.org/spreadsheetml/2006/main">
  <c r="E134" i="6"/>
  <c r="E121"/>
  <c r="E108"/>
  <c r="E95"/>
  <c r="E82"/>
  <c r="E69"/>
  <c r="E56"/>
  <c r="E43"/>
  <c r="E30"/>
  <c r="E17"/>
  <c r="E135" s="1"/>
  <c r="D133"/>
  <c r="F133" s="1"/>
  <c r="G133" s="1"/>
  <c r="D132"/>
  <c r="F132" s="1"/>
  <c r="G132" s="1"/>
  <c r="D131"/>
  <c r="F131" s="1"/>
  <c r="G131" s="1"/>
  <c r="F130"/>
  <c r="G130" s="1"/>
  <c r="D130"/>
  <c r="D129"/>
  <c r="F129" s="1"/>
  <c r="G129" s="1"/>
  <c r="D128"/>
  <c r="F128" s="1"/>
  <c r="G128" s="1"/>
  <c r="D127"/>
  <c r="F127" s="1"/>
  <c r="G127" s="1"/>
  <c r="D126"/>
  <c r="F126" s="1"/>
  <c r="G126" s="1"/>
  <c r="F125"/>
  <c r="G125" s="1"/>
  <c r="D125"/>
  <c r="D124"/>
  <c r="F124" s="1"/>
  <c r="G124" s="1"/>
  <c r="D123"/>
  <c r="F123" s="1"/>
  <c r="G123" s="1"/>
  <c r="D122"/>
  <c r="F122" s="1"/>
  <c r="G122" s="1"/>
  <c r="D120"/>
  <c r="F120" s="1"/>
  <c r="G120" s="1"/>
  <c r="D119"/>
  <c r="F119" s="1"/>
  <c r="G119" s="1"/>
  <c r="D118"/>
  <c r="F118" s="1"/>
  <c r="G118" s="1"/>
  <c r="F117"/>
  <c r="G117" s="1"/>
  <c r="D117"/>
  <c r="D116"/>
  <c r="F116" s="1"/>
  <c r="G116" s="1"/>
  <c r="D115"/>
  <c r="F115" s="1"/>
  <c r="G115" s="1"/>
  <c r="D114"/>
  <c r="F114" s="1"/>
  <c r="G114" s="1"/>
  <c r="D113"/>
  <c r="F113" s="1"/>
  <c r="G113" s="1"/>
  <c r="F112"/>
  <c r="G112" s="1"/>
  <c r="D112"/>
  <c r="D111"/>
  <c r="F111" s="1"/>
  <c r="G111" s="1"/>
  <c r="D110"/>
  <c r="F110" s="1"/>
  <c r="G110" s="1"/>
  <c r="D109"/>
  <c r="F109" s="1"/>
  <c r="G109" s="1"/>
  <c r="F107"/>
  <c r="G107" s="1"/>
  <c r="D107"/>
  <c r="D106"/>
  <c r="F106" s="1"/>
  <c r="G106" s="1"/>
  <c r="D105"/>
  <c r="F105" s="1"/>
  <c r="G105" s="1"/>
  <c r="D104"/>
  <c r="F104" s="1"/>
  <c r="G104" s="1"/>
  <c r="D103"/>
  <c r="F103" s="1"/>
  <c r="G103" s="1"/>
  <c r="F102"/>
  <c r="G102" s="1"/>
  <c r="D102"/>
  <c r="D101"/>
  <c r="F101" s="1"/>
  <c r="G101" s="1"/>
  <c r="F100"/>
  <c r="G100" s="1"/>
  <c r="D100"/>
  <c r="D99"/>
  <c r="F99" s="1"/>
  <c r="G99" s="1"/>
  <c r="D98"/>
  <c r="F98" s="1"/>
  <c r="G98" s="1"/>
  <c r="D97"/>
  <c r="F97" s="1"/>
  <c r="G97" s="1"/>
  <c r="F96"/>
  <c r="G96" s="1"/>
  <c r="D96"/>
  <c r="F94"/>
  <c r="G94" s="1"/>
  <c r="D94"/>
  <c r="D93"/>
  <c r="F93" s="1"/>
  <c r="G93" s="1"/>
  <c r="D92"/>
  <c r="F92" s="1"/>
  <c r="G92" s="1"/>
  <c r="D91"/>
  <c r="F91" s="1"/>
  <c r="G91" s="1"/>
  <c r="D90"/>
  <c r="F90" s="1"/>
  <c r="G90" s="1"/>
  <c r="D89"/>
  <c r="F89" s="1"/>
  <c r="G89" s="1"/>
  <c r="D88"/>
  <c r="F88" s="1"/>
  <c r="G88" s="1"/>
  <c r="D87"/>
  <c r="F87" s="1"/>
  <c r="G87" s="1"/>
  <c r="F86"/>
  <c r="G86" s="1"/>
  <c r="D86"/>
  <c r="D85"/>
  <c r="F85" s="1"/>
  <c r="G85" s="1"/>
  <c r="D84"/>
  <c r="F84" s="1"/>
  <c r="G84" s="1"/>
  <c r="F83"/>
  <c r="G83" s="1"/>
  <c r="D83"/>
  <c r="D81"/>
  <c r="F81" s="1"/>
  <c r="G81" s="1"/>
  <c r="F80"/>
  <c r="G80" s="1"/>
  <c r="D80"/>
  <c r="D79"/>
  <c r="F79" s="1"/>
  <c r="G79" s="1"/>
  <c r="D78"/>
  <c r="F78" s="1"/>
  <c r="G78" s="1"/>
  <c r="F77"/>
  <c r="G77" s="1"/>
  <c r="D77"/>
  <c r="D76"/>
  <c r="F76" s="1"/>
  <c r="G76" s="1"/>
  <c r="D75"/>
  <c r="F75" s="1"/>
  <c r="G75" s="1"/>
  <c r="F74"/>
  <c r="G74" s="1"/>
  <c r="D74"/>
  <c r="D73"/>
  <c r="F73" s="1"/>
  <c r="G73" s="1"/>
  <c r="D72"/>
  <c r="F72" s="1"/>
  <c r="G72" s="1"/>
  <c r="D71"/>
  <c r="F71" s="1"/>
  <c r="G71" s="1"/>
  <c r="D70"/>
  <c r="F70" s="1"/>
  <c r="G70" s="1"/>
  <c r="D68"/>
  <c r="F68" s="1"/>
  <c r="G68" s="1"/>
  <c r="D67"/>
  <c r="F67" s="1"/>
  <c r="G67" s="1"/>
  <c r="D66"/>
  <c r="F66" s="1"/>
  <c r="G66" s="1"/>
  <c r="D65"/>
  <c r="F65" s="1"/>
  <c r="G65" s="1"/>
  <c r="D64"/>
  <c r="F64" s="1"/>
  <c r="G64" s="1"/>
  <c r="F63"/>
  <c r="G63" s="1"/>
  <c r="D63"/>
  <c r="D62"/>
  <c r="F62" s="1"/>
  <c r="G62" s="1"/>
  <c r="F61"/>
  <c r="G61" s="1"/>
  <c r="D61"/>
  <c r="D60"/>
  <c r="F60" s="1"/>
  <c r="G60" s="1"/>
  <c r="D59"/>
  <c r="F59" s="1"/>
  <c r="G59" s="1"/>
  <c r="D58"/>
  <c r="F58" s="1"/>
  <c r="G58" s="1"/>
  <c r="D57"/>
  <c r="F57" s="1"/>
  <c r="G57" s="1"/>
  <c r="F55"/>
  <c r="G55" s="1"/>
  <c r="D55"/>
  <c r="D54"/>
  <c r="F54" s="1"/>
  <c r="G54" s="1"/>
  <c r="D53"/>
  <c r="F53" s="1"/>
  <c r="G53" s="1"/>
  <c r="D52"/>
  <c r="F52" s="1"/>
  <c r="G52" s="1"/>
  <c r="D51"/>
  <c r="F51" s="1"/>
  <c r="G51" s="1"/>
  <c r="F50"/>
  <c r="G50" s="1"/>
  <c r="D50"/>
  <c r="D49"/>
  <c r="F49" s="1"/>
  <c r="G49" s="1"/>
  <c r="F48"/>
  <c r="G48" s="1"/>
  <c r="D48"/>
  <c r="D47"/>
  <c r="F47" s="1"/>
  <c r="G47" s="1"/>
  <c r="D46"/>
  <c r="F46" s="1"/>
  <c r="G46" s="1"/>
  <c r="D45"/>
  <c r="F45" s="1"/>
  <c r="G45" s="1"/>
  <c r="F44"/>
  <c r="G44" s="1"/>
  <c r="D44"/>
  <c r="D42"/>
  <c r="F42" s="1"/>
  <c r="G42" s="1"/>
  <c r="D41"/>
  <c r="F41" s="1"/>
  <c r="G41" s="1"/>
  <c r="D40"/>
  <c r="F40" s="1"/>
  <c r="G40" s="1"/>
  <c r="D39"/>
  <c r="F39" s="1"/>
  <c r="G39" s="1"/>
  <c r="F38"/>
  <c r="G38" s="1"/>
  <c r="D38"/>
  <c r="D37"/>
  <c r="F37" s="1"/>
  <c r="G37" s="1"/>
  <c r="D36"/>
  <c r="F36" s="1"/>
  <c r="G36" s="1"/>
  <c r="D35"/>
  <c r="F35" s="1"/>
  <c r="G35" s="1"/>
  <c r="F34"/>
  <c r="G34" s="1"/>
  <c r="D34"/>
  <c r="D33"/>
  <c r="F33" s="1"/>
  <c r="G33" s="1"/>
  <c r="D32"/>
  <c r="F32" s="1"/>
  <c r="G32" s="1"/>
  <c r="D31"/>
  <c r="F31" s="1"/>
  <c r="G31" s="1"/>
  <c r="D29"/>
  <c r="F29" s="1"/>
  <c r="G29" s="1"/>
  <c r="D28"/>
  <c r="F28" s="1"/>
  <c r="G28" s="1"/>
  <c r="D27"/>
  <c r="F27" s="1"/>
  <c r="G27" s="1"/>
  <c r="D26"/>
  <c r="F26" s="1"/>
  <c r="G26" s="1"/>
  <c r="D25"/>
  <c r="F25" s="1"/>
  <c r="G25" s="1"/>
  <c r="D24"/>
  <c r="F24" s="1"/>
  <c r="G24" s="1"/>
  <c r="D23"/>
  <c r="F23" s="1"/>
  <c r="G23" s="1"/>
  <c r="D22"/>
  <c r="F22" s="1"/>
  <c r="G22" s="1"/>
  <c r="D21"/>
  <c r="F21" s="1"/>
  <c r="G21" s="1"/>
  <c r="D20"/>
  <c r="F20" s="1"/>
  <c r="G20" s="1"/>
  <c r="D19"/>
  <c r="F19" s="1"/>
  <c r="G19" s="1"/>
  <c r="D18"/>
  <c r="F18" s="1"/>
  <c r="G18" s="1"/>
  <c r="D16"/>
  <c r="F16" s="1"/>
  <c r="G16" s="1"/>
  <c r="D15"/>
  <c r="F15" s="1"/>
  <c r="G15" s="1"/>
  <c r="D14"/>
  <c r="F14" s="1"/>
  <c r="G14" s="1"/>
  <c r="D13"/>
  <c r="F13" s="1"/>
  <c r="G13" s="1"/>
  <c r="D12"/>
  <c r="F12" s="1"/>
  <c r="G12" s="1"/>
  <c r="F11"/>
  <c r="G11" s="1"/>
  <c r="D11"/>
  <c r="D10"/>
  <c r="F10" s="1"/>
  <c r="G10" s="1"/>
  <c r="F9"/>
  <c r="G9" s="1"/>
  <c r="D9"/>
  <c r="D8"/>
  <c r="F8" s="1"/>
  <c r="G8" s="1"/>
  <c r="D7"/>
  <c r="F7" s="1"/>
  <c r="G7" s="1"/>
  <c r="D6"/>
  <c r="F6" s="1"/>
  <c r="G6" s="1"/>
  <c r="D5"/>
  <c r="F5" s="1"/>
  <c r="G5" s="1"/>
  <c r="D114" i="1"/>
  <c r="F114" s="1"/>
  <c r="G114" s="1"/>
  <c r="D19"/>
  <c r="F19" s="1"/>
  <c r="G19" s="1"/>
  <c r="D43"/>
  <c r="F43" s="1"/>
  <c r="G43" s="1"/>
  <c r="D91"/>
  <c r="F91" s="1"/>
  <c r="G91" s="1"/>
  <c r="D79"/>
  <c r="F79" s="1"/>
  <c r="G79" s="1"/>
  <c r="D67"/>
  <c r="F67" s="1"/>
  <c r="G67" s="1"/>
  <c r="D7"/>
  <c r="F7" s="1"/>
  <c r="G7" s="1"/>
  <c r="D55"/>
  <c r="F55" s="1"/>
  <c r="G55" s="1"/>
  <c r="D102"/>
  <c r="F102" s="1"/>
  <c r="G102" s="1"/>
  <c r="D31"/>
  <c r="F31" s="1"/>
  <c r="G31" s="1"/>
  <c r="D115"/>
  <c r="F115" s="1"/>
  <c r="G115" s="1"/>
  <c r="D20"/>
  <c r="F20" s="1"/>
  <c r="G20" s="1"/>
  <c r="D44"/>
  <c r="F44" s="1"/>
  <c r="G44" s="1"/>
  <c r="D92"/>
  <c r="F92" s="1"/>
  <c r="G92" s="1"/>
  <c r="D80"/>
  <c r="F80" s="1"/>
  <c r="G80" s="1"/>
  <c r="D68"/>
  <c r="F68" s="1"/>
  <c r="G68" s="1"/>
  <c r="D8"/>
  <c r="F8" s="1"/>
  <c r="G8" s="1"/>
  <c r="D56"/>
  <c r="F56" s="1"/>
  <c r="G56" s="1"/>
  <c r="D103"/>
  <c r="F103" s="1"/>
  <c r="G103" s="1"/>
  <c r="D32"/>
  <c r="F32" s="1"/>
  <c r="G32" s="1"/>
  <c r="D116"/>
  <c r="F116" s="1"/>
  <c r="G116" s="1"/>
  <c r="D21"/>
  <c r="F21" s="1"/>
  <c r="G21" s="1"/>
  <c r="D45"/>
  <c r="F45" s="1"/>
  <c r="G45" s="1"/>
  <c r="D93"/>
  <c r="F93" s="1"/>
  <c r="G93" s="1"/>
  <c r="D81"/>
  <c r="F81" s="1"/>
  <c r="G81" s="1"/>
  <c r="D69"/>
  <c r="F69" s="1"/>
  <c r="G69" s="1"/>
  <c r="D9"/>
  <c r="F9" s="1"/>
  <c r="G9" s="1"/>
  <c r="D57"/>
  <c r="F57" s="1"/>
  <c r="G57" s="1"/>
  <c r="D104"/>
  <c r="F104" s="1"/>
  <c r="G104" s="1"/>
  <c r="D33"/>
  <c r="F33" s="1"/>
  <c r="G33" s="1"/>
  <c r="D17"/>
  <c r="F17" s="1"/>
  <c r="G17" s="1"/>
  <c r="D41"/>
  <c r="F41" s="1"/>
  <c r="G41" s="1"/>
  <c r="D89"/>
  <c r="F89" s="1"/>
  <c r="G89" s="1"/>
  <c r="D77"/>
  <c r="F77" s="1"/>
  <c r="G77" s="1"/>
  <c r="D65"/>
  <c r="F65" s="1"/>
  <c r="G65" s="1"/>
  <c r="D5"/>
  <c r="F5" s="1"/>
  <c r="G5" s="1"/>
  <c r="D53"/>
  <c r="F53" s="1"/>
  <c r="G53" s="1"/>
  <c r="D100"/>
  <c r="F100" s="1"/>
  <c r="G100" s="1"/>
  <c r="D29"/>
  <c r="F29" s="1"/>
  <c r="G29" s="1"/>
  <c r="D113"/>
  <c r="F113" s="1"/>
  <c r="G113" s="1"/>
  <c r="D18"/>
  <c r="F18" s="1"/>
  <c r="G18" s="1"/>
  <c r="D42"/>
  <c r="F42" s="1"/>
  <c r="G42" s="1"/>
  <c r="D90"/>
  <c r="F90" s="1"/>
  <c r="G90" s="1"/>
  <c r="D78"/>
  <c r="F78" s="1"/>
  <c r="G78" s="1"/>
  <c r="D66"/>
  <c r="F66" s="1"/>
  <c r="G66" s="1"/>
  <c r="D6"/>
  <c r="F6" s="1"/>
  <c r="G6" s="1"/>
  <c r="D54"/>
  <c r="F54" s="1"/>
  <c r="G54" s="1"/>
  <c r="D101"/>
  <c r="F101" s="1"/>
  <c r="G101" s="1"/>
  <c r="D30"/>
  <c r="F30" s="1"/>
  <c r="G30" s="1"/>
  <c r="D117"/>
  <c r="F117" s="1"/>
  <c r="G117" s="1"/>
  <c r="D22"/>
  <c r="F22" s="1"/>
  <c r="G22" s="1"/>
  <c r="D46"/>
  <c r="F46" s="1"/>
  <c r="G46" s="1"/>
  <c r="D94"/>
  <c r="F94" s="1"/>
  <c r="G94" s="1"/>
  <c r="D82"/>
  <c r="F82" s="1"/>
  <c r="G82" s="1"/>
  <c r="D70"/>
  <c r="F70" s="1"/>
  <c r="G70" s="1"/>
  <c r="D10"/>
  <c r="F10" s="1"/>
  <c r="G10" s="1"/>
  <c r="D58"/>
  <c r="F58" s="1"/>
  <c r="G58" s="1"/>
  <c r="D105"/>
  <c r="F105" s="1"/>
  <c r="G105" s="1"/>
  <c r="D34"/>
  <c r="F34" s="1"/>
  <c r="G34" s="1"/>
  <c r="D118"/>
  <c r="F118" s="1"/>
  <c r="G118" s="1"/>
  <c r="D23"/>
  <c r="F23" s="1"/>
  <c r="G23" s="1"/>
  <c r="D47"/>
  <c r="F47" s="1"/>
  <c r="G47" s="1"/>
  <c r="D95"/>
  <c r="F95" s="1"/>
  <c r="G95" s="1"/>
  <c r="D83"/>
  <c r="F83" s="1"/>
  <c r="G83" s="1"/>
  <c r="D71"/>
  <c r="F71" s="1"/>
  <c r="G71" s="1"/>
  <c r="D11"/>
  <c r="F11" s="1"/>
  <c r="G11" s="1"/>
  <c r="D59"/>
  <c r="F59" s="1"/>
  <c r="G59" s="1"/>
  <c r="D106"/>
  <c r="F106" s="1"/>
  <c r="G106" s="1"/>
  <c r="D35"/>
  <c r="F35" s="1"/>
  <c r="G35" s="1"/>
  <c r="D119"/>
  <c r="F119" s="1"/>
  <c r="G119" s="1"/>
  <c r="D24"/>
  <c r="F24" s="1"/>
  <c r="G24" s="1"/>
  <c r="D48"/>
  <c r="F48" s="1"/>
  <c r="G48" s="1"/>
  <c r="D96"/>
  <c r="F96" s="1"/>
  <c r="G96" s="1"/>
  <c r="D84"/>
  <c r="F84" s="1"/>
  <c r="G84" s="1"/>
  <c r="D72"/>
  <c r="F72" s="1"/>
  <c r="G72" s="1"/>
  <c r="D12"/>
  <c r="F12" s="1"/>
  <c r="G12" s="1"/>
  <c r="D60"/>
  <c r="F60" s="1"/>
  <c r="G60" s="1"/>
  <c r="D107"/>
  <c r="F107" s="1"/>
  <c r="G107" s="1"/>
  <c r="D36"/>
  <c r="F36" s="1"/>
  <c r="G36" s="1"/>
  <c r="D120"/>
  <c r="F120" s="1"/>
  <c r="G120" s="1"/>
  <c r="D25"/>
  <c r="F25" s="1"/>
  <c r="G25" s="1"/>
  <c r="D49"/>
  <c r="F49" s="1"/>
  <c r="G49" s="1"/>
  <c r="D97"/>
  <c r="F97" s="1"/>
  <c r="G97" s="1"/>
  <c r="D85"/>
  <c r="F85" s="1"/>
  <c r="G85" s="1"/>
  <c r="D73"/>
  <c r="F73" s="1"/>
  <c r="G73" s="1"/>
  <c r="D13"/>
  <c r="F13" s="1"/>
  <c r="G13" s="1"/>
  <c r="D61"/>
  <c r="F61" s="1"/>
  <c r="G61" s="1"/>
  <c r="D108"/>
  <c r="F108" s="1"/>
  <c r="G108" s="1"/>
  <c r="D37"/>
  <c r="F37" s="1"/>
  <c r="G37" s="1"/>
  <c r="D121"/>
  <c r="F121" s="1"/>
  <c r="G121" s="1"/>
  <c r="D26"/>
  <c r="F26" s="1"/>
  <c r="G26" s="1"/>
  <c r="D50"/>
  <c r="F50" s="1"/>
  <c r="G50" s="1"/>
  <c r="D98"/>
  <c r="F98" s="1"/>
  <c r="G98" s="1"/>
  <c r="D86"/>
  <c r="F86" s="1"/>
  <c r="G86" s="1"/>
  <c r="D74"/>
  <c r="F74" s="1"/>
  <c r="G74" s="1"/>
  <c r="D14"/>
  <c r="F14" s="1"/>
  <c r="G14" s="1"/>
  <c r="D62"/>
  <c r="F62" s="1"/>
  <c r="G62" s="1"/>
  <c r="D109"/>
  <c r="F109" s="1"/>
  <c r="G109" s="1"/>
  <c r="D38"/>
  <c r="F38" s="1"/>
  <c r="G38" s="1"/>
  <c r="D122"/>
  <c r="F122" s="1"/>
  <c r="G122" s="1"/>
  <c r="D27"/>
  <c r="F27" s="1"/>
  <c r="G27" s="1"/>
  <c r="D51"/>
  <c r="F51" s="1"/>
  <c r="G51" s="1"/>
  <c r="D99"/>
  <c r="F99" s="1"/>
  <c r="G99" s="1"/>
  <c r="D87"/>
  <c r="F87" s="1"/>
  <c r="G87" s="1"/>
  <c r="D75"/>
  <c r="F75" s="1"/>
  <c r="G75" s="1"/>
  <c r="D15"/>
  <c r="F15" s="1"/>
  <c r="G15" s="1"/>
  <c r="D63"/>
  <c r="F63" s="1"/>
  <c r="G63" s="1"/>
  <c r="D110"/>
  <c r="F110" s="1"/>
  <c r="G110" s="1"/>
  <c r="D39"/>
  <c r="F39" s="1"/>
  <c r="G39" s="1"/>
  <c r="D123"/>
  <c r="F123" s="1"/>
  <c r="G123" s="1"/>
  <c r="D28"/>
  <c r="F28" s="1"/>
  <c r="G28" s="1"/>
  <c r="D52"/>
  <c r="F52" s="1"/>
  <c r="G52" s="1"/>
  <c r="D88"/>
  <c r="F88" s="1"/>
  <c r="G88" s="1"/>
  <c r="D76"/>
  <c r="F76" s="1"/>
  <c r="G76" s="1"/>
  <c r="D16"/>
  <c r="F16" s="1"/>
  <c r="G16" s="1"/>
  <c r="D64"/>
  <c r="F64" s="1"/>
  <c r="G64" s="1"/>
  <c r="D111"/>
  <c r="F111" s="1"/>
  <c r="G111" s="1"/>
  <c r="D40"/>
  <c r="F40" s="1"/>
  <c r="G40" s="1"/>
  <c r="D112"/>
  <c r="F112" s="1"/>
  <c r="G112" s="1"/>
  <c r="G125" l="1"/>
  <c r="G138" i="6" l="1"/>
  <c r="G136"/>
</calcChain>
</file>

<file path=xl/sharedStrings.xml><?xml version="1.0" encoding="utf-8"?>
<sst xmlns="http://schemas.openxmlformats.org/spreadsheetml/2006/main" count="540" uniqueCount="50">
  <si>
    <t>наценка, %</t>
  </si>
  <si>
    <t>НДС</t>
  </si>
  <si>
    <t>Таблица продаж</t>
  </si>
  <si>
    <t>Дата продажи</t>
  </si>
  <si>
    <t>Стоимость</t>
  </si>
  <si>
    <t>Наценка, руб.</t>
  </si>
  <si>
    <t>Кол-во</t>
  </si>
  <si>
    <t>Продажная цена</t>
  </si>
  <si>
    <t>Январь,2012</t>
  </si>
  <si>
    <t>Сентябрь,2012</t>
  </si>
  <si>
    <t>Октябрь, 2012</t>
  </si>
  <si>
    <t>Февраль,2013</t>
  </si>
  <si>
    <t>Тоби</t>
  </si>
  <si>
    <t>Ральф</t>
  </si>
  <si>
    <t>Рекс</t>
  </si>
  <si>
    <t>Сенька</t>
  </si>
  <si>
    <t>Сева</t>
  </si>
  <si>
    <t>Рой</t>
  </si>
  <si>
    <t>Пушок</t>
  </si>
  <si>
    <t>Робин</t>
  </si>
  <si>
    <t>Сэм</t>
  </si>
  <si>
    <t>Рей</t>
  </si>
  <si>
    <t>Бренд Одежды</t>
  </si>
  <si>
    <t>Итого:</t>
  </si>
  <si>
    <t>Февраль,2012</t>
  </si>
  <si>
    <t>Июнь,2012</t>
  </si>
  <si>
    <t>Июль,2012</t>
  </si>
  <si>
    <t>Август,2012</t>
  </si>
  <si>
    <t>Ноябрь,2012</t>
  </si>
  <si>
    <t>Декабрь,2012</t>
  </si>
  <si>
    <t>Март,2012</t>
  </si>
  <si>
    <t>Апрель,2012</t>
  </si>
  <si>
    <t>Май,2012</t>
  </si>
  <si>
    <t>Прибыль</t>
  </si>
  <si>
    <t>Названия строк</t>
  </si>
  <si>
    <t>Общий итог</t>
  </si>
  <si>
    <t>Сумма по полю Стоимость</t>
  </si>
  <si>
    <t>Значения</t>
  </si>
  <si>
    <t>Сумма по полю Наценка, руб.</t>
  </si>
  <si>
    <t>Пушок Итог</t>
  </si>
  <si>
    <t>Ральф Итог</t>
  </si>
  <si>
    <t>Рей Итог</t>
  </si>
  <si>
    <t>Рекс Итог</t>
  </si>
  <si>
    <t>Робин Итог</t>
  </si>
  <si>
    <t>Рой Итог</t>
  </si>
  <si>
    <t>Сева Итог</t>
  </si>
  <si>
    <t>Сенька Итог</t>
  </si>
  <si>
    <t>Сэм Итог</t>
  </si>
  <si>
    <t>Тоби Итог</t>
  </si>
  <si>
    <t>Среднее по полю Стоимость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</si>
</sst>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43">
    <dxf>
      <numFmt numFmtId="164" formatCode="#,##0.00\ &quot;₽&quot;"/>
    </dxf>
    <dxf>
      <numFmt numFmtId="164" formatCode="#,##0.00\ &quot;₽&quot;"/>
    </dxf>
    <dxf>
      <numFmt numFmtId="164" formatCode="#,##0.00\ &quot;₽&quot;"/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  <dxf>
      <numFmt numFmtId="19" formatCode="dd/mm/yyyy"/>
    </dxf>
    <dxf>
      <numFmt numFmtId="164" formatCode="#,##0.00\ &quot;₽&quot;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[2 лаба.xlsx]Сводка!СводнаяТаблица2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Стоимост</a:t>
            </a:r>
            <a:r>
              <a:rPr lang="ru-RU" baseline="0"/>
              <a:t>ь/Наценка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Сводка!$B$3:$B$4</c:f>
              <c:strCache>
                <c:ptCount val="1"/>
                <c:pt idx="0">
                  <c:v>Сумма по полю Стоимость</c:v>
                </c:pt>
              </c:strCache>
            </c:strRef>
          </c:tx>
          <c:cat>
            <c:strRef>
              <c:f>Сводка!$A$5:$A$15</c:f>
              <c:strCache>
                <c:ptCount val="10"/>
                <c:pt idx="0">
                  <c:v>Пушок</c:v>
                </c:pt>
                <c:pt idx="1">
                  <c:v>Ральф</c:v>
                </c:pt>
                <c:pt idx="2">
                  <c:v>Рей</c:v>
                </c:pt>
                <c:pt idx="3">
                  <c:v>Рекс</c:v>
                </c:pt>
                <c:pt idx="4">
                  <c:v>Робин</c:v>
                </c:pt>
                <c:pt idx="5">
                  <c:v>Рой</c:v>
                </c:pt>
                <c:pt idx="6">
                  <c:v>Сева</c:v>
                </c:pt>
                <c:pt idx="7">
                  <c:v>Сенька</c:v>
                </c:pt>
                <c:pt idx="8">
                  <c:v>Сэм</c:v>
                </c:pt>
                <c:pt idx="9">
                  <c:v>Тоби</c:v>
                </c:pt>
              </c:strCache>
            </c:strRef>
          </c:cat>
          <c:val>
            <c:numRef>
              <c:f>Сводка!$B$5:$B$15</c:f>
              <c:numCache>
                <c:formatCode>General</c:formatCode>
                <c:ptCount val="10"/>
                <c:pt idx="0">
                  <c:v>13980</c:v>
                </c:pt>
                <c:pt idx="1">
                  <c:v>6720</c:v>
                </c:pt>
                <c:pt idx="2">
                  <c:v>17904</c:v>
                </c:pt>
                <c:pt idx="3">
                  <c:v>24000</c:v>
                </c:pt>
                <c:pt idx="4">
                  <c:v>8256</c:v>
                </c:pt>
                <c:pt idx="5">
                  <c:v>20400</c:v>
                </c:pt>
                <c:pt idx="6">
                  <c:v>9588</c:v>
                </c:pt>
                <c:pt idx="7">
                  <c:v>18458</c:v>
                </c:pt>
                <c:pt idx="8">
                  <c:v>6408</c:v>
                </c:pt>
                <c:pt idx="9">
                  <c:v>14880</c:v>
                </c:pt>
              </c:numCache>
            </c:numRef>
          </c:val>
        </c:ser>
        <c:ser>
          <c:idx val="1"/>
          <c:order val="1"/>
          <c:tx>
            <c:strRef>
              <c:f>Сводка!$C$3:$C$4</c:f>
              <c:strCache>
                <c:ptCount val="1"/>
                <c:pt idx="0">
                  <c:v>Сумма по полю Наценка, руб.</c:v>
                </c:pt>
              </c:strCache>
            </c:strRef>
          </c:tx>
          <c:cat>
            <c:strRef>
              <c:f>Сводка!$A$5:$A$15</c:f>
              <c:strCache>
                <c:ptCount val="10"/>
                <c:pt idx="0">
                  <c:v>Пушок</c:v>
                </c:pt>
                <c:pt idx="1">
                  <c:v>Ральф</c:v>
                </c:pt>
                <c:pt idx="2">
                  <c:v>Рей</c:v>
                </c:pt>
                <c:pt idx="3">
                  <c:v>Рекс</c:v>
                </c:pt>
                <c:pt idx="4">
                  <c:v>Робин</c:v>
                </c:pt>
                <c:pt idx="5">
                  <c:v>Рой</c:v>
                </c:pt>
                <c:pt idx="6">
                  <c:v>Сева</c:v>
                </c:pt>
                <c:pt idx="7">
                  <c:v>Сенька</c:v>
                </c:pt>
                <c:pt idx="8">
                  <c:v>Сэм</c:v>
                </c:pt>
                <c:pt idx="9">
                  <c:v>Тоби</c:v>
                </c:pt>
              </c:strCache>
            </c:strRef>
          </c:cat>
          <c:val>
            <c:numRef>
              <c:f>Сводка!$C$5:$C$15</c:f>
              <c:numCache>
                <c:formatCode>General</c:formatCode>
                <c:ptCount val="10"/>
                <c:pt idx="0">
                  <c:v>3495</c:v>
                </c:pt>
                <c:pt idx="1">
                  <c:v>1680</c:v>
                </c:pt>
                <c:pt idx="2">
                  <c:v>4476</c:v>
                </c:pt>
                <c:pt idx="3">
                  <c:v>6000</c:v>
                </c:pt>
                <c:pt idx="4">
                  <c:v>2064</c:v>
                </c:pt>
                <c:pt idx="5">
                  <c:v>5100</c:v>
                </c:pt>
                <c:pt idx="6">
                  <c:v>2397</c:v>
                </c:pt>
                <c:pt idx="7">
                  <c:v>4614.5</c:v>
                </c:pt>
                <c:pt idx="8">
                  <c:v>1602</c:v>
                </c:pt>
                <c:pt idx="9">
                  <c:v>3720</c:v>
                </c:pt>
              </c:numCache>
            </c:numRef>
          </c:val>
        </c:ser>
        <c:axId val="179180672"/>
        <c:axId val="179182208"/>
      </c:barChart>
      <c:catAx>
        <c:axId val="179180672"/>
        <c:scaling>
          <c:orientation val="minMax"/>
        </c:scaling>
        <c:axPos val="b"/>
        <c:tickLblPos val="nextTo"/>
        <c:crossAx val="179182208"/>
        <c:crosses val="autoZero"/>
        <c:auto val="1"/>
        <c:lblAlgn val="ctr"/>
        <c:lblOffset val="100"/>
      </c:catAx>
      <c:valAx>
        <c:axId val="179182208"/>
        <c:scaling>
          <c:orientation val="minMax"/>
        </c:scaling>
        <c:axPos val="l"/>
        <c:majorGridlines/>
        <c:numFmt formatCode="General" sourceLinked="1"/>
        <c:tickLblPos val="nextTo"/>
        <c:crossAx val="179180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[2 лаба.xlsx]сводка 2!СводнаяТаблица1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'сводка 2'!$B$3</c:f>
              <c:strCache>
                <c:ptCount val="1"/>
                <c:pt idx="0">
                  <c:v>Итог</c:v>
                </c:pt>
              </c:strCache>
            </c:strRef>
          </c:tx>
          <c:cat>
            <c:strRef>
              <c:f>'сводка 2'!$A$4:$A$14</c:f>
              <c:strCache>
                <c:ptCount val="10"/>
                <c:pt idx="0">
                  <c:v>Рекс</c:v>
                </c:pt>
                <c:pt idx="1">
                  <c:v>Рой</c:v>
                </c:pt>
                <c:pt idx="2">
                  <c:v>Сенька</c:v>
                </c:pt>
                <c:pt idx="3">
                  <c:v>Рей</c:v>
                </c:pt>
                <c:pt idx="4">
                  <c:v>Тоби</c:v>
                </c:pt>
                <c:pt idx="5">
                  <c:v>Пушок</c:v>
                </c:pt>
                <c:pt idx="6">
                  <c:v>Сева</c:v>
                </c:pt>
                <c:pt idx="7">
                  <c:v>Робин</c:v>
                </c:pt>
                <c:pt idx="8">
                  <c:v>Ральф</c:v>
                </c:pt>
                <c:pt idx="9">
                  <c:v>Сэм</c:v>
                </c:pt>
              </c:strCache>
            </c:strRef>
          </c:cat>
          <c:val>
            <c:numRef>
              <c:f>'сводка 2'!$B$4:$B$14</c:f>
              <c:numCache>
                <c:formatCode>#,##0.00\ "₽"</c:formatCode>
                <c:ptCount val="10"/>
                <c:pt idx="0">
                  <c:v>2000</c:v>
                </c:pt>
                <c:pt idx="1">
                  <c:v>1700</c:v>
                </c:pt>
                <c:pt idx="2">
                  <c:v>1678</c:v>
                </c:pt>
                <c:pt idx="3">
                  <c:v>1492</c:v>
                </c:pt>
                <c:pt idx="4">
                  <c:v>1240</c:v>
                </c:pt>
                <c:pt idx="5">
                  <c:v>1165</c:v>
                </c:pt>
                <c:pt idx="6">
                  <c:v>799</c:v>
                </c:pt>
                <c:pt idx="7">
                  <c:v>688</c:v>
                </c:pt>
                <c:pt idx="8">
                  <c:v>560</c:v>
                </c:pt>
                <c:pt idx="9">
                  <c:v>534</c:v>
                </c:pt>
              </c:numCache>
            </c:numRef>
          </c:val>
        </c:ser>
        <c:shape val="cylinder"/>
        <c:axId val="179458048"/>
        <c:axId val="179459584"/>
        <c:axId val="0"/>
      </c:bar3DChart>
      <c:catAx>
        <c:axId val="179458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400"/>
                  <a:t>Бренд одежды</a:t>
                </a:r>
              </a:p>
            </c:rich>
          </c:tx>
          <c:layout/>
        </c:title>
        <c:tickLblPos val="nextTo"/>
        <c:crossAx val="179459584"/>
        <c:crosses val="autoZero"/>
        <c:auto val="1"/>
        <c:lblAlgn val="ctr"/>
        <c:lblOffset val="100"/>
      </c:catAx>
      <c:valAx>
        <c:axId val="1794595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 sz="1100"/>
                  <a:t>Рубли</a:t>
                </a:r>
              </a:p>
            </c:rich>
          </c:tx>
          <c:layout/>
        </c:title>
        <c:numFmt formatCode="#,##0.00\ &quot;₽&quot;" sourceLinked="1"/>
        <c:tickLblPos val="nextTo"/>
        <c:crossAx val="179458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Итоги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итоги!$C$4</c:f>
              <c:strCache>
                <c:ptCount val="1"/>
                <c:pt idx="0">
                  <c:v>Стоимость</c:v>
                </c:pt>
              </c:strCache>
            </c:strRef>
          </c:tx>
          <c:cat>
            <c:strRef>
              <c:f>итоги!$A$5:$B$133</c:f>
              <c:strCache>
                <c:ptCount val="9"/>
                <c:pt idx="0">
                  <c:v>Пушок Итог</c:v>
                </c:pt>
                <c:pt idx="1">
                  <c:v>Ральф Итог</c:v>
                </c:pt>
                <c:pt idx="2">
                  <c:v>Рей Итог</c:v>
                </c:pt>
                <c:pt idx="3">
                  <c:v>Рекс Итог</c:v>
                </c:pt>
                <c:pt idx="4">
                  <c:v>Робин Итог</c:v>
                </c:pt>
                <c:pt idx="5">
                  <c:v>Рой Итог</c:v>
                </c:pt>
                <c:pt idx="6">
                  <c:v>Сева Итог</c:v>
                </c:pt>
                <c:pt idx="7">
                  <c:v>Сенька Итог</c:v>
                </c:pt>
                <c:pt idx="8">
                  <c:v>Сэм Итог</c:v>
                </c:pt>
              </c:strCache>
            </c:strRef>
          </c:cat>
          <c:val>
            <c:numRef>
              <c:f>итоги!$C$5:$C$133</c:f>
              <c:numCache>
                <c:formatCode>#,##0.00\ "₽"</c:formatCode>
                <c:ptCount val="9"/>
              </c:numCache>
            </c:numRef>
          </c:val>
        </c:ser>
        <c:ser>
          <c:idx val="1"/>
          <c:order val="1"/>
          <c:tx>
            <c:strRef>
              <c:f>итоги!$D$4</c:f>
              <c:strCache>
                <c:ptCount val="1"/>
                <c:pt idx="0">
                  <c:v>Наценка, руб.</c:v>
                </c:pt>
              </c:strCache>
            </c:strRef>
          </c:tx>
          <c:cat>
            <c:strRef>
              <c:f>итоги!$A$5:$B$133</c:f>
              <c:strCache>
                <c:ptCount val="9"/>
                <c:pt idx="0">
                  <c:v>Пушок Итог</c:v>
                </c:pt>
                <c:pt idx="1">
                  <c:v>Ральф Итог</c:v>
                </c:pt>
                <c:pt idx="2">
                  <c:v>Рей Итог</c:v>
                </c:pt>
                <c:pt idx="3">
                  <c:v>Рекс Итог</c:v>
                </c:pt>
                <c:pt idx="4">
                  <c:v>Робин Итог</c:v>
                </c:pt>
                <c:pt idx="5">
                  <c:v>Рой Итог</c:v>
                </c:pt>
                <c:pt idx="6">
                  <c:v>Сева Итог</c:v>
                </c:pt>
                <c:pt idx="7">
                  <c:v>Сенька Итог</c:v>
                </c:pt>
                <c:pt idx="8">
                  <c:v>Сэм Итог</c:v>
                </c:pt>
              </c:strCache>
            </c:strRef>
          </c:cat>
          <c:val>
            <c:numRef>
              <c:f>итоги!$D$5:$D$133</c:f>
              <c:numCache>
                <c:formatCode>#,##0.00\ "₽"</c:formatCode>
                <c:ptCount val="9"/>
              </c:numCache>
            </c:numRef>
          </c:val>
        </c:ser>
        <c:ser>
          <c:idx val="2"/>
          <c:order val="2"/>
          <c:tx>
            <c:strRef>
              <c:f>итоги!$E$4</c:f>
              <c:strCache>
                <c:ptCount val="1"/>
                <c:pt idx="0">
                  <c:v>Кол-во</c:v>
                </c:pt>
              </c:strCache>
            </c:strRef>
          </c:tx>
          <c:cat>
            <c:strRef>
              <c:f>итоги!$A$5:$B$133</c:f>
              <c:strCache>
                <c:ptCount val="9"/>
                <c:pt idx="0">
                  <c:v>Пушок Итог</c:v>
                </c:pt>
                <c:pt idx="1">
                  <c:v>Ральф Итог</c:v>
                </c:pt>
                <c:pt idx="2">
                  <c:v>Рей Итог</c:v>
                </c:pt>
                <c:pt idx="3">
                  <c:v>Рекс Итог</c:v>
                </c:pt>
                <c:pt idx="4">
                  <c:v>Робин Итог</c:v>
                </c:pt>
                <c:pt idx="5">
                  <c:v>Рой Итог</c:v>
                </c:pt>
                <c:pt idx="6">
                  <c:v>Сева Итог</c:v>
                </c:pt>
                <c:pt idx="7">
                  <c:v>Сенька Итог</c:v>
                </c:pt>
                <c:pt idx="8">
                  <c:v>Сэм Итог</c:v>
                </c:pt>
              </c:strCache>
            </c:strRef>
          </c:cat>
          <c:val>
            <c:numRef>
              <c:f>итоги!$E$5:$E$133</c:f>
              <c:numCache>
                <c:formatCode>0.00</c:formatCode>
                <c:ptCount val="9"/>
                <c:pt idx="0">
                  <c:v>2354</c:v>
                </c:pt>
                <c:pt idx="1">
                  <c:v>3004</c:v>
                </c:pt>
                <c:pt idx="2">
                  <c:v>2715</c:v>
                </c:pt>
                <c:pt idx="3">
                  <c:v>1313</c:v>
                </c:pt>
                <c:pt idx="4">
                  <c:v>1633</c:v>
                </c:pt>
                <c:pt idx="5">
                  <c:v>3179</c:v>
                </c:pt>
                <c:pt idx="6">
                  <c:v>2803</c:v>
                </c:pt>
                <c:pt idx="7">
                  <c:v>2322</c:v>
                </c:pt>
                <c:pt idx="8">
                  <c:v>1983</c:v>
                </c:pt>
              </c:numCache>
            </c:numRef>
          </c:val>
        </c:ser>
        <c:ser>
          <c:idx val="3"/>
          <c:order val="3"/>
          <c:tx>
            <c:strRef>
              <c:f>итоги!$F$4</c:f>
              <c:strCache>
                <c:ptCount val="1"/>
                <c:pt idx="0">
                  <c:v>Продажная цена</c:v>
                </c:pt>
              </c:strCache>
            </c:strRef>
          </c:tx>
          <c:cat>
            <c:strRef>
              <c:f>итоги!$A$5:$B$133</c:f>
              <c:strCache>
                <c:ptCount val="9"/>
                <c:pt idx="0">
                  <c:v>Пушок Итог</c:v>
                </c:pt>
                <c:pt idx="1">
                  <c:v>Ральф Итог</c:v>
                </c:pt>
                <c:pt idx="2">
                  <c:v>Рей Итог</c:v>
                </c:pt>
                <c:pt idx="3">
                  <c:v>Рекс Итог</c:v>
                </c:pt>
                <c:pt idx="4">
                  <c:v>Робин Итог</c:v>
                </c:pt>
                <c:pt idx="5">
                  <c:v>Рой Итог</c:v>
                </c:pt>
                <c:pt idx="6">
                  <c:v>Сева Итог</c:v>
                </c:pt>
                <c:pt idx="7">
                  <c:v>Сенька Итог</c:v>
                </c:pt>
                <c:pt idx="8">
                  <c:v>Сэм Итог</c:v>
                </c:pt>
              </c:strCache>
            </c:strRef>
          </c:cat>
          <c:val>
            <c:numRef>
              <c:f>итоги!$F$5:$F$133</c:f>
              <c:numCache>
                <c:formatCode>#,##0.00\ "₽"</c:formatCode>
                <c:ptCount val="9"/>
              </c:numCache>
            </c:numRef>
          </c:val>
        </c:ser>
        <c:ser>
          <c:idx val="4"/>
          <c:order val="4"/>
          <c:tx>
            <c:strRef>
              <c:f>итоги!$G$4</c:f>
              <c:strCache>
                <c:ptCount val="1"/>
                <c:pt idx="0">
                  <c:v>Прибыль</c:v>
                </c:pt>
              </c:strCache>
            </c:strRef>
          </c:tx>
          <c:cat>
            <c:strRef>
              <c:f>итоги!$A$5:$B$133</c:f>
              <c:strCache>
                <c:ptCount val="9"/>
                <c:pt idx="0">
                  <c:v>Пушок Итог</c:v>
                </c:pt>
                <c:pt idx="1">
                  <c:v>Ральф Итог</c:v>
                </c:pt>
                <c:pt idx="2">
                  <c:v>Рей Итог</c:v>
                </c:pt>
                <c:pt idx="3">
                  <c:v>Рекс Итог</c:v>
                </c:pt>
                <c:pt idx="4">
                  <c:v>Робин Итог</c:v>
                </c:pt>
                <c:pt idx="5">
                  <c:v>Рой Итог</c:v>
                </c:pt>
                <c:pt idx="6">
                  <c:v>Сева Итог</c:v>
                </c:pt>
                <c:pt idx="7">
                  <c:v>Сенька Итог</c:v>
                </c:pt>
                <c:pt idx="8">
                  <c:v>Сэм Итог</c:v>
                </c:pt>
              </c:strCache>
            </c:strRef>
          </c:cat>
          <c:val>
            <c:numRef>
              <c:f>итоги!$G$5:$G$133</c:f>
              <c:numCache>
                <c:formatCode>#,##0.00\ "₽"</c:formatCode>
                <c:ptCount val="9"/>
              </c:numCache>
            </c:numRef>
          </c:val>
        </c:ser>
        <c:shape val="box"/>
        <c:axId val="179577984"/>
        <c:axId val="179579520"/>
        <c:axId val="0"/>
      </c:bar3DChart>
      <c:catAx>
        <c:axId val="179577984"/>
        <c:scaling>
          <c:orientation val="minMax"/>
        </c:scaling>
        <c:axPos val="b"/>
        <c:tickLblPos val="nextTo"/>
        <c:crossAx val="179579520"/>
        <c:crosses val="autoZero"/>
        <c:auto val="1"/>
        <c:lblAlgn val="ctr"/>
        <c:lblOffset val="100"/>
      </c:catAx>
      <c:valAx>
        <c:axId val="179579520"/>
        <c:scaling>
          <c:orientation val="minMax"/>
        </c:scaling>
        <c:axPos val="l"/>
        <c:majorGridlines/>
        <c:numFmt formatCode="#,##0.00\ &quot;₽&quot;" sourceLinked="1"/>
        <c:tickLblPos val="nextTo"/>
        <c:crossAx val="179577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16</xdr:row>
      <xdr:rowOff>180975</xdr:rowOff>
    </xdr:from>
    <xdr:to>
      <xdr:col>3</xdr:col>
      <xdr:colOff>390525</xdr:colOff>
      <xdr:row>31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4</xdr:row>
      <xdr:rowOff>180975</xdr:rowOff>
    </xdr:from>
    <xdr:to>
      <xdr:col>16</xdr:col>
      <xdr:colOff>438150</xdr:colOff>
      <xdr:row>28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523874</xdr:colOff>
      <xdr:row>3</xdr:row>
      <xdr:rowOff>104775</xdr:rowOff>
    </xdr:from>
    <xdr:to>
      <xdr:col>19</xdr:col>
      <xdr:colOff>400049</xdr:colOff>
      <xdr:row>145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3747.429685995368" createdVersion="3" refreshedVersion="3" minRefreshableVersion="3" recordCount="119">
  <cacheSource type="worksheet">
    <worksheetSource ref="A4:G123" sheet="Таблица"/>
  </cacheSource>
  <cacheFields count="8">
    <cacheField name="Дата продажи" numFmtId="14">
      <sharedItems count="13">
        <s v="Январь,2012"/>
        <s v="Февраль,2012"/>
        <s v="Март,2012"/>
        <s v="Апрель,2012"/>
        <s v="Май,2012"/>
        <s v="Июнь,2012"/>
        <s v="Июль,2012"/>
        <s v="Август,2012"/>
        <s v="Сентябрь,2012"/>
        <s v="Октябрь, 2012"/>
        <s v="Ноябрь,2012"/>
        <s v="Декабрь,2012"/>
        <s v="Февраль,2013" u="1"/>
      </sharedItems>
      <fieldGroup par="7"/>
    </cacheField>
    <cacheField name="Бренд Одежды" numFmtId="49">
      <sharedItems count="10">
        <s v="Пушок"/>
        <s v="Ральф"/>
        <s v="Рей"/>
        <s v="Рекс"/>
        <s v="Робин"/>
        <s v="Рой"/>
        <s v="Сева"/>
        <s v="Сенька"/>
        <s v="Сэм"/>
        <s v="Тоби"/>
      </sharedItems>
    </cacheField>
    <cacheField name="Стоимость" numFmtId="164">
      <sharedItems containsSemiMixedTypes="0" containsString="0" containsNumber="1" containsInteger="1" minValue="534" maxValue="2000"/>
    </cacheField>
    <cacheField name="Наценка, руб." numFmtId="164">
      <sharedItems containsSemiMixedTypes="0" containsString="0" containsNumber="1" minValue="133.5" maxValue="500"/>
    </cacheField>
    <cacheField name="Кол-во" numFmtId="2">
      <sharedItems containsSemiMixedTypes="0" containsString="0" containsNumber="1" containsInteger="1" minValue="13" maxValue="985"/>
    </cacheField>
    <cacheField name="Продажная цена" numFmtId="164">
      <sharedItems containsSemiMixedTypes="0" containsString="0" containsNumber="1" minValue="11214" maxValue="2506650"/>
    </cacheField>
    <cacheField name="Прибыль" numFmtId="164">
      <sharedItems containsSemiMixedTypes="0" containsString="0" containsNumber="1" minValue="3738" maxValue="835550"/>
    </cacheField>
    <cacheField name="Дата продажи2" numFmtId="0" databaseField="0">
      <fieldGroup base="0">
        <discretePr count="13">
          <x v="1"/>
          <x v="1"/>
          <x v="1"/>
          <x v="2"/>
          <x v="2"/>
          <x v="2"/>
          <x v="3"/>
          <x v="3"/>
          <x v="3"/>
          <x v="4"/>
          <x v="4"/>
          <x v="4"/>
          <x v="0"/>
        </discretePr>
        <groupItems count="5">
          <s v="Февраль,2013"/>
          <s v="Группа1"/>
          <s v="Группа2"/>
          <s v="Группа3"/>
          <s v="Группа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">
  <r>
    <x v="0"/>
    <x v="0"/>
    <n v="1165"/>
    <n v="291.25"/>
    <n v="95"/>
    <n v="166012.5"/>
    <n v="55337.5"/>
  </r>
  <r>
    <x v="1"/>
    <x v="0"/>
    <n v="1165"/>
    <n v="291.25"/>
    <n v="75"/>
    <n v="131062.5"/>
    <n v="43687.5"/>
  </r>
  <r>
    <x v="2"/>
    <x v="0"/>
    <n v="1165"/>
    <n v="291.25"/>
    <n v="25"/>
    <n v="43687.5"/>
    <n v="14562.5"/>
  </r>
  <r>
    <x v="3"/>
    <x v="0"/>
    <n v="1165"/>
    <n v="291.25"/>
    <n v="666"/>
    <n v="1163835"/>
    <n v="387945"/>
  </r>
  <r>
    <x v="4"/>
    <x v="0"/>
    <n v="1165"/>
    <n v="291.25"/>
    <n v="243"/>
    <n v="424642.5"/>
    <n v="141547.5"/>
  </r>
  <r>
    <x v="5"/>
    <x v="0"/>
    <n v="1165"/>
    <n v="291.25"/>
    <n v="652"/>
    <n v="1139370"/>
    <n v="379790"/>
  </r>
  <r>
    <x v="6"/>
    <x v="0"/>
    <n v="1165"/>
    <n v="291.25"/>
    <n v="68"/>
    <n v="118830"/>
    <n v="39610"/>
  </r>
  <r>
    <x v="7"/>
    <x v="0"/>
    <n v="1165"/>
    <n v="291.25"/>
    <n v="52"/>
    <n v="90870"/>
    <n v="30290"/>
  </r>
  <r>
    <x v="8"/>
    <x v="0"/>
    <n v="1165"/>
    <n v="291.25"/>
    <n v="105"/>
    <n v="183487.5"/>
    <n v="61162.5"/>
  </r>
  <r>
    <x v="9"/>
    <x v="0"/>
    <n v="1165"/>
    <n v="291.25"/>
    <n v="55"/>
    <n v="96112.5"/>
    <n v="32037.5"/>
  </r>
  <r>
    <x v="10"/>
    <x v="0"/>
    <n v="1165"/>
    <n v="291.25"/>
    <n v="25"/>
    <n v="43687.5"/>
    <n v="14562.5"/>
  </r>
  <r>
    <x v="11"/>
    <x v="0"/>
    <n v="1165"/>
    <n v="291.25"/>
    <n v="293"/>
    <n v="512017.5"/>
    <n v="170672.5"/>
  </r>
  <r>
    <x v="0"/>
    <x v="1"/>
    <n v="560"/>
    <n v="140"/>
    <n v="132"/>
    <n v="110880"/>
    <n v="36960"/>
  </r>
  <r>
    <x v="1"/>
    <x v="1"/>
    <n v="560"/>
    <n v="140"/>
    <n v="39"/>
    <n v="32760"/>
    <n v="10920"/>
  </r>
  <r>
    <x v="2"/>
    <x v="1"/>
    <n v="560"/>
    <n v="140"/>
    <n v="453"/>
    <n v="380520"/>
    <n v="126840"/>
  </r>
  <r>
    <x v="3"/>
    <x v="1"/>
    <n v="560"/>
    <n v="140"/>
    <n v="324"/>
    <n v="272160"/>
    <n v="90720"/>
  </r>
  <r>
    <x v="4"/>
    <x v="1"/>
    <n v="560"/>
    <n v="140"/>
    <n v="724"/>
    <n v="608160"/>
    <n v="202720"/>
  </r>
  <r>
    <x v="5"/>
    <x v="1"/>
    <n v="560"/>
    <n v="140"/>
    <n v="254"/>
    <n v="213360"/>
    <n v="71120"/>
  </r>
  <r>
    <x v="6"/>
    <x v="1"/>
    <n v="560"/>
    <n v="140"/>
    <n v="226"/>
    <n v="189840"/>
    <n v="63280"/>
  </r>
  <r>
    <x v="7"/>
    <x v="1"/>
    <n v="560"/>
    <n v="140"/>
    <n v="99"/>
    <n v="83160"/>
    <n v="27720"/>
  </r>
  <r>
    <x v="8"/>
    <x v="1"/>
    <n v="560"/>
    <n v="140"/>
    <n v="332"/>
    <n v="278880"/>
    <n v="92960"/>
  </r>
  <r>
    <x v="9"/>
    <x v="1"/>
    <n v="560"/>
    <n v="140"/>
    <n v="123"/>
    <n v="103320"/>
    <n v="34440"/>
  </r>
  <r>
    <x v="10"/>
    <x v="1"/>
    <n v="560"/>
    <n v="140"/>
    <n v="209"/>
    <n v="175560"/>
    <n v="58520"/>
  </r>
  <r>
    <x v="11"/>
    <x v="1"/>
    <n v="560"/>
    <n v="140"/>
    <n v="89"/>
    <n v="74760"/>
    <n v="24920"/>
  </r>
  <r>
    <x v="0"/>
    <x v="2"/>
    <n v="1492"/>
    <n v="373"/>
    <n v="31"/>
    <n v="69378"/>
    <n v="23126"/>
  </r>
  <r>
    <x v="1"/>
    <x v="2"/>
    <n v="1492"/>
    <n v="373"/>
    <n v="69"/>
    <n v="154422"/>
    <n v="51474"/>
  </r>
  <r>
    <x v="2"/>
    <x v="2"/>
    <n v="1492"/>
    <n v="373"/>
    <n v="423"/>
    <n v="946674"/>
    <n v="315558"/>
  </r>
  <r>
    <x v="3"/>
    <x v="2"/>
    <n v="1492"/>
    <n v="373"/>
    <n v="72"/>
    <n v="161136"/>
    <n v="53712"/>
  </r>
  <r>
    <x v="4"/>
    <x v="2"/>
    <n v="1492"/>
    <n v="373"/>
    <n v="985"/>
    <n v="2204430"/>
    <n v="734810"/>
  </r>
  <r>
    <x v="5"/>
    <x v="2"/>
    <n v="1492"/>
    <n v="373"/>
    <n v="64"/>
    <n v="143232"/>
    <n v="47744"/>
  </r>
  <r>
    <x v="6"/>
    <x v="2"/>
    <n v="1492"/>
    <n v="373"/>
    <n v="65"/>
    <n v="145470"/>
    <n v="48490"/>
  </r>
  <r>
    <x v="7"/>
    <x v="2"/>
    <n v="1492"/>
    <n v="373"/>
    <n v="198"/>
    <n v="443124"/>
    <n v="147708"/>
  </r>
  <r>
    <x v="8"/>
    <x v="2"/>
    <n v="1492"/>
    <n v="373"/>
    <n v="78"/>
    <n v="174564"/>
    <n v="58188"/>
  </r>
  <r>
    <x v="9"/>
    <x v="2"/>
    <n v="1492"/>
    <n v="373"/>
    <n v="369"/>
    <n v="825822"/>
    <n v="275274"/>
  </r>
  <r>
    <x v="10"/>
    <x v="2"/>
    <n v="1492"/>
    <n v="373"/>
    <n v="265"/>
    <n v="593070"/>
    <n v="197690"/>
  </r>
  <r>
    <x v="11"/>
    <x v="2"/>
    <n v="1492"/>
    <n v="373"/>
    <n v="96"/>
    <n v="214848"/>
    <n v="71616"/>
  </r>
  <r>
    <x v="0"/>
    <x v="3"/>
    <n v="2000"/>
    <n v="500"/>
    <n v="96"/>
    <n v="288000"/>
    <n v="96000"/>
  </r>
  <r>
    <x v="1"/>
    <x v="3"/>
    <n v="2000"/>
    <n v="500"/>
    <n v="56"/>
    <n v="168000"/>
    <n v="56000"/>
  </r>
  <r>
    <x v="2"/>
    <x v="3"/>
    <n v="2000"/>
    <n v="500"/>
    <n v="24"/>
    <n v="72000"/>
    <n v="24000"/>
  </r>
  <r>
    <x v="3"/>
    <x v="3"/>
    <n v="2000"/>
    <n v="500"/>
    <n v="124"/>
    <n v="372000"/>
    <n v="124000"/>
  </r>
  <r>
    <x v="4"/>
    <x v="3"/>
    <n v="2000"/>
    <n v="500"/>
    <n v="102"/>
    <n v="306000"/>
    <n v="102000"/>
  </r>
  <r>
    <x v="5"/>
    <x v="3"/>
    <n v="2000"/>
    <n v="500"/>
    <n v="95"/>
    <n v="285000"/>
    <n v="95000"/>
  </r>
  <r>
    <x v="6"/>
    <x v="3"/>
    <n v="2000"/>
    <n v="500"/>
    <n v="239"/>
    <n v="717000"/>
    <n v="239000"/>
  </r>
  <r>
    <x v="7"/>
    <x v="3"/>
    <n v="2000"/>
    <n v="500"/>
    <n v="137"/>
    <n v="411000"/>
    <n v="137000"/>
  </r>
  <r>
    <x v="8"/>
    <x v="3"/>
    <n v="2000"/>
    <n v="500"/>
    <n v="201"/>
    <n v="603000"/>
    <n v="201000"/>
  </r>
  <r>
    <x v="9"/>
    <x v="3"/>
    <n v="2000"/>
    <n v="500"/>
    <n v="125"/>
    <n v="375000"/>
    <n v="125000"/>
  </r>
  <r>
    <x v="10"/>
    <x v="3"/>
    <n v="2000"/>
    <n v="500"/>
    <n v="63"/>
    <n v="189000"/>
    <n v="63000"/>
  </r>
  <r>
    <x v="11"/>
    <x v="3"/>
    <n v="2000"/>
    <n v="500"/>
    <n v="51"/>
    <n v="153000"/>
    <n v="51000"/>
  </r>
  <r>
    <x v="0"/>
    <x v="4"/>
    <n v="688"/>
    <n v="172"/>
    <n v="47"/>
    <n v="48504"/>
    <n v="16168"/>
  </r>
  <r>
    <x v="1"/>
    <x v="4"/>
    <n v="688"/>
    <n v="172"/>
    <n v="25"/>
    <n v="25800"/>
    <n v="8600"/>
  </r>
  <r>
    <x v="2"/>
    <x v="4"/>
    <n v="688"/>
    <n v="172"/>
    <n v="324"/>
    <n v="334368"/>
    <n v="111456"/>
  </r>
  <r>
    <x v="3"/>
    <x v="4"/>
    <n v="688"/>
    <n v="172"/>
    <n v="243"/>
    <n v="250776"/>
    <n v="83592"/>
  </r>
  <r>
    <x v="4"/>
    <x v="4"/>
    <n v="688"/>
    <n v="172"/>
    <n v="123"/>
    <n v="126936"/>
    <n v="42312"/>
  </r>
  <r>
    <x v="5"/>
    <x v="4"/>
    <n v="688"/>
    <n v="172"/>
    <n v="96"/>
    <n v="99072"/>
    <n v="33024"/>
  </r>
  <r>
    <x v="6"/>
    <x v="4"/>
    <n v="688"/>
    <n v="172"/>
    <n v="327"/>
    <n v="337464"/>
    <n v="112488"/>
  </r>
  <r>
    <x v="7"/>
    <x v="4"/>
    <n v="688"/>
    <n v="172"/>
    <n v="38"/>
    <n v="39216"/>
    <n v="13072"/>
  </r>
  <r>
    <x v="8"/>
    <x v="4"/>
    <n v="688"/>
    <n v="172"/>
    <n v="198"/>
    <n v="204336"/>
    <n v="68112"/>
  </r>
  <r>
    <x v="9"/>
    <x v="4"/>
    <n v="688"/>
    <n v="172"/>
    <n v="41"/>
    <n v="42312"/>
    <n v="14104"/>
  </r>
  <r>
    <x v="10"/>
    <x v="4"/>
    <n v="688"/>
    <n v="172"/>
    <n v="63"/>
    <n v="65016"/>
    <n v="21672"/>
  </r>
  <r>
    <x v="11"/>
    <x v="4"/>
    <n v="688"/>
    <n v="172"/>
    <n v="108"/>
    <n v="111456"/>
    <n v="37152"/>
  </r>
  <r>
    <x v="0"/>
    <x v="5"/>
    <n v="1700"/>
    <n v="425"/>
    <n v="58"/>
    <n v="147900"/>
    <n v="49300"/>
  </r>
  <r>
    <x v="1"/>
    <x v="5"/>
    <n v="1700"/>
    <n v="425"/>
    <n v="83"/>
    <n v="211650"/>
    <n v="70550"/>
  </r>
  <r>
    <x v="2"/>
    <x v="5"/>
    <n v="1700"/>
    <n v="425"/>
    <n v="983"/>
    <n v="2506650"/>
    <n v="835550"/>
  </r>
  <r>
    <x v="3"/>
    <x v="5"/>
    <n v="1700"/>
    <n v="425"/>
    <n v="66"/>
    <n v="168300"/>
    <n v="56100"/>
  </r>
  <r>
    <x v="4"/>
    <x v="5"/>
    <n v="1700"/>
    <n v="425"/>
    <n v="426"/>
    <n v="1086300"/>
    <n v="362100"/>
  </r>
  <r>
    <x v="5"/>
    <x v="5"/>
    <n v="1700"/>
    <n v="425"/>
    <n v="138"/>
    <n v="351900"/>
    <n v="117300"/>
  </r>
  <r>
    <x v="6"/>
    <x v="5"/>
    <n v="1700"/>
    <n v="425"/>
    <n v="142"/>
    <n v="362100"/>
    <n v="120700"/>
  </r>
  <r>
    <x v="7"/>
    <x v="5"/>
    <n v="1700"/>
    <n v="425"/>
    <n v="200"/>
    <n v="510000"/>
    <n v="170000"/>
  </r>
  <r>
    <x v="8"/>
    <x v="5"/>
    <n v="1700"/>
    <n v="425"/>
    <n v="238"/>
    <n v="606900"/>
    <n v="202300"/>
  </r>
  <r>
    <x v="9"/>
    <x v="5"/>
    <n v="1700"/>
    <n v="425"/>
    <n v="370"/>
    <n v="943500"/>
    <n v="314500"/>
  </r>
  <r>
    <x v="10"/>
    <x v="5"/>
    <n v="1700"/>
    <n v="425"/>
    <n v="229"/>
    <n v="583950"/>
    <n v="194650"/>
  </r>
  <r>
    <x v="11"/>
    <x v="5"/>
    <n v="1700"/>
    <n v="425"/>
    <n v="246"/>
    <n v="627300"/>
    <n v="209100"/>
  </r>
  <r>
    <x v="0"/>
    <x v="6"/>
    <n v="799"/>
    <n v="199.75"/>
    <n v="13"/>
    <n v="15580.5"/>
    <n v="5193.5"/>
  </r>
  <r>
    <x v="1"/>
    <x v="6"/>
    <n v="799"/>
    <n v="199.75"/>
    <n v="13"/>
    <n v="15580.5"/>
    <n v="5193.5"/>
  </r>
  <r>
    <x v="2"/>
    <x v="6"/>
    <n v="799"/>
    <n v="199.75"/>
    <n v="534"/>
    <n v="639999"/>
    <n v="213333"/>
  </r>
  <r>
    <x v="3"/>
    <x v="6"/>
    <n v="799"/>
    <n v="199.75"/>
    <n v="423"/>
    <n v="506965.5"/>
    <n v="168988.5"/>
  </r>
  <r>
    <x v="4"/>
    <x v="6"/>
    <n v="799"/>
    <n v="199.75"/>
    <n v="72"/>
    <n v="86292"/>
    <n v="28764"/>
  </r>
  <r>
    <x v="5"/>
    <x v="6"/>
    <n v="799"/>
    <n v="199.75"/>
    <n v="322"/>
    <n v="385917"/>
    <n v="128639"/>
  </r>
  <r>
    <x v="6"/>
    <x v="6"/>
    <n v="799"/>
    <n v="199.75"/>
    <n v="479"/>
    <n v="574081.5"/>
    <n v="191360.5"/>
  </r>
  <r>
    <x v="7"/>
    <x v="6"/>
    <n v="799"/>
    <n v="199.75"/>
    <n v="301"/>
    <n v="360748.5"/>
    <n v="120249.5"/>
  </r>
  <r>
    <x v="8"/>
    <x v="6"/>
    <n v="799"/>
    <n v="199.75"/>
    <n v="264"/>
    <n v="316404"/>
    <n v="105468"/>
  </r>
  <r>
    <x v="9"/>
    <x v="6"/>
    <n v="799"/>
    <n v="199.75"/>
    <n v="189"/>
    <n v="226516.5"/>
    <n v="75505.5"/>
  </r>
  <r>
    <x v="10"/>
    <x v="6"/>
    <n v="799"/>
    <n v="199.75"/>
    <n v="108"/>
    <n v="129438"/>
    <n v="43146"/>
  </r>
  <r>
    <x v="11"/>
    <x v="6"/>
    <n v="799"/>
    <n v="199.75"/>
    <n v="85"/>
    <n v="101872.5"/>
    <n v="33957.5"/>
  </r>
  <r>
    <x v="0"/>
    <x v="7"/>
    <n v="1678"/>
    <n v="419.5"/>
    <n v="54"/>
    <n v="135918"/>
    <n v="45306"/>
  </r>
  <r>
    <x v="1"/>
    <x v="7"/>
    <n v="1678"/>
    <n v="419.5"/>
    <n v="102"/>
    <n v="256734"/>
    <n v="85578"/>
  </r>
  <r>
    <x v="2"/>
    <x v="7"/>
    <n v="1678"/>
    <n v="419.5"/>
    <n v="31"/>
    <n v="78027"/>
    <n v="26009"/>
  </r>
  <r>
    <x v="3"/>
    <x v="7"/>
    <n v="1678"/>
    <n v="419.5"/>
    <n v="756"/>
    <n v="1902852"/>
    <n v="634284"/>
  </r>
  <r>
    <x v="4"/>
    <x v="7"/>
    <n v="1678"/>
    <n v="419.5"/>
    <n v="332"/>
    <n v="835644"/>
    <n v="278548"/>
  </r>
  <r>
    <x v="5"/>
    <x v="7"/>
    <n v="1678"/>
    <n v="419.5"/>
    <n v="157"/>
    <n v="395169"/>
    <n v="131723"/>
  </r>
  <r>
    <x v="6"/>
    <x v="7"/>
    <n v="1678"/>
    <n v="419.5"/>
    <n v="13"/>
    <n v="32721"/>
    <n v="10907"/>
  </r>
  <r>
    <x v="7"/>
    <x v="7"/>
    <n v="1678"/>
    <n v="419.5"/>
    <n v="226"/>
    <n v="568842"/>
    <n v="189614"/>
  </r>
  <r>
    <x v="8"/>
    <x v="7"/>
    <n v="1678"/>
    <n v="419.5"/>
    <n v="65"/>
    <n v="163605"/>
    <n v="54535"/>
  </r>
  <r>
    <x v="9"/>
    <x v="7"/>
    <n v="1678"/>
    <n v="419.5"/>
    <n v="52"/>
    <n v="130884"/>
    <n v="43628"/>
  </r>
  <r>
    <x v="10"/>
    <x v="7"/>
    <n v="1678"/>
    <n v="419.5"/>
    <n v="225"/>
    <n v="566325"/>
    <n v="188775"/>
  </r>
  <r>
    <x v="0"/>
    <x v="8"/>
    <n v="534"/>
    <n v="133.5"/>
    <n v="85"/>
    <n v="68085"/>
    <n v="22695"/>
  </r>
  <r>
    <x v="1"/>
    <x v="8"/>
    <n v="534"/>
    <n v="133.5"/>
    <n v="14"/>
    <n v="11214"/>
    <n v="3738"/>
  </r>
  <r>
    <x v="2"/>
    <x v="8"/>
    <n v="534"/>
    <n v="133.5"/>
    <n v="123"/>
    <n v="98523"/>
    <n v="32841"/>
  </r>
  <r>
    <x v="3"/>
    <x v="8"/>
    <n v="534"/>
    <n v="133.5"/>
    <n v="126"/>
    <n v="100926"/>
    <n v="33642"/>
  </r>
  <r>
    <x v="4"/>
    <x v="8"/>
    <n v="534"/>
    <n v="133.5"/>
    <n v="625"/>
    <n v="500625"/>
    <n v="166875"/>
  </r>
  <r>
    <x v="5"/>
    <x v="8"/>
    <n v="534"/>
    <n v="133.5"/>
    <n v="341"/>
    <n v="273141"/>
    <n v="91047"/>
  </r>
  <r>
    <x v="6"/>
    <x v="8"/>
    <n v="534"/>
    <n v="133.5"/>
    <n v="129"/>
    <n v="103329"/>
    <n v="34443"/>
  </r>
  <r>
    <x v="7"/>
    <x v="8"/>
    <n v="534"/>
    <n v="133.5"/>
    <n v="142"/>
    <n v="113742"/>
    <n v="37914"/>
  </r>
  <r>
    <x v="8"/>
    <x v="8"/>
    <n v="534"/>
    <n v="133.5"/>
    <n v="36"/>
    <n v="28836"/>
    <n v="9612"/>
  </r>
  <r>
    <x v="9"/>
    <x v="8"/>
    <n v="534"/>
    <n v="133.5"/>
    <n v="108"/>
    <n v="86508"/>
    <n v="28836"/>
  </r>
  <r>
    <x v="10"/>
    <x v="8"/>
    <n v="534"/>
    <n v="133.5"/>
    <n v="189"/>
    <n v="151389"/>
    <n v="50463"/>
  </r>
  <r>
    <x v="11"/>
    <x v="8"/>
    <n v="534"/>
    <n v="133.5"/>
    <n v="65"/>
    <n v="52065"/>
    <n v="17355"/>
  </r>
  <r>
    <x v="0"/>
    <x v="9"/>
    <n v="1240"/>
    <n v="310"/>
    <n v="56"/>
    <n v="104160"/>
    <n v="34720"/>
  </r>
  <r>
    <x v="1"/>
    <x v="9"/>
    <n v="1240"/>
    <n v="310"/>
    <n v="42"/>
    <n v="78120"/>
    <n v="26040"/>
  </r>
  <r>
    <x v="2"/>
    <x v="9"/>
    <n v="1240"/>
    <n v="310"/>
    <n v="35"/>
    <n v="65100"/>
    <n v="21700"/>
  </r>
  <r>
    <x v="3"/>
    <x v="9"/>
    <n v="1240"/>
    <n v="310"/>
    <n v="300"/>
    <n v="558000"/>
    <n v="186000"/>
  </r>
  <r>
    <x v="4"/>
    <x v="9"/>
    <n v="1240"/>
    <n v="310"/>
    <n v="25"/>
    <n v="46500"/>
    <n v="15500"/>
  </r>
  <r>
    <x v="5"/>
    <x v="9"/>
    <n v="1240"/>
    <n v="310"/>
    <n v="78"/>
    <n v="145080"/>
    <n v="48360"/>
  </r>
  <r>
    <x v="6"/>
    <x v="9"/>
    <n v="1240"/>
    <n v="310"/>
    <n v="125"/>
    <n v="232500"/>
    <n v="77500"/>
  </r>
  <r>
    <x v="7"/>
    <x v="9"/>
    <n v="1240"/>
    <n v="310"/>
    <n v="98"/>
    <n v="182280"/>
    <n v="60760"/>
  </r>
  <r>
    <x v="8"/>
    <x v="9"/>
    <n v="1240"/>
    <n v="310"/>
    <n v="199"/>
    <n v="370140"/>
    <n v="123380"/>
  </r>
  <r>
    <x v="9"/>
    <x v="9"/>
    <n v="1240"/>
    <n v="310"/>
    <n v="99"/>
    <n v="184140"/>
    <n v="61380"/>
  </r>
  <r>
    <x v="10"/>
    <x v="9"/>
    <n v="1240"/>
    <n v="310"/>
    <n v="401"/>
    <n v="745860"/>
    <n v="248620"/>
  </r>
  <r>
    <x v="11"/>
    <x v="9"/>
    <n v="1240"/>
    <n v="310"/>
    <n v="332"/>
    <n v="617520"/>
    <n v="2058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4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chartFormat="3">
  <location ref="A3:C15" firstHeaderRow="1" firstDataRow="2" firstDataCol="1"/>
  <pivotFields count="8">
    <pivotField showAll="0">
      <items count="14">
        <item x="7"/>
        <item x="3"/>
        <item x="11"/>
        <item x="6"/>
        <item x="5"/>
        <item x="4"/>
        <item x="2"/>
        <item x="10"/>
        <item x="9"/>
        <item x="8"/>
        <item x="1"/>
        <item m="1" x="12"/>
        <item x="0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  <pivotField dataField="1" numFmtId="164" showAll="0"/>
    <pivotField numFmtId="2" showAll="0"/>
    <pivotField numFmtId="164" showAll="0"/>
    <pivotField numFmtId="164" showAll="0"/>
    <pivotField showAll="0" defaultSubtotal="0">
      <items count="5">
        <item x="3"/>
        <item x="2"/>
        <item x="4"/>
        <item x="1"/>
        <item x="0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Стоимость" fld="2" baseField="0" baseItem="0"/>
    <dataField name="Сумма по полю Наценка, руб." fld="3" baseField="0" baseItem="0"/>
  </dataFields>
  <chartFormats count="2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1" cacheId="4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chartFormat="4">
  <location ref="A3:B14" firstHeaderRow="1" firstDataRow="1" firstDataCol="1"/>
  <pivotFields count="8">
    <pivotField showAll="0">
      <items count="14">
        <item x="7"/>
        <item x="3"/>
        <item x="11"/>
        <item x="6"/>
        <item x="5"/>
        <item x="4"/>
        <item x="2"/>
        <item x="10"/>
        <item x="9"/>
        <item x="8"/>
        <item x="1"/>
        <item m="1" x="12"/>
        <item x="0"/>
        <item t="default"/>
      </items>
    </pivotField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  <pivotField numFmtId="164" showAll="0"/>
    <pivotField numFmtId="2" showAll="0"/>
    <pivotField numFmtId="164" showAll="0"/>
    <pivotField numFmtId="164" showAll="0"/>
    <pivotField showAll="0" defaultSubtotal="0">
      <items count="5">
        <item n="3 Квартал" sd="0" x="3"/>
        <item n="2 Квартал" sd="0" x="2"/>
        <item n="4 Квартал" sd="0" x="4"/>
        <item n="1 Квартал" sd="0" x="1"/>
        <item x="0"/>
      </items>
    </pivotField>
  </pivotFields>
  <rowFields count="1">
    <field x="1"/>
  </rowFields>
  <rowItems count="11">
    <i>
      <x v="3"/>
    </i>
    <i>
      <x v="5"/>
    </i>
    <i>
      <x v="7"/>
    </i>
    <i>
      <x v="2"/>
    </i>
    <i>
      <x v="9"/>
    </i>
    <i>
      <x/>
    </i>
    <i>
      <x v="6"/>
    </i>
    <i>
      <x v="4"/>
    </i>
    <i>
      <x v="1"/>
    </i>
    <i>
      <x v="8"/>
    </i>
    <i t="grand">
      <x/>
    </i>
  </rowItems>
  <colItems count="1">
    <i/>
  </colItems>
  <dataFields count="1">
    <dataField name="Среднее по полю Стоимость" fld="2" subtotal="average" baseField="0" baseItem="0"/>
  </dataFields>
  <formats count="1">
    <format dxfId="42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workbookViewId="0">
      <selection activeCell="A116" sqref="A116"/>
    </sheetView>
  </sheetViews>
  <sheetFormatPr defaultRowHeight="15"/>
  <cols>
    <col min="1" max="1" width="14.28515625" bestFit="1" customWidth="1"/>
    <col min="2" max="2" width="15.7109375" bestFit="1" customWidth="1"/>
    <col min="3" max="3" width="10.5703125" bestFit="1" customWidth="1"/>
    <col min="4" max="4" width="13.7109375" bestFit="1" customWidth="1"/>
    <col min="5" max="5" width="8.85546875" customWidth="1"/>
    <col min="6" max="6" width="16.28515625" bestFit="1" customWidth="1"/>
    <col min="7" max="7" width="15.140625" customWidth="1"/>
  </cols>
  <sheetData>
    <row r="1" spans="1:14" ht="20.25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2" t="s">
        <v>0</v>
      </c>
      <c r="B2" s="3">
        <v>0.25</v>
      </c>
      <c r="C2" s="4"/>
      <c r="D2" s="4"/>
      <c r="E2" s="4"/>
      <c r="F2" s="4"/>
    </row>
    <row r="3" spans="1:14">
      <c r="A3" s="2" t="s">
        <v>1</v>
      </c>
      <c r="B3" s="3">
        <v>0.2</v>
      </c>
      <c r="C3" s="4"/>
      <c r="D3" s="4"/>
      <c r="E3" s="4"/>
      <c r="F3" s="4"/>
    </row>
    <row r="4" spans="1:14" ht="15.75" thickBot="1">
      <c r="A4" s="5" t="s">
        <v>3</v>
      </c>
      <c r="B4" s="5" t="s">
        <v>22</v>
      </c>
      <c r="C4" s="5" t="s">
        <v>4</v>
      </c>
      <c r="D4" s="5" t="s">
        <v>5</v>
      </c>
      <c r="E4" s="5" t="s">
        <v>6</v>
      </c>
      <c r="F4" s="5" t="s">
        <v>7</v>
      </c>
      <c r="G4" s="11" t="s">
        <v>33</v>
      </c>
    </row>
    <row r="5" spans="1:14">
      <c r="A5" s="9" t="s">
        <v>8</v>
      </c>
      <c r="B5" s="1" t="s">
        <v>18</v>
      </c>
      <c r="C5" s="6">
        <v>1165</v>
      </c>
      <c r="D5" s="6">
        <f t="shared" ref="D5:D16" si="0">C5*$B$2</f>
        <v>291.25</v>
      </c>
      <c r="E5" s="7">
        <v>95</v>
      </c>
      <c r="F5" s="6">
        <f t="shared" ref="F5:F16" si="1">(C5+D5)*E5*(1+$B$3)</f>
        <v>166012.5</v>
      </c>
      <c r="G5" s="6">
        <f t="shared" ref="G5:G16" si="2">F5-(C5*E5)</f>
        <v>55337.5</v>
      </c>
    </row>
    <row r="6" spans="1:14">
      <c r="A6" s="9" t="s">
        <v>24</v>
      </c>
      <c r="B6" s="1" t="s">
        <v>18</v>
      </c>
      <c r="C6" s="6">
        <v>1165</v>
      </c>
      <c r="D6" s="6">
        <f t="shared" si="0"/>
        <v>291.25</v>
      </c>
      <c r="E6" s="7">
        <v>75</v>
      </c>
      <c r="F6" s="6">
        <f t="shared" si="1"/>
        <v>131062.5</v>
      </c>
      <c r="G6" s="6">
        <f t="shared" si="2"/>
        <v>43687.5</v>
      </c>
    </row>
    <row r="7" spans="1:14">
      <c r="A7" s="9" t="s">
        <v>30</v>
      </c>
      <c r="B7" s="1" t="s">
        <v>18</v>
      </c>
      <c r="C7" s="6">
        <v>1165</v>
      </c>
      <c r="D7" s="6">
        <f t="shared" si="0"/>
        <v>291.25</v>
      </c>
      <c r="E7" s="7">
        <v>25</v>
      </c>
      <c r="F7" s="6">
        <f t="shared" si="1"/>
        <v>43687.5</v>
      </c>
      <c r="G7" s="6">
        <f t="shared" si="2"/>
        <v>14562.5</v>
      </c>
    </row>
    <row r="8" spans="1:14">
      <c r="A8" s="9" t="s">
        <v>31</v>
      </c>
      <c r="B8" s="1" t="s">
        <v>18</v>
      </c>
      <c r="C8" s="6">
        <v>1165</v>
      </c>
      <c r="D8" s="6">
        <f t="shared" si="0"/>
        <v>291.25</v>
      </c>
      <c r="E8" s="7">
        <v>666</v>
      </c>
      <c r="F8" s="6">
        <f t="shared" si="1"/>
        <v>1163835</v>
      </c>
      <c r="G8" s="6">
        <f t="shared" si="2"/>
        <v>387945</v>
      </c>
    </row>
    <row r="9" spans="1:14">
      <c r="A9" s="8" t="s">
        <v>32</v>
      </c>
      <c r="B9" s="1" t="s">
        <v>18</v>
      </c>
      <c r="C9" s="6">
        <v>1165</v>
      </c>
      <c r="D9" s="6">
        <f t="shared" si="0"/>
        <v>291.25</v>
      </c>
      <c r="E9" s="7">
        <v>243</v>
      </c>
      <c r="F9" s="6">
        <f t="shared" si="1"/>
        <v>424642.5</v>
      </c>
      <c r="G9" s="6">
        <f t="shared" si="2"/>
        <v>141547.5</v>
      </c>
    </row>
    <row r="10" spans="1:14">
      <c r="A10" s="9" t="s">
        <v>25</v>
      </c>
      <c r="B10" s="1" t="s">
        <v>18</v>
      </c>
      <c r="C10" s="6">
        <v>1165</v>
      </c>
      <c r="D10" s="6">
        <f t="shared" si="0"/>
        <v>291.25</v>
      </c>
      <c r="E10" s="7">
        <v>652</v>
      </c>
      <c r="F10" s="6">
        <f t="shared" si="1"/>
        <v>1139370</v>
      </c>
      <c r="G10" s="6">
        <f t="shared" si="2"/>
        <v>379790</v>
      </c>
    </row>
    <row r="11" spans="1:14">
      <c r="A11" s="9" t="s">
        <v>26</v>
      </c>
      <c r="B11" s="1" t="s">
        <v>18</v>
      </c>
      <c r="C11" s="6">
        <v>1165</v>
      </c>
      <c r="D11" s="6">
        <f t="shared" si="0"/>
        <v>291.25</v>
      </c>
      <c r="E11" s="7">
        <v>68</v>
      </c>
      <c r="F11" s="6">
        <f t="shared" si="1"/>
        <v>118830</v>
      </c>
      <c r="G11" s="6">
        <f t="shared" si="2"/>
        <v>39610</v>
      </c>
    </row>
    <row r="12" spans="1:14">
      <c r="A12" s="9" t="s">
        <v>27</v>
      </c>
      <c r="B12" s="1" t="s">
        <v>18</v>
      </c>
      <c r="C12" s="6">
        <v>1165</v>
      </c>
      <c r="D12" s="6">
        <f t="shared" si="0"/>
        <v>291.25</v>
      </c>
      <c r="E12" s="7">
        <v>52</v>
      </c>
      <c r="F12" s="6">
        <f t="shared" si="1"/>
        <v>90870</v>
      </c>
      <c r="G12" s="6">
        <f t="shared" si="2"/>
        <v>30290</v>
      </c>
    </row>
    <row r="13" spans="1:14">
      <c r="A13" s="9" t="s">
        <v>9</v>
      </c>
      <c r="B13" s="1" t="s">
        <v>18</v>
      </c>
      <c r="C13" s="6">
        <v>1165</v>
      </c>
      <c r="D13" s="6">
        <f t="shared" si="0"/>
        <v>291.25</v>
      </c>
      <c r="E13" s="7">
        <v>105</v>
      </c>
      <c r="F13" s="6">
        <f t="shared" si="1"/>
        <v>183487.5</v>
      </c>
      <c r="G13" s="6">
        <f t="shared" si="2"/>
        <v>61162.5</v>
      </c>
    </row>
    <row r="14" spans="1:14">
      <c r="A14" s="9" t="s">
        <v>10</v>
      </c>
      <c r="B14" s="1" t="s">
        <v>18</v>
      </c>
      <c r="C14" s="6">
        <v>1165</v>
      </c>
      <c r="D14" s="6">
        <f t="shared" si="0"/>
        <v>291.25</v>
      </c>
      <c r="E14" s="7">
        <v>55</v>
      </c>
      <c r="F14" s="6">
        <f t="shared" si="1"/>
        <v>96112.5</v>
      </c>
      <c r="G14" s="6">
        <f t="shared" si="2"/>
        <v>32037.5</v>
      </c>
    </row>
    <row r="15" spans="1:14">
      <c r="A15" s="9" t="s">
        <v>28</v>
      </c>
      <c r="B15" s="1" t="s">
        <v>18</v>
      </c>
      <c r="C15" s="6">
        <v>1165</v>
      </c>
      <c r="D15" s="6">
        <f t="shared" si="0"/>
        <v>291.25</v>
      </c>
      <c r="E15" s="7">
        <v>25</v>
      </c>
      <c r="F15" s="6">
        <f t="shared" si="1"/>
        <v>43687.5</v>
      </c>
      <c r="G15" s="6">
        <f t="shared" si="2"/>
        <v>14562.5</v>
      </c>
    </row>
    <row r="16" spans="1:14">
      <c r="A16" s="9" t="s">
        <v>29</v>
      </c>
      <c r="B16" s="1" t="s">
        <v>18</v>
      </c>
      <c r="C16" s="6">
        <v>1165</v>
      </c>
      <c r="D16" s="6">
        <f t="shared" si="0"/>
        <v>291.25</v>
      </c>
      <c r="E16" s="7">
        <v>293</v>
      </c>
      <c r="F16" s="6">
        <f t="shared" si="1"/>
        <v>512017.5</v>
      </c>
      <c r="G16" s="6">
        <f t="shared" si="2"/>
        <v>170672.5</v>
      </c>
    </row>
    <row r="17" spans="1:7">
      <c r="A17" s="9" t="s">
        <v>8</v>
      </c>
      <c r="B17" s="1" t="s">
        <v>13</v>
      </c>
      <c r="C17" s="6">
        <v>560</v>
      </c>
      <c r="D17" s="6">
        <f t="shared" ref="D17:D28" si="3">C17*$B$2</f>
        <v>140</v>
      </c>
      <c r="E17" s="7">
        <v>132</v>
      </c>
      <c r="F17" s="6">
        <f t="shared" ref="F17:F28" si="4">(C17+D17)*E17*(1+$B$3)</f>
        <v>110880</v>
      </c>
      <c r="G17" s="6">
        <f t="shared" ref="G17:G28" si="5">F17-(C17*E17)</f>
        <v>36960</v>
      </c>
    </row>
    <row r="18" spans="1:7">
      <c r="A18" s="8" t="s">
        <v>24</v>
      </c>
      <c r="B18" s="1" t="s">
        <v>13</v>
      </c>
      <c r="C18" s="6">
        <v>560</v>
      </c>
      <c r="D18" s="6">
        <f t="shared" si="3"/>
        <v>140</v>
      </c>
      <c r="E18" s="7">
        <v>39</v>
      </c>
      <c r="F18" s="6">
        <f t="shared" si="4"/>
        <v>32760</v>
      </c>
      <c r="G18" s="6">
        <f t="shared" si="5"/>
        <v>10920</v>
      </c>
    </row>
    <row r="19" spans="1:7">
      <c r="A19" s="9" t="s">
        <v>30</v>
      </c>
      <c r="B19" s="1" t="s">
        <v>13</v>
      </c>
      <c r="C19" s="6">
        <v>560</v>
      </c>
      <c r="D19" s="6">
        <f t="shared" si="3"/>
        <v>140</v>
      </c>
      <c r="E19" s="7">
        <v>453</v>
      </c>
      <c r="F19" s="6">
        <f t="shared" si="4"/>
        <v>380520</v>
      </c>
      <c r="G19" s="6">
        <f t="shared" si="5"/>
        <v>126840</v>
      </c>
    </row>
    <row r="20" spans="1:7">
      <c r="A20" s="9" t="s">
        <v>31</v>
      </c>
      <c r="B20" s="1" t="s">
        <v>13</v>
      </c>
      <c r="C20" s="6">
        <v>560</v>
      </c>
      <c r="D20" s="6">
        <f t="shared" si="3"/>
        <v>140</v>
      </c>
      <c r="E20" s="7">
        <v>324</v>
      </c>
      <c r="F20" s="6">
        <f t="shared" si="4"/>
        <v>272160</v>
      </c>
      <c r="G20" s="6">
        <f t="shared" si="5"/>
        <v>90720</v>
      </c>
    </row>
    <row r="21" spans="1:7">
      <c r="A21" s="8" t="s">
        <v>32</v>
      </c>
      <c r="B21" s="1" t="s">
        <v>13</v>
      </c>
      <c r="C21" s="6">
        <v>560</v>
      </c>
      <c r="D21" s="6">
        <f t="shared" si="3"/>
        <v>140</v>
      </c>
      <c r="E21" s="7">
        <v>724</v>
      </c>
      <c r="F21" s="6">
        <f t="shared" si="4"/>
        <v>608160</v>
      </c>
      <c r="G21" s="6">
        <f t="shared" si="5"/>
        <v>202720</v>
      </c>
    </row>
    <row r="22" spans="1:7">
      <c r="A22" s="9" t="s">
        <v>25</v>
      </c>
      <c r="B22" s="1" t="s">
        <v>13</v>
      </c>
      <c r="C22" s="6">
        <v>560</v>
      </c>
      <c r="D22" s="6">
        <f t="shared" si="3"/>
        <v>140</v>
      </c>
      <c r="E22" s="7">
        <v>254</v>
      </c>
      <c r="F22" s="6">
        <f t="shared" si="4"/>
        <v>213360</v>
      </c>
      <c r="G22" s="6">
        <f t="shared" si="5"/>
        <v>71120</v>
      </c>
    </row>
    <row r="23" spans="1:7">
      <c r="A23" s="9" t="s">
        <v>26</v>
      </c>
      <c r="B23" s="1" t="s">
        <v>13</v>
      </c>
      <c r="C23" s="6">
        <v>560</v>
      </c>
      <c r="D23" s="6">
        <f t="shared" si="3"/>
        <v>140</v>
      </c>
      <c r="E23" s="7">
        <v>226</v>
      </c>
      <c r="F23" s="6">
        <f t="shared" si="4"/>
        <v>189840</v>
      </c>
      <c r="G23" s="6">
        <f t="shared" si="5"/>
        <v>63280</v>
      </c>
    </row>
    <row r="24" spans="1:7">
      <c r="A24" s="9" t="s">
        <v>27</v>
      </c>
      <c r="B24" s="1" t="s">
        <v>13</v>
      </c>
      <c r="C24" s="6">
        <v>560</v>
      </c>
      <c r="D24" s="6">
        <f t="shared" si="3"/>
        <v>140</v>
      </c>
      <c r="E24" s="7">
        <v>99</v>
      </c>
      <c r="F24" s="6">
        <f t="shared" si="4"/>
        <v>83160</v>
      </c>
      <c r="G24" s="6">
        <f t="shared" si="5"/>
        <v>27720</v>
      </c>
    </row>
    <row r="25" spans="1:7">
      <c r="A25" s="9" t="s">
        <v>9</v>
      </c>
      <c r="B25" s="1" t="s">
        <v>13</v>
      </c>
      <c r="C25" s="6">
        <v>560</v>
      </c>
      <c r="D25" s="6">
        <f t="shared" si="3"/>
        <v>140</v>
      </c>
      <c r="E25" s="7">
        <v>332</v>
      </c>
      <c r="F25" s="6">
        <f t="shared" si="4"/>
        <v>278880</v>
      </c>
      <c r="G25" s="6">
        <f t="shared" si="5"/>
        <v>92960</v>
      </c>
    </row>
    <row r="26" spans="1:7">
      <c r="A26" s="9" t="s">
        <v>10</v>
      </c>
      <c r="B26" s="1" t="s">
        <v>13</v>
      </c>
      <c r="C26" s="6">
        <v>560</v>
      </c>
      <c r="D26" s="6">
        <f t="shared" si="3"/>
        <v>140</v>
      </c>
      <c r="E26" s="7">
        <v>123</v>
      </c>
      <c r="F26" s="6">
        <f t="shared" si="4"/>
        <v>103320</v>
      </c>
      <c r="G26" s="6">
        <f t="shared" si="5"/>
        <v>34440</v>
      </c>
    </row>
    <row r="27" spans="1:7">
      <c r="A27" s="9" t="s">
        <v>28</v>
      </c>
      <c r="B27" s="1" t="s">
        <v>13</v>
      </c>
      <c r="C27" s="6">
        <v>560</v>
      </c>
      <c r="D27" s="6">
        <f t="shared" si="3"/>
        <v>140</v>
      </c>
      <c r="E27" s="7">
        <v>209</v>
      </c>
      <c r="F27" s="6">
        <f t="shared" si="4"/>
        <v>175560</v>
      </c>
      <c r="G27" s="6">
        <f t="shared" si="5"/>
        <v>58520</v>
      </c>
    </row>
    <row r="28" spans="1:7">
      <c r="A28" s="9" t="s">
        <v>29</v>
      </c>
      <c r="B28" s="1" t="s">
        <v>13</v>
      </c>
      <c r="C28" s="6">
        <v>560</v>
      </c>
      <c r="D28" s="6">
        <f t="shared" si="3"/>
        <v>140</v>
      </c>
      <c r="E28" s="7">
        <v>89</v>
      </c>
      <c r="F28" s="6">
        <f t="shared" si="4"/>
        <v>74760</v>
      </c>
      <c r="G28" s="6">
        <f t="shared" si="5"/>
        <v>24920</v>
      </c>
    </row>
    <row r="29" spans="1:7">
      <c r="A29" s="9" t="s">
        <v>8</v>
      </c>
      <c r="B29" s="1" t="s">
        <v>21</v>
      </c>
      <c r="C29" s="6">
        <v>1492</v>
      </c>
      <c r="D29" s="6">
        <f t="shared" ref="D29:D40" si="6">C29*$B$2</f>
        <v>373</v>
      </c>
      <c r="E29" s="7">
        <v>31</v>
      </c>
      <c r="F29" s="6">
        <f t="shared" ref="F29:F40" si="7">(C29+D29)*E29*(1+$B$3)</f>
        <v>69378</v>
      </c>
      <c r="G29" s="6">
        <f t="shared" ref="G29:G40" si="8">F29-(C29*E29)</f>
        <v>23126</v>
      </c>
    </row>
    <row r="30" spans="1:7">
      <c r="A30" s="9" t="s">
        <v>24</v>
      </c>
      <c r="B30" s="1" t="s">
        <v>21</v>
      </c>
      <c r="C30" s="6">
        <v>1492</v>
      </c>
      <c r="D30" s="6">
        <f t="shared" si="6"/>
        <v>373</v>
      </c>
      <c r="E30" s="7">
        <v>69</v>
      </c>
      <c r="F30" s="6">
        <f t="shared" si="7"/>
        <v>154422</v>
      </c>
      <c r="G30" s="6">
        <f t="shared" si="8"/>
        <v>51474</v>
      </c>
    </row>
    <row r="31" spans="1:7">
      <c r="A31" s="9" t="s">
        <v>30</v>
      </c>
      <c r="B31" s="1" t="s">
        <v>21</v>
      </c>
      <c r="C31" s="6">
        <v>1492</v>
      </c>
      <c r="D31" s="6">
        <f t="shared" si="6"/>
        <v>373</v>
      </c>
      <c r="E31" s="7">
        <v>423</v>
      </c>
      <c r="F31" s="6">
        <f t="shared" si="7"/>
        <v>946674</v>
      </c>
      <c r="G31" s="6">
        <f t="shared" si="8"/>
        <v>315558</v>
      </c>
    </row>
    <row r="32" spans="1:7">
      <c r="A32" s="9" t="s">
        <v>31</v>
      </c>
      <c r="B32" s="1" t="s">
        <v>21</v>
      </c>
      <c r="C32" s="6">
        <v>1492</v>
      </c>
      <c r="D32" s="6">
        <f t="shared" si="6"/>
        <v>373</v>
      </c>
      <c r="E32" s="7">
        <v>72</v>
      </c>
      <c r="F32" s="6">
        <f t="shared" si="7"/>
        <v>161136</v>
      </c>
      <c r="G32" s="6">
        <f t="shared" si="8"/>
        <v>53712</v>
      </c>
    </row>
    <row r="33" spans="1:7">
      <c r="A33" s="9" t="s">
        <v>32</v>
      </c>
      <c r="B33" s="1" t="s">
        <v>21</v>
      </c>
      <c r="C33" s="6">
        <v>1492</v>
      </c>
      <c r="D33" s="6">
        <f t="shared" si="6"/>
        <v>373</v>
      </c>
      <c r="E33" s="7">
        <v>985</v>
      </c>
      <c r="F33" s="6">
        <f t="shared" si="7"/>
        <v>2204430</v>
      </c>
      <c r="G33" s="6">
        <f t="shared" si="8"/>
        <v>734810</v>
      </c>
    </row>
    <row r="34" spans="1:7">
      <c r="A34" s="9" t="s">
        <v>25</v>
      </c>
      <c r="B34" s="1" t="s">
        <v>21</v>
      </c>
      <c r="C34" s="6">
        <v>1492</v>
      </c>
      <c r="D34" s="6">
        <f t="shared" si="6"/>
        <v>373</v>
      </c>
      <c r="E34" s="7">
        <v>64</v>
      </c>
      <c r="F34" s="6">
        <f t="shared" si="7"/>
        <v>143232</v>
      </c>
      <c r="G34" s="6">
        <f t="shared" si="8"/>
        <v>47744</v>
      </c>
    </row>
    <row r="35" spans="1:7">
      <c r="A35" s="9" t="s">
        <v>26</v>
      </c>
      <c r="B35" s="1" t="s">
        <v>21</v>
      </c>
      <c r="C35" s="6">
        <v>1492</v>
      </c>
      <c r="D35" s="6">
        <f t="shared" si="6"/>
        <v>373</v>
      </c>
      <c r="E35" s="7">
        <v>65</v>
      </c>
      <c r="F35" s="6">
        <f t="shared" si="7"/>
        <v>145470</v>
      </c>
      <c r="G35" s="6">
        <f t="shared" si="8"/>
        <v>48490</v>
      </c>
    </row>
    <row r="36" spans="1:7">
      <c r="A36" s="9" t="s">
        <v>27</v>
      </c>
      <c r="B36" s="1" t="s">
        <v>21</v>
      </c>
      <c r="C36" s="6">
        <v>1492</v>
      </c>
      <c r="D36" s="6">
        <f t="shared" si="6"/>
        <v>373</v>
      </c>
      <c r="E36" s="7">
        <v>198</v>
      </c>
      <c r="F36" s="6">
        <f t="shared" si="7"/>
        <v>443124</v>
      </c>
      <c r="G36" s="6">
        <f t="shared" si="8"/>
        <v>147708</v>
      </c>
    </row>
    <row r="37" spans="1:7">
      <c r="A37" s="9" t="s">
        <v>9</v>
      </c>
      <c r="B37" s="1" t="s">
        <v>21</v>
      </c>
      <c r="C37" s="6">
        <v>1492</v>
      </c>
      <c r="D37" s="6">
        <f t="shared" si="6"/>
        <v>373</v>
      </c>
      <c r="E37" s="7">
        <v>78</v>
      </c>
      <c r="F37" s="6">
        <f t="shared" si="7"/>
        <v>174564</v>
      </c>
      <c r="G37" s="6">
        <f t="shared" si="8"/>
        <v>58188</v>
      </c>
    </row>
    <row r="38" spans="1:7">
      <c r="A38" s="9" t="s">
        <v>10</v>
      </c>
      <c r="B38" s="1" t="s">
        <v>21</v>
      </c>
      <c r="C38" s="6">
        <v>1492</v>
      </c>
      <c r="D38" s="6">
        <f t="shared" si="6"/>
        <v>373</v>
      </c>
      <c r="E38" s="7">
        <v>369</v>
      </c>
      <c r="F38" s="6">
        <f t="shared" si="7"/>
        <v>825822</v>
      </c>
      <c r="G38" s="6">
        <f t="shared" si="8"/>
        <v>275274</v>
      </c>
    </row>
    <row r="39" spans="1:7">
      <c r="A39" s="9" t="s">
        <v>28</v>
      </c>
      <c r="B39" s="1" t="s">
        <v>21</v>
      </c>
      <c r="C39" s="6">
        <v>1492</v>
      </c>
      <c r="D39" s="6">
        <f t="shared" si="6"/>
        <v>373</v>
      </c>
      <c r="E39" s="7">
        <v>265</v>
      </c>
      <c r="F39" s="6">
        <f t="shared" si="7"/>
        <v>593070</v>
      </c>
      <c r="G39" s="6">
        <f t="shared" si="8"/>
        <v>197690</v>
      </c>
    </row>
    <row r="40" spans="1:7">
      <c r="A40" s="9" t="s">
        <v>29</v>
      </c>
      <c r="B40" s="1" t="s">
        <v>21</v>
      </c>
      <c r="C40" s="6">
        <v>1492</v>
      </c>
      <c r="D40" s="6">
        <f t="shared" si="6"/>
        <v>373</v>
      </c>
      <c r="E40" s="7">
        <v>96</v>
      </c>
      <c r="F40" s="6">
        <f t="shared" si="7"/>
        <v>214848</v>
      </c>
      <c r="G40" s="6">
        <f t="shared" si="8"/>
        <v>71616</v>
      </c>
    </row>
    <row r="41" spans="1:7">
      <c r="A41" s="9" t="s">
        <v>8</v>
      </c>
      <c r="B41" s="1" t="s">
        <v>14</v>
      </c>
      <c r="C41" s="6">
        <v>2000</v>
      </c>
      <c r="D41" s="6">
        <f t="shared" ref="D41:D52" si="9">C41*$B$2</f>
        <v>500</v>
      </c>
      <c r="E41" s="7">
        <v>96</v>
      </c>
      <c r="F41" s="6">
        <f t="shared" ref="F41:F52" si="10">(C41+D41)*E41*(1+$B$3)</f>
        <v>288000</v>
      </c>
      <c r="G41" s="6">
        <f t="shared" ref="G41:G52" si="11">F41-(C41*E41)</f>
        <v>96000</v>
      </c>
    </row>
    <row r="42" spans="1:7">
      <c r="A42" s="8" t="s">
        <v>24</v>
      </c>
      <c r="B42" s="1" t="s">
        <v>14</v>
      </c>
      <c r="C42" s="6">
        <v>2000</v>
      </c>
      <c r="D42" s="6">
        <f t="shared" si="9"/>
        <v>500</v>
      </c>
      <c r="E42" s="7">
        <v>56</v>
      </c>
      <c r="F42" s="6">
        <f t="shared" si="10"/>
        <v>168000</v>
      </c>
      <c r="G42" s="6">
        <f t="shared" si="11"/>
        <v>56000</v>
      </c>
    </row>
    <row r="43" spans="1:7">
      <c r="A43" s="9" t="s">
        <v>30</v>
      </c>
      <c r="B43" s="1" t="s">
        <v>14</v>
      </c>
      <c r="C43" s="6">
        <v>2000</v>
      </c>
      <c r="D43" s="6">
        <f t="shared" si="9"/>
        <v>500</v>
      </c>
      <c r="E43" s="7">
        <v>24</v>
      </c>
      <c r="F43" s="6">
        <f t="shared" si="10"/>
        <v>72000</v>
      </c>
      <c r="G43" s="6">
        <f t="shared" si="11"/>
        <v>24000</v>
      </c>
    </row>
    <row r="44" spans="1:7">
      <c r="A44" s="9" t="s">
        <v>31</v>
      </c>
      <c r="B44" s="1" t="s">
        <v>14</v>
      </c>
      <c r="C44" s="6">
        <v>2000</v>
      </c>
      <c r="D44" s="6">
        <f t="shared" si="9"/>
        <v>500</v>
      </c>
      <c r="E44" s="7">
        <v>124</v>
      </c>
      <c r="F44" s="6">
        <f t="shared" si="10"/>
        <v>372000</v>
      </c>
      <c r="G44" s="6">
        <f t="shared" si="11"/>
        <v>124000</v>
      </c>
    </row>
    <row r="45" spans="1:7">
      <c r="A45" s="8" t="s">
        <v>32</v>
      </c>
      <c r="B45" s="1" t="s">
        <v>14</v>
      </c>
      <c r="C45" s="6">
        <v>2000</v>
      </c>
      <c r="D45" s="6">
        <f t="shared" si="9"/>
        <v>500</v>
      </c>
      <c r="E45" s="7">
        <v>102</v>
      </c>
      <c r="F45" s="6">
        <f t="shared" si="10"/>
        <v>306000</v>
      </c>
      <c r="G45" s="6">
        <f t="shared" si="11"/>
        <v>102000</v>
      </c>
    </row>
    <row r="46" spans="1:7">
      <c r="A46" s="9" t="s">
        <v>25</v>
      </c>
      <c r="B46" s="1" t="s">
        <v>14</v>
      </c>
      <c r="C46" s="6">
        <v>2000</v>
      </c>
      <c r="D46" s="6">
        <f t="shared" si="9"/>
        <v>500</v>
      </c>
      <c r="E46" s="7">
        <v>95</v>
      </c>
      <c r="F46" s="6">
        <f t="shared" si="10"/>
        <v>285000</v>
      </c>
      <c r="G46" s="6">
        <f t="shared" si="11"/>
        <v>95000</v>
      </c>
    </row>
    <row r="47" spans="1:7">
      <c r="A47" s="9" t="s">
        <v>26</v>
      </c>
      <c r="B47" s="1" t="s">
        <v>14</v>
      </c>
      <c r="C47" s="6">
        <v>2000</v>
      </c>
      <c r="D47" s="6">
        <f t="shared" si="9"/>
        <v>500</v>
      </c>
      <c r="E47" s="7">
        <v>239</v>
      </c>
      <c r="F47" s="6">
        <f t="shared" si="10"/>
        <v>717000</v>
      </c>
      <c r="G47" s="6">
        <f t="shared" si="11"/>
        <v>239000</v>
      </c>
    </row>
    <row r="48" spans="1:7">
      <c r="A48" s="9" t="s">
        <v>27</v>
      </c>
      <c r="B48" s="1" t="s">
        <v>14</v>
      </c>
      <c r="C48" s="6">
        <v>2000</v>
      </c>
      <c r="D48" s="6">
        <f t="shared" si="9"/>
        <v>500</v>
      </c>
      <c r="E48" s="7">
        <v>137</v>
      </c>
      <c r="F48" s="6">
        <f t="shared" si="10"/>
        <v>411000</v>
      </c>
      <c r="G48" s="6">
        <f t="shared" si="11"/>
        <v>137000</v>
      </c>
    </row>
    <row r="49" spans="1:7">
      <c r="A49" s="9" t="s">
        <v>9</v>
      </c>
      <c r="B49" s="1" t="s">
        <v>14</v>
      </c>
      <c r="C49" s="6">
        <v>2000</v>
      </c>
      <c r="D49" s="6">
        <f t="shared" si="9"/>
        <v>500</v>
      </c>
      <c r="E49" s="7">
        <v>201</v>
      </c>
      <c r="F49" s="6">
        <f t="shared" si="10"/>
        <v>603000</v>
      </c>
      <c r="G49" s="6">
        <f t="shared" si="11"/>
        <v>201000</v>
      </c>
    </row>
    <row r="50" spans="1:7">
      <c r="A50" s="9" t="s">
        <v>10</v>
      </c>
      <c r="B50" s="1" t="s">
        <v>14</v>
      </c>
      <c r="C50" s="6">
        <v>2000</v>
      </c>
      <c r="D50" s="6">
        <f t="shared" si="9"/>
        <v>500</v>
      </c>
      <c r="E50" s="7">
        <v>125</v>
      </c>
      <c r="F50" s="6">
        <f t="shared" si="10"/>
        <v>375000</v>
      </c>
      <c r="G50" s="6">
        <f t="shared" si="11"/>
        <v>125000</v>
      </c>
    </row>
    <row r="51" spans="1:7">
      <c r="A51" s="9" t="s">
        <v>28</v>
      </c>
      <c r="B51" s="1" t="s">
        <v>14</v>
      </c>
      <c r="C51" s="6">
        <v>2000</v>
      </c>
      <c r="D51" s="6">
        <f t="shared" si="9"/>
        <v>500</v>
      </c>
      <c r="E51" s="7">
        <v>63</v>
      </c>
      <c r="F51" s="6">
        <f t="shared" si="10"/>
        <v>189000</v>
      </c>
      <c r="G51" s="6">
        <f t="shared" si="11"/>
        <v>63000</v>
      </c>
    </row>
    <row r="52" spans="1:7">
      <c r="A52" s="8" t="s">
        <v>29</v>
      </c>
      <c r="B52" s="1" t="s">
        <v>14</v>
      </c>
      <c r="C52" s="6">
        <v>2000</v>
      </c>
      <c r="D52" s="6">
        <f t="shared" si="9"/>
        <v>500</v>
      </c>
      <c r="E52" s="7">
        <v>51</v>
      </c>
      <c r="F52" s="6">
        <f t="shared" si="10"/>
        <v>153000</v>
      </c>
      <c r="G52" s="6">
        <f t="shared" si="11"/>
        <v>51000</v>
      </c>
    </row>
    <row r="53" spans="1:7">
      <c r="A53" s="9" t="s">
        <v>8</v>
      </c>
      <c r="B53" s="1" t="s">
        <v>19</v>
      </c>
      <c r="C53" s="6">
        <v>688</v>
      </c>
      <c r="D53" s="6">
        <f t="shared" ref="D53:D64" si="12">C53*$B$2</f>
        <v>172</v>
      </c>
      <c r="E53" s="7">
        <v>47</v>
      </c>
      <c r="F53" s="6">
        <f t="shared" ref="F53:F64" si="13">(C53+D53)*E53*(1+$B$3)</f>
        <v>48504</v>
      </c>
      <c r="G53" s="6">
        <f t="shared" ref="G53:G64" si="14">F53-(C53*E53)</f>
        <v>16168</v>
      </c>
    </row>
    <row r="54" spans="1:7">
      <c r="A54" s="9" t="s">
        <v>24</v>
      </c>
      <c r="B54" s="1" t="s">
        <v>19</v>
      </c>
      <c r="C54" s="6">
        <v>688</v>
      </c>
      <c r="D54" s="6">
        <f t="shared" si="12"/>
        <v>172</v>
      </c>
      <c r="E54" s="7">
        <v>25</v>
      </c>
      <c r="F54" s="6">
        <f t="shared" si="13"/>
        <v>25800</v>
      </c>
      <c r="G54" s="6">
        <f t="shared" si="14"/>
        <v>8600</v>
      </c>
    </row>
    <row r="55" spans="1:7">
      <c r="A55" s="9" t="s">
        <v>30</v>
      </c>
      <c r="B55" s="1" t="s">
        <v>19</v>
      </c>
      <c r="C55" s="6">
        <v>688</v>
      </c>
      <c r="D55" s="6">
        <f t="shared" si="12"/>
        <v>172</v>
      </c>
      <c r="E55" s="7">
        <v>324</v>
      </c>
      <c r="F55" s="6">
        <f t="shared" si="13"/>
        <v>334368</v>
      </c>
      <c r="G55" s="6">
        <f t="shared" si="14"/>
        <v>111456</v>
      </c>
    </row>
    <row r="56" spans="1:7">
      <c r="A56" s="9" t="s">
        <v>31</v>
      </c>
      <c r="B56" s="1" t="s">
        <v>19</v>
      </c>
      <c r="C56" s="6">
        <v>688</v>
      </c>
      <c r="D56" s="6">
        <f t="shared" si="12"/>
        <v>172</v>
      </c>
      <c r="E56" s="7">
        <v>243</v>
      </c>
      <c r="F56" s="6">
        <f t="shared" si="13"/>
        <v>250776</v>
      </c>
      <c r="G56" s="6">
        <f t="shared" si="14"/>
        <v>83592</v>
      </c>
    </row>
    <row r="57" spans="1:7">
      <c r="A57" s="8" t="s">
        <v>32</v>
      </c>
      <c r="B57" s="1" t="s">
        <v>19</v>
      </c>
      <c r="C57" s="6">
        <v>688</v>
      </c>
      <c r="D57" s="6">
        <f t="shared" si="12"/>
        <v>172</v>
      </c>
      <c r="E57" s="7">
        <v>123</v>
      </c>
      <c r="F57" s="6">
        <f t="shared" si="13"/>
        <v>126936</v>
      </c>
      <c r="G57" s="6">
        <f t="shared" si="14"/>
        <v>42312</v>
      </c>
    </row>
    <row r="58" spans="1:7">
      <c r="A58" s="9" t="s">
        <v>25</v>
      </c>
      <c r="B58" s="1" t="s">
        <v>19</v>
      </c>
      <c r="C58" s="6">
        <v>688</v>
      </c>
      <c r="D58" s="6">
        <f t="shared" si="12"/>
        <v>172</v>
      </c>
      <c r="E58" s="7">
        <v>96</v>
      </c>
      <c r="F58" s="6">
        <f t="shared" si="13"/>
        <v>99072</v>
      </c>
      <c r="G58" s="6">
        <f t="shared" si="14"/>
        <v>33024</v>
      </c>
    </row>
    <row r="59" spans="1:7">
      <c r="A59" s="9" t="s">
        <v>26</v>
      </c>
      <c r="B59" s="1" t="s">
        <v>19</v>
      </c>
      <c r="C59" s="6">
        <v>688</v>
      </c>
      <c r="D59" s="6">
        <f t="shared" si="12"/>
        <v>172</v>
      </c>
      <c r="E59" s="7">
        <v>327</v>
      </c>
      <c r="F59" s="6">
        <f t="shared" si="13"/>
        <v>337464</v>
      </c>
      <c r="G59" s="6">
        <f t="shared" si="14"/>
        <v>112488</v>
      </c>
    </row>
    <row r="60" spans="1:7">
      <c r="A60" s="9" t="s">
        <v>27</v>
      </c>
      <c r="B60" s="1" t="s">
        <v>19</v>
      </c>
      <c r="C60" s="6">
        <v>688</v>
      </c>
      <c r="D60" s="6">
        <f t="shared" si="12"/>
        <v>172</v>
      </c>
      <c r="E60" s="7">
        <v>38</v>
      </c>
      <c r="F60" s="6">
        <f t="shared" si="13"/>
        <v>39216</v>
      </c>
      <c r="G60" s="6">
        <f t="shared" si="14"/>
        <v>13072</v>
      </c>
    </row>
    <row r="61" spans="1:7">
      <c r="A61" s="9" t="s">
        <v>9</v>
      </c>
      <c r="B61" s="1" t="s">
        <v>19</v>
      </c>
      <c r="C61" s="6">
        <v>688</v>
      </c>
      <c r="D61" s="6">
        <f t="shared" si="12"/>
        <v>172</v>
      </c>
      <c r="E61" s="7">
        <v>198</v>
      </c>
      <c r="F61" s="6">
        <f t="shared" si="13"/>
        <v>204336</v>
      </c>
      <c r="G61" s="6">
        <f t="shared" si="14"/>
        <v>68112</v>
      </c>
    </row>
    <row r="62" spans="1:7">
      <c r="A62" s="9" t="s">
        <v>10</v>
      </c>
      <c r="B62" s="1" t="s">
        <v>19</v>
      </c>
      <c r="C62" s="6">
        <v>688</v>
      </c>
      <c r="D62" s="6">
        <f t="shared" si="12"/>
        <v>172</v>
      </c>
      <c r="E62" s="7">
        <v>41</v>
      </c>
      <c r="F62" s="6">
        <f t="shared" si="13"/>
        <v>42312</v>
      </c>
      <c r="G62" s="6">
        <f t="shared" si="14"/>
        <v>14104</v>
      </c>
    </row>
    <row r="63" spans="1:7">
      <c r="A63" s="9" t="s">
        <v>28</v>
      </c>
      <c r="B63" s="1" t="s">
        <v>19</v>
      </c>
      <c r="C63" s="6">
        <v>688</v>
      </c>
      <c r="D63" s="6">
        <f t="shared" si="12"/>
        <v>172</v>
      </c>
      <c r="E63" s="7">
        <v>63</v>
      </c>
      <c r="F63" s="6">
        <f t="shared" si="13"/>
        <v>65016</v>
      </c>
      <c r="G63" s="6">
        <f t="shared" si="14"/>
        <v>21672</v>
      </c>
    </row>
    <row r="64" spans="1:7">
      <c r="A64" s="9" t="s">
        <v>29</v>
      </c>
      <c r="B64" s="1" t="s">
        <v>19</v>
      </c>
      <c r="C64" s="6">
        <v>688</v>
      </c>
      <c r="D64" s="6">
        <f t="shared" si="12"/>
        <v>172</v>
      </c>
      <c r="E64" s="7">
        <v>108</v>
      </c>
      <c r="F64" s="6">
        <f t="shared" si="13"/>
        <v>111456</v>
      </c>
      <c r="G64" s="6">
        <f t="shared" si="14"/>
        <v>37152</v>
      </c>
    </row>
    <row r="65" spans="1:7">
      <c r="A65" s="9" t="s">
        <v>8</v>
      </c>
      <c r="B65" s="1" t="s">
        <v>17</v>
      </c>
      <c r="C65" s="6">
        <v>1700</v>
      </c>
      <c r="D65" s="6">
        <f t="shared" ref="D65:D76" si="15">C65*$B$2</f>
        <v>425</v>
      </c>
      <c r="E65" s="7">
        <v>58</v>
      </c>
      <c r="F65" s="6">
        <f t="shared" ref="F65:F76" si="16">(C65+D65)*E65*(1+$B$3)</f>
        <v>147900</v>
      </c>
      <c r="G65" s="6">
        <f t="shared" ref="G65:G76" si="17">F65-(C65*E65)</f>
        <v>49300</v>
      </c>
    </row>
    <row r="66" spans="1:7">
      <c r="A66" s="9" t="s">
        <v>24</v>
      </c>
      <c r="B66" s="1" t="s">
        <v>17</v>
      </c>
      <c r="C66" s="6">
        <v>1700</v>
      </c>
      <c r="D66" s="6">
        <f t="shared" si="15"/>
        <v>425</v>
      </c>
      <c r="E66" s="7">
        <v>83</v>
      </c>
      <c r="F66" s="6">
        <f t="shared" si="16"/>
        <v>211650</v>
      </c>
      <c r="G66" s="6">
        <f t="shared" si="17"/>
        <v>70550</v>
      </c>
    </row>
    <row r="67" spans="1:7">
      <c r="A67" s="9" t="s">
        <v>30</v>
      </c>
      <c r="B67" s="1" t="s">
        <v>17</v>
      </c>
      <c r="C67" s="6">
        <v>1700</v>
      </c>
      <c r="D67" s="6">
        <f t="shared" si="15"/>
        <v>425</v>
      </c>
      <c r="E67" s="7">
        <v>983</v>
      </c>
      <c r="F67" s="6">
        <f t="shared" si="16"/>
        <v>2506650</v>
      </c>
      <c r="G67" s="6">
        <f t="shared" si="17"/>
        <v>835550</v>
      </c>
    </row>
    <row r="68" spans="1:7">
      <c r="A68" s="9" t="s">
        <v>31</v>
      </c>
      <c r="B68" s="1" t="s">
        <v>17</v>
      </c>
      <c r="C68" s="6">
        <v>1700</v>
      </c>
      <c r="D68" s="6">
        <f t="shared" si="15"/>
        <v>425</v>
      </c>
      <c r="E68" s="7">
        <v>66</v>
      </c>
      <c r="F68" s="6">
        <f t="shared" si="16"/>
        <v>168300</v>
      </c>
      <c r="G68" s="6">
        <f t="shared" si="17"/>
        <v>56100</v>
      </c>
    </row>
    <row r="69" spans="1:7">
      <c r="A69" s="8" t="s">
        <v>32</v>
      </c>
      <c r="B69" s="1" t="s">
        <v>17</v>
      </c>
      <c r="C69" s="6">
        <v>1700</v>
      </c>
      <c r="D69" s="6">
        <f t="shared" si="15"/>
        <v>425</v>
      </c>
      <c r="E69" s="7">
        <v>426</v>
      </c>
      <c r="F69" s="6">
        <f t="shared" si="16"/>
        <v>1086300</v>
      </c>
      <c r="G69" s="6">
        <f t="shared" si="17"/>
        <v>362100</v>
      </c>
    </row>
    <row r="70" spans="1:7">
      <c r="A70" s="9" t="s">
        <v>25</v>
      </c>
      <c r="B70" s="1" t="s">
        <v>17</v>
      </c>
      <c r="C70" s="6">
        <v>1700</v>
      </c>
      <c r="D70" s="6">
        <f t="shared" si="15"/>
        <v>425</v>
      </c>
      <c r="E70" s="7">
        <v>138</v>
      </c>
      <c r="F70" s="6">
        <f t="shared" si="16"/>
        <v>351900</v>
      </c>
      <c r="G70" s="6">
        <f t="shared" si="17"/>
        <v>117300</v>
      </c>
    </row>
    <row r="71" spans="1:7">
      <c r="A71" s="9" t="s">
        <v>26</v>
      </c>
      <c r="B71" s="1" t="s">
        <v>17</v>
      </c>
      <c r="C71" s="6">
        <v>1700</v>
      </c>
      <c r="D71" s="6">
        <f t="shared" si="15"/>
        <v>425</v>
      </c>
      <c r="E71" s="7">
        <v>142</v>
      </c>
      <c r="F71" s="6">
        <f t="shared" si="16"/>
        <v>362100</v>
      </c>
      <c r="G71" s="6">
        <f t="shared" si="17"/>
        <v>120700</v>
      </c>
    </row>
    <row r="72" spans="1:7">
      <c r="A72" s="9" t="s">
        <v>27</v>
      </c>
      <c r="B72" s="1" t="s">
        <v>17</v>
      </c>
      <c r="C72" s="6">
        <v>1700</v>
      </c>
      <c r="D72" s="6">
        <f t="shared" si="15"/>
        <v>425</v>
      </c>
      <c r="E72" s="7">
        <v>200</v>
      </c>
      <c r="F72" s="6">
        <f t="shared" si="16"/>
        <v>510000</v>
      </c>
      <c r="G72" s="6">
        <f t="shared" si="17"/>
        <v>170000</v>
      </c>
    </row>
    <row r="73" spans="1:7">
      <c r="A73" s="9" t="s">
        <v>9</v>
      </c>
      <c r="B73" s="1" t="s">
        <v>17</v>
      </c>
      <c r="C73" s="6">
        <v>1700</v>
      </c>
      <c r="D73" s="6">
        <f t="shared" si="15"/>
        <v>425</v>
      </c>
      <c r="E73" s="7">
        <v>238</v>
      </c>
      <c r="F73" s="6">
        <f t="shared" si="16"/>
        <v>606900</v>
      </c>
      <c r="G73" s="6">
        <f t="shared" si="17"/>
        <v>202300</v>
      </c>
    </row>
    <row r="74" spans="1:7">
      <c r="A74" s="9" t="s">
        <v>10</v>
      </c>
      <c r="B74" s="1" t="s">
        <v>17</v>
      </c>
      <c r="C74" s="6">
        <v>1700</v>
      </c>
      <c r="D74" s="6">
        <f t="shared" si="15"/>
        <v>425</v>
      </c>
      <c r="E74" s="7">
        <v>370</v>
      </c>
      <c r="F74" s="6">
        <f t="shared" si="16"/>
        <v>943500</v>
      </c>
      <c r="G74" s="6">
        <f t="shared" si="17"/>
        <v>314500</v>
      </c>
    </row>
    <row r="75" spans="1:7">
      <c r="A75" s="9" t="s">
        <v>28</v>
      </c>
      <c r="B75" s="1" t="s">
        <v>17</v>
      </c>
      <c r="C75" s="6">
        <v>1700</v>
      </c>
      <c r="D75" s="6">
        <f t="shared" si="15"/>
        <v>425</v>
      </c>
      <c r="E75" s="7">
        <v>229</v>
      </c>
      <c r="F75" s="6">
        <f t="shared" si="16"/>
        <v>583950</v>
      </c>
      <c r="G75" s="6">
        <f t="shared" si="17"/>
        <v>194650</v>
      </c>
    </row>
    <row r="76" spans="1:7">
      <c r="A76" s="9" t="s">
        <v>29</v>
      </c>
      <c r="B76" s="1" t="s">
        <v>17</v>
      </c>
      <c r="C76" s="6">
        <v>1700</v>
      </c>
      <c r="D76" s="6">
        <f t="shared" si="15"/>
        <v>425</v>
      </c>
      <c r="E76" s="7">
        <v>246</v>
      </c>
      <c r="F76" s="6">
        <f t="shared" si="16"/>
        <v>627300</v>
      </c>
      <c r="G76" s="6">
        <f t="shared" si="17"/>
        <v>209100</v>
      </c>
    </row>
    <row r="77" spans="1:7">
      <c r="A77" s="9" t="s">
        <v>8</v>
      </c>
      <c r="B77" s="1" t="s">
        <v>16</v>
      </c>
      <c r="C77" s="6">
        <v>799</v>
      </c>
      <c r="D77" s="6">
        <f t="shared" ref="D77:D88" si="18">C77*$B$2</f>
        <v>199.75</v>
      </c>
      <c r="E77" s="7">
        <v>13</v>
      </c>
      <c r="F77" s="6">
        <f t="shared" ref="F77:F88" si="19">(C77+D77)*E77*(1+$B$3)</f>
        <v>15580.5</v>
      </c>
      <c r="G77" s="6">
        <f t="shared" ref="G77:G88" si="20">F77-(C77*E77)</f>
        <v>5193.5</v>
      </c>
    </row>
    <row r="78" spans="1:7">
      <c r="A78" s="9" t="s">
        <v>24</v>
      </c>
      <c r="B78" s="1" t="s">
        <v>16</v>
      </c>
      <c r="C78" s="6">
        <v>799</v>
      </c>
      <c r="D78" s="6">
        <f t="shared" si="18"/>
        <v>199.75</v>
      </c>
      <c r="E78" s="7">
        <v>13</v>
      </c>
      <c r="F78" s="6">
        <f t="shared" si="19"/>
        <v>15580.5</v>
      </c>
      <c r="G78" s="6">
        <f t="shared" si="20"/>
        <v>5193.5</v>
      </c>
    </row>
    <row r="79" spans="1:7">
      <c r="A79" s="9" t="s">
        <v>30</v>
      </c>
      <c r="B79" s="1" t="s">
        <v>16</v>
      </c>
      <c r="C79" s="6">
        <v>799</v>
      </c>
      <c r="D79" s="6">
        <f t="shared" si="18"/>
        <v>199.75</v>
      </c>
      <c r="E79" s="7">
        <v>534</v>
      </c>
      <c r="F79" s="6">
        <f t="shared" si="19"/>
        <v>639999</v>
      </c>
      <c r="G79" s="6">
        <f t="shared" si="20"/>
        <v>213333</v>
      </c>
    </row>
    <row r="80" spans="1:7">
      <c r="A80" s="9" t="s">
        <v>31</v>
      </c>
      <c r="B80" s="1" t="s">
        <v>16</v>
      </c>
      <c r="C80" s="6">
        <v>799</v>
      </c>
      <c r="D80" s="6">
        <f t="shared" si="18"/>
        <v>199.75</v>
      </c>
      <c r="E80" s="7">
        <v>423</v>
      </c>
      <c r="F80" s="6">
        <f t="shared" si="19"/>
        <v>506965.5</v>
      </c>
      <c r="G80" s="6">
        <f t="shared" si="20"/>
        <v>168988.5</v>
      </c>
    </row>
    <row r="81" spans="1:7">
      <c r="A81" s="8" t="s">
        <v>32</v>
      </c>
      <c r="B81" s="1" t="s">
        <v>16</v>
      </c>
      <c r="C81" s="6">
        <v>799</v>
      </c>
      <c r="D81" s="6">
        <f t="shared" si="18"/>
        <v>199.75</v>
      </c>
      <c r="E81" s="7">
        <v>72</v>
      </c>
      <c r="F81" s="6">
        <f t="shared" si="19"/>
        <v>86292</v>
      </c>
      <c r="G81" s="6">
        <f t="shared" si="20"/>
        <v>28764</v>
      </c>
    </row>
    <row r="82" spans="1:7">
      <c r="A82" s="9" t="s">
        <v>25</v>
      </c>
      <c r="B82" s="1" t="s">
        <v>16</v>
      </c>
      <c r="C82" s="6">
        <v>799</v>
      </c>
      <c r="D82" s="6">
        <f t="shared" si="18"/>
        <v>199.75</v>
      </c>
      <c r="E82" s="7">
        <v>322</v>
      </c>
      <c r="F82" s="6">
        <f t="shared" si="19"/>
        <v>385917</v>
      </c>
      <c r="G82" s="6">
        <f t="shared" si="20"/>
        <v>128639</v>
      </c>
    </row>
    <row r="83" spans="1:7">
      <c r="A83" s="9" t="s">
        <v>26</v>
      </c>
      <c r="B83" s="1" t="s">
        <v>16</v>
      </c>
      <c r="C83" s="6">
        <v>799</v>
      </c>
      <c r="D83" s="6">
        <f t="shared" si="18"/>
        <v>199.75</v>
      </c>
      <c r="E83" s="7">
        <v>479</v>
      </c>
      <c r="F83" s="6">
        <f t="shared" si="19"/>
        <v>574081.5</v>
      </c>
      <c r="G83" s="6">
        <f t="shared" si="20"/>
        <v>191360.5</v>
      </c>
    </row>
    <row r="84" spans="1:7">
      <c r="A84" s="9" t="s">
        <v>27</v>
      </c>
      <c r="B84" s="1" t="s">
        <v>16</v>
      </c>
      <c r="C84" s="6">
        <v>799</v>
      </c>
      <c r="D84" s="6">
        <f t="shared" si="18"/>
        <v>199.75</v>
      </c>
      <c r="E84" s="7">
        <v>301</v>
      </c>
      <c r="F84" s="6">
        <f t="shared" si="19"/>
        <v>360748.5</v>
      </c>
      <c r="G84" s="6">
        <f t="shared" si="20"/>
        <v>120249.5</v>
      </c>
    </row>
    <row r="85" spans="1:7">
      <c r="A85" s="9" t="s">
        <v>9</v>
      </c>
      <c r="B85" s="1" t="s">
        <v>16</v>
      </c>
      <c r="C85" s="6">
        <v>799</v>
      </c>
      <c r="D85" s="6">
        <f t="shared" si="18"/>
        <v>199.75</v>
      </c>
      <c r="E85" s="7">
        <v>264</v>
      </c>
      <c r="F85" s="6">
        <f t="shared" si="19"/>
        <v>316404</v>
      </c>
      <c r="G85" s="6">
        <f t="shared" si="20"/>
        <v>105468</v>
      </c>
    </row>
    <row r="86" spans="1:7">
      <c r="A86" s="9" t="s">
        <v>10</v>
      </c>
      <c r="B86" s="1" t="s">
        <v>16</v>
      </c>
      <c r="C86" s="6">
        <v>799</v>
      </c>
      <c r="D86" s="6">
        <f t="shared" si="18"/>
        <v>199.75</v>
      </c>
      <c r="E86" s="7">
        <v>189</v>
      </c>
      <c r="F86" s="6">
        <f t="shared" si="19"/>
        <v>226516.5</v>
      </c>
      <c r="G86" s="6">
        <f t="shared" si="20"/>
        <v>75505.5</v>
      </c>
    </row>
    <row r="87" spans="1:7">
      <c r="A87" s="9" t="s">
        <v>28</v>
      </c>
      <c r="B87" s="1" t="s">
        <v>16</v>
      </c>
      <c r="C87" s="6">
        <v>799</v>
      </c>
      <c r="D87" s="6">
        <f t="shared" si="18"/>
        <v>199.75</v>
      </c>
      <c r="E87" s="7">
        <v>108</v>
      </c>
      <c r="F87" s="6">
        <f t="shared" si="19"/>
        <v>129438</v>
      </c>
      <c r="G87" s="6">
        <f t="shared" si="20"/>
        <v>43146</v>
      </c>
    </row>
    <row r="88" spans="1:7">
      <c r="A88" s="9" t="s">
        <v>29</v>
      </c>
      <c r="B88" s="1" t="s">
        <v>16</v>
      </c>
      <c r="C88" s="6">
        <v>799</v>
      </c>
      <c r="D88" s="6">
        <f t="shared" si="18"/>
        <v>199.75</v>
      </c>
      <c r="E88" s="7">
        <v>85</v>
      </c>
      <c r="F88" s="6">
        <f t="shared" si="19"/>
        <v>101872.5</v>
      </c>
      <c r="G88" s="6">
        <f t="shared" si="20"/>
        <v>33957.5</v>
      </c>
    </row>
    <row r="89" spans="1:7">
      <c r="A89" s="9" t="s">
        <v>8</v>
      </c>
      <c r="B89" s="1" t="s">
        <v>15</v>
      </c>
      <c r="C89" s="6">
        <v>1678</v>
      </c>
      <c r="D89" s="6">
        <f t="shared" ref="D89:D99" si="21">C89*$B$2</f>
        <v>419.5</v>
      </c>
      <c r="E89" s="7">
        <v>54</v>
      </c>
      <c r="F89" s="6">
        <f t="shared" ref="F89:F99" si="22">(C89+D89)*E89*(1+$B$3)</f>
        <v>135918</v>
      </c>
      <c r="G89" s="6">
        <f t="shared" ref="G89:G99" si="23">F89-(C89*E89)</f>
        <v>45306</v>
      </c>
    </row>
    <row r="90" spans="1:7">
      <c r="A90" s="9" t="s">
        <v>24</v>
      </c>
      <c r="B90" s="1" t="s">
        <v>15</v>
      </c>
      <c r="C90" s="6">
        <v>1678</v>
      </c>
      <c r="D90" s="6">
        <f t="shared" si="21"/>
        <v>419.5</v>
      </c>
      <c r="E90" s="7">
        <v>102</v>
      </c>
      <c r="F90" s="6">
        <f t="shared" si="22"/>
        <v>256734</v>
      </c>
      <c r="G90" s="6">
        <f t="shared" si="23"/>
        <v>85578</v>
      </c>
    </row>
    <row r="91" spans="1:7">
      <c r="A91" s="9" t="s">
        <v>30</v>
      </c>
      <c r="B91" s="1" t="s">
        <v>15</v>
      </c>
      <c r="C91" s="6">
        <v>1678</v>
      </c>
      <c r="D91" s="6">
        <f t="shared" si="21"/>
        <v>419.5</v>
      </c>
      <c r="E91" s="7">
        <v>31</v>
      </c>
      <c r="F91" s="6">
        <f t="shared" si="22"/>
        <v>78027</v>
      </c>
      <c r="G91" s="6">
        <f t="shared" si="23"/>
        <v>26009</v>
      </c>
    </row>
    <row r="92" spans="1:7">
      <c r="A92" s="9" t="s">
        <v>31</v>
      </c>
      <c r="B92" s="1" t="s">
        <v>15</v>
      </c>
      <c r="C92" s="6">
        <v>1678</v>
      </c>
      <c r="D92" s="6">
        <f t="shared" si="21"/>
        <v>419.5</v>
      </c>
      <c r="E92" s="7">
        <v>756</v>
      </c>
      <c r="F92" s="6">
        <f t="shared" si="22"/>
        <v>1902852</v>
      </c>
      <c r="G92" s="6">
        <f t="shared" si="23"/>
        <v>634284</v>
      </c>
    </row>
    <row r="93" spans="1:7">
      <c r="A93" s="8" t="s">
        <v>32</v>
      </c>
      <c r="B93" s="1" t="s">
        <v>15</v>
      </c>
      <c r="C93" s="6">
        <v>1678</v>
      </c>
      <c r="D93" s="6">
        <f t="shared" si="21"/>
        <v>419.5</v>
      </c>
      <c r="E93" s="7">
        <v>332</v>
      </c>
      <c r="F93" s="6">
        <f t="shared" si="22"/>
        <v>835644</v>
      </c>
      <c r="G93" s="6">
        <f t="shared" si="23"/>
        <v>278548</v>
      </c>
    </row>
    <row r="94" spans="1:7">
      <c r="A94" s="9" t="s">
        <v>25</v>
      </c>
      <c r="B94" s="1" t="s">
        <v>15</v>
      </c>
      <c r="C94" s="6">
        <v>1678</v>
      </c>
      <c r="D94" s="6">
        <f t="shared" si="21"/>
        <v>419.5</v>
      </c>
      <c r="E94" s="7">
        <v>157</v>
      </c>
      <c r="F94" s="6">
        <f t="shared" si="22"/>
        <v>395169</v>
      </c>
      <c r="G94" s="6">
        <f t="shared" si="23"/>
        <v>131723</v>
      </c>
    </row>
    <row r="95" spans="1:7">
      <c r="A95" s="9" t="s">
        <v>26</v>
      </c>
      <c r="B95" s="1" t="s">
        <v>15</v>
      </c>
      <c r="C95" s="6">
        <v>1678</v>
      </c>
      <c r="D95" s="6">
        <f t="shared" si="21"/>
        <v>419.5</v>
      </c>
      <c r="E95" s="7">
        <v>13</v>
      </c>
      <c r="F95" s="6">
        <f t="shared" si="22"/>
        <v>32721</v>
      </c>
      <c r="G95" s="6">
        <f t="shared" si="23"/>
        <v>10907</v>
      </c>
    </row>
    <row r="96" spans="1:7">
      <c r="A96" s="9" t="s">
        <v>27</v>
      </c>
      <c r="B96" s="1" t="s">
        <v>15</v>
      </c>
      <c r="C96" s="6">
        <v>1678</v>
      </c>
      <c r="D96" s="6">
        <f t="shared" si="21"/>
        <v>419.5</v>
      </c>
      <c r="E96" s="7">
        <v>226</v>
      </c>
      <c r="F96" s="6">
        <f t="shared" si="22"/>
        <v>568842</v>
      </c>
      <c r="G96" s="6">
        <f t="shared" si="23"/>
        <v>189614</v>
      </c>
    </row>
    <row r="97" spans="1:14">
      <c r="A97" s="9" t="s">
        <v>9</v>
      </c>
      <c r="B97" s="1" t="s">
        <v>15</v>
      </c>
      <c r="C97" s="6">
        <v>1678</v>
      </c>
      <c r="D97" s="6">
        <f t="shared" si="21"/>
        <v>419.5</v>
      </c>
      <c r="E97" s="7">
        <v>65</v>
      </c>
      <c r="F97" s="6">
        <f t="shared" si="22"/>
        <v>163605</v>
      </c>
      <c r="G97" s="6">
        <f t="shared" si="23"/>
        <v>54535</v>
      </c>
    </row>
    <row r="98" spans="1:14">
      <c r="A98" s="9" t="s">
        <v>10</v>
      </c>
      <c r="B98" s="1" t="s">
        <v>15</v>
      </c>
      <c r="C98" s="6">
        <v>1678</v>
      </c>
      <c r="D98" s="6">
        <f t="shared" si="21"/>
        <v>419.5</v>
      </c>
      <c r="E98" s="7">
        <v>52</v>
      </c>
      <c r="F98" s="6">
        <f t="shared" si="22"/>
        <v>130884</v>
      </c>
      <c r="G98" s="6">
        <f t="shared" si="23"/>
        <v>43628</v>
      </c>
    </row>
    <row r="99" spans="1:14">
      <c r="A99" s="9" t="s">
        <v>28</v>
      </c>
      <c r="B99" s="1" t="s">
        <v>15</v>
      </c>
      <c r="C99" s="6">
        <v>1678</v>
      </c>
      <c r="D99" s="6">
        <f t="shared" si="21"/>
        <v>419.5</v>
      </c>
      <c r="E99" s="7">
        <v>225</v>
      </c>
      <c r="F99" s="6">
        <f t="shared" si="22"/>
        <v>566325</v>
      </c>
      <c r="G99" s="6">
        <f t="shared" si="23"/>
        <v>188775</v>
      </c>
    </row>
    <row r="100" spans="1:14">
      <c r="A100" s="9" t="s">
        <v>8</v>
      </c>
      <c r="B100" s="1" t="s">
        <v>20</v>
      </c>
      <c r="C100" s="6">
        <v>534</v>
      </c>
      <c r="D100" s="6">
        <f t="shared" ref="D100:D111" si="24">C100*$B$2</f>
        <v>133.5</v>
      </c>
      <c r="E100" s="7">
        <v>85</v>
      </c>
      <c r="F100" s="6">
        <f t="shared" ref="F100:F111" si="25">(C100+D100)*E100*(1+$B$3)</f>
        <v>68085</v>
      </c>
      <c r="G100" s="6">
        <f t="shared" ref="G100:G111" si="26">F100-(C100*E100)</f>
        <v>22695</v>
      </c>
    </row>
    <row r="101" spans="1:14">
      <c r="A101" s="9" t="s">
        <v>24</v>
      </c>
      <c r="B101" s="1" t="s">
        <v>20</v>
      </c>
      <c r="C101" s="6">
        <v>534</v>
      </c>
      <c r="D101" s="6">
        <f t="shared" si="24"/>
        <v>133.5</v>
      </c>
      <c r="E101" s="7">
        <v>14</v>
      </c>
      <c r="F101" s="6">
        <f t="shared" si="25"/>
        <v>11214</v>
      </c>
      <c r="G101" s="6">
        <f t="shared" si="26"/>
        <v>3738</v>
      </c>
    </row>
    <row r="102" spans="1:14">
      <c r="A102" s="9" t="s">
        <v>30</v>
      </c>
      <c r="B102" s="1" t="s">
        <v>20</v>
      </c>
      <c r="C102" s="6">
        <v>534</v>
      </c>
      <c r="D102" s="6">
        <f t="shared" si="24"/>
        <v>133.5</v>
      </c>
      <c r="E102" s="7">
        <v>123</v>
      </c>
      <c r="F102" s="6">
        <f t="shared" si="25"/>
        <v>98523</v>
      </c>
      <c r="G102" s="6">
        <f t="shared" si="26"/>
        <v>32841</v>
      </c>
    </row>
    <row r="103" spans="1:14">
      <c r="A103" s="9" t="s">
        <v>31</v>
      </c>
      <c r="B103" s="1" t="s">
        <v>20</v>
      </c>
      <c r="C103" s="6">
        <v>534</v>
      </c>
      <c r="D103" s="6">
        <f t="shared" si="24"/>
        <v>133.5</v>
      </c>
      <c r="E103" s="7">
        <v>126</v>
      </c>
      <c r="F103" s="6">
        <f t="shared" si="25"/>
        <v>100926</v>
      </c>
      <c r="G103" s="6">
        <f t="shared" si="26"/>
        <v>33642</v>
      </c>
    </row>
    <row r="104" spans="1:14">
      <c r="A104" s="9" t="s">
        <v>32</v>
      </c>
      <c r="B104" s="1" t="s">
        <v>20</v>
      </c>
      <c r="C104" s="6">
        <v>534</v>
      </c>
      <c r="D104" s="6">
        <f t="shared" si="24"/>
        <v>133.5</v>
      </c>
      <c r="E104" s="7">
        <v>625</v>
      </c>
      <c r="F104" s="6">
        <f t="shared" si="25"/>
        <v>500625</v>
      </c>
      <c r="G104" s="6">
        <f t="shared" si="26"/>
        <v>166875</v>
      </c>
    </row>
    <row r="105" spans="1:14">
      <c r="A105" s="9" t="s">
        <v>25</v>
      </c>
      <c r="B105" s="1" t="s">
        <v>20</v>
      </c>
      <c r="C105" s="6">
        <v>534</v>
      </c>
      <c r="D105" s="6">
        <f t="shared" si="24"/>
        <v>133.5</v>
      </c>
      <c r="E105" s="7">
        <v>341</v>
      </c>
      <c r="F105" s="6">
        <f t="shared" si="25"/>
        <v>273141</v>
      </c>
      <c r="G105" s="6">
        <f t="shared" si="26"/>
        <v>91047</v>
      </c>
      <c r="N105" s="8"/>
    </row>
    <row r="106" spans="1:14">
      <c r="A106" s="9" t="s">
        <v>26</v>
      </c>
      <c r="B106" s="1" t="s">
        <v>20</v>
      </c>
      <c r="C106" s="6">
        <v>534</v>
      </c>
      <c r="D106" s="6">
        <f t="shared" si="24"/>
        <v>133.5</v>
      </c>
      <c r="E106" s="7">
        <v>129</v>
      </c>
      <c r="F106" s="6">
        <f t="shared" si="25"/>
        <v>103329</v>
      </c>
      <c r="G106" s="6">
        <f t="shared" si="26"/>
        <v>34443</v>
      </c>
      <c r="N106" s="9"/>
    </row>
    <row r="107" spans="1:14">
      <c r="A107" s="9" t="s">
        <v>27</v>
      </c>
      <c r="B107" s="1" t="s">
        <v>20</v>
      </c>
      <c r="C107" s="6">
        <v>534</v>
      </c>
      <c r="D107" s="6">
        <f t="shared" si="24"/>
        <v>133.5</v>
      </c>
      <c r="E107" s="7">
        <v>142</v>
      </c>
      <c r="F107" s="6">
        <f t="shared" si="25"/>
        <v>113742</v>
      </c>
      <c r="G107" s="6">
        <f t="shared" si="26"/>
        <v>37914</v>
      </c>
      <c r="N107" s="9"/>
    </row>
    <row r="108" spans="1:14">
      <c r="A108" s="9" t="s">
        <v>9</v>
      </c>
      <c r="B108" s="1" t="s">
        <v>20</v>
      </c>
      <c r="C108" s="6">
        <v>534</v>
      </c>
      <c r="D108" s="6">
        <f t="shared" si="24"/>
        <v>133.5</v>
      </c>
      <c r="E108" s="7">
        <v>36</v>
      </c>
      <c r="F108" s="6">
        <f t="shared" si="25"/>
        <v>28836</v>
      </c>
      <c r="G108" s="6">
        <f t="shared" si="26"/>
        <v>9612</v>
      </c>
      <c r="N108" s="9"/>
    </row>
    <row r="109" spans="1:14">
      <c r="A109" s="9" t="s">
        <v>10</v>
      </c>
      <c r="B109" s="1" t="s">
        <v>20</v>
      </c>
      <c r="C109" s="6">
        <v>534</v>
      </c>
      <c r="D109" s="6">
        <f t="shared" si="24"/>
        <v>133.5</v>
      </c>
      <c r="E109" s="7">
        <v>108</v>
      </c>
      <c r="F109" s="6">
        <f t="shared" si="25"/>
        <v>86508</v>
      </c>
      <c r="G109" s="6">
        <f t="shared" si="26"/>
        <v>28836</v>
      </c>
      <c r="N109" s="9"/>
    </row>
    <row r="110" spans="1:14">
      <c r="A110" s="9" t="s">
        <v>28</v>
      </c>
      <c r="B110" s="1" t="s">
        <v>20</v>
      </c>
      <c r="C110" s="6">
        <v>534</v>
      </c>
      <c r="D110" s="6">
        <f t="shared" si="24"/>
        <v>133.5</v>
      </c>
      <c r="E110" s="7">
        <v>189</v>
      </c>
      <c r="F110" s="6">
        <f t="shared" si="25"/>
        <v>151389</v>
      </c>
      <c r="G110" s="6">
        <f t="shared" si="26"/>
        <v>50463</v>
      </c>
      <c r="N110" s="9"/>
    </row>
    <row r="111" spans="1:14">
      <c r="A111" s="9" t="s">
        <v>29</v>
      </c>
      <c r="B111" s="1" t="s">
        <v>20</v>
      </c>
      <c r="C111" s="6">
        <v>534</v>
      </c>
      <c r="D111" s="6">
        <f t="shared" si="24"/>
        <v>133.5</v>
      </c>
      <c r="E111" s="7">
        <v>65</v>
      </c>
      <c r="F111" s="6">
        <f t="shared" si="25"/>
        <v>52065</v>
      </c>
      <c r="G111" s="6">
        <f t="shared" si="26"/>
        <v>17355</v>
      </c>
      <c r="N111" s="9"/>
    </row>
    <row r="112" spans="1:14">
      <c r="A112" s="8" t="s">
        <v>8</v>
      </c>
      <c r="B112" s="1" t="s">
        <v>12</v>
      </c>
      <c r="C112" s="6">
        <v>1240</v>
      </c>
      <c r="D112" s="6">
        <f t="shared" ref="D112:D123" si="27">C112*$B$2</f>
        <v>310</v>
      </c>
      <c r="E112" s="7">
        <v>56</v>
      </c>
      <c r="F112" s="6">
        <f t="shared" ref="F112:F123" si="28">(C112+D112)*E112*(1+$B$3)</f>
        <v>104160</v>
      </c>
      <c r="G112" s="6">
        <f t="shared" ref="G112:G123" si="29">F112-(C112*E112)</f>
        <v>34720</v>
      </c>
      <c r="N112" s="9"/>
    </row>
    <row r="113" spans="1:14">
      <c r="A113" s="8" t="s">
        <v>24</v>
      </c>
      <c r="B113" s="1" t="s">
        <v>12</v>
      </c>
      <c r="C113" s="6">
        <v>1240</v>
      </c>
      <c r="D113" s="6">
        <f t="shared" si="27"/>
        <v>310</v>
      </c>
      <c r="E113" s="7">
        <v>42</v>
      </c>
      <c r="F113" s="6">
        <f t="shared" si="28"/>
        <v>78120</v>
      </c>
      <c r="G113" s="6">
        <f t="shared" si="29"/>
        <v>26040</v>
      </c>
      <c r="N113" s="9"/>
    </row>
    <row r="114" spans="1:14">
      <c r="A114" s="8" t="s">
        <v>30</v>
      </c>
      <c r="B114" s="1" t="s">
        <v>12</v>
      </c>
      <c r="C114" s="6">
        <v>1240</v>
      </c>
      <c r="D114" s="6">
        <f t="shared" si="27"/>
        <v>310</v>
      </c>
      <c r="E114" s="7">
        <v>35</v>
      </c>
      <c r="F114" s="6">
        <f t="shared" si="28"/>
        <v>65100</v>
      </c>
      <c r="G114" s="6">
        <f t="shared" si="29"/>
        <v>21700</v>
      </c>
      <c r="N114" s="9"/>
    </row>
    <row r="115" spans="1:14">
      <c r="A115" s="8" t="s">
        <v>31</v>
      </c>
      <c r="B115" s="1" t="s">
        <v>12</v>
      </c>
      <c r="C115" s="6">
        <v>1240</v>
      </c>
      <c r="D115" s="6">
        <f t="shared" si="27"/>
        <v>310</v>
      </c>
      <c r="E115" s="7">
        <v>300</v>
      </c>
      <c r="F115" s="6">
        <f t="shared" si="28"/>
        <v>558000</v>
      </c>
      <c r="G115" s="6">
        <f t="shared" si="29"/>
        <v>186000</v>
      </c>
      <c r="N115" s="8"/>
    </row>
    <row r="116" spans="1:14">
      <c r="A116" s="8" t="s">
        <v>32</v>
      </c>
      <c r="B116" s="1" t="s">
        <v>12</v>
      </c>
      <c r="C116" s="6">
        <v>1240</v>
      </c>
      <c r="D116" s="6">
        <f t="shared" si="27"/>
        <v>310</v>
      </c>
      <c r="E116" s="7">
        <v>25</v>
      </c>
      <c r="F116" s="6">
        <f t="shared" si="28"/>
        <v>46500</v>
      </c>
      <c r="G116" s="6">
        <f t="shared" si="29"/>
        <v>15500</v>
      </c>
      <c r="N116" s="8"/>
    </row>
    <row r="117" spans="1:14">
      <c r="A117" s="8" t="s">
        <v>25</v>
      </c>
      <c r="B117" s="1" t="s">
        <v>12</v>
      </c>
      <c r="C117" s="6">
        <v>1240</v>
      </c>
      <c r="D117" s="6">
        <f t="shared" si="27"/>
        <v>310</v>
      </c>
      <c r="E117" s="7">
        <v>78</v>
      </c>
      <c r="F117" s="6">
        <f t="shared" si="28"/>
        <v>145080</v>
      </c>
      <c r="G117" s="6">
        <f t="shared" si="29"/>
        <v>48360</v>
      </c>
      <c r="N117" s="8"/>
    </row>
    <row r="118" spans="1:14">
      <c r="A118" s="8" t="s">
        <v>26</v>
      </c>
      <c r="B118" s="1" t="s">
        <v>12</v>
      </c>
      <c r="C118" s="6">
        <v>1240</v>
      </c>
      <c r="D118" s="6">
        <f t="shared" si="27"/>
        <v>310</v>
      </c>
      <c r="E118" s="7">
        <v>125</v>
      </c>
      <c r="F118" s="6">
        <f t="shared" si="28"/>
        <v>232500</v>
      </c>
      <c r="G118" s="6">
        <f t="shared" si="29"/>
        <v>77500</v>
      </c>
      <c r="N118" s="8"/>
    </row>
    <row r="119" spans="1:14">
      <c r="A119" s="8" t="s">
        <v>27</v>
      </c>
      <c r="B119" s="1" t="s">
        <v>12</v>
      </c>
      <c r="C119" s="6">
        <v>1240</v>
      </c>
      <c r="D119" s="6">
        <f t="shared" si="27"/>
        <v>310</v>
      </c>
      <c r="E119" s="7">
        <v>98</v>
      </c>
      <c r="F119" s="6">
        <f t="shared" si="28"/>
        <v>182280</v>
      </c>
      <c r="G119" s="6">
        <f t="shared" si="29"/>
        <v>60760</v>
      </c>
      <c r="N119" s="8"/>
    </row>
    <row r="120" spans="1:14">
      <c r="A120" s="8" t="s">
        <v>9</v>
      </c>
      <c r="B120" s="1" t="s">
        <v>12</v>
      </c>
      <c r="C120" s="6">
        <v>1240</v>
      </c>
      <c r="D120" s="6">
        <f t="shared" si="27"/>
        <v>310</v>
      </c>
      <c r="E120" s="7">
        <v>199</v>
      </c>
      <c r="F120" s="6">
        <f t="shared" si="28"/>
        <v>370140</v>
      </c>
      <c r="G120" s="6">
        <f t="shared" si="29"/>
        <v>123380</v>
      </c>
      <c r="N120" s="8"/>
    </row>
    <row r="121" spans="1:14">
      <c r="A121" s="8" t="s">
        <v>10</v>
      </c>
      <c r="B121" s="1" t="s">
        <v>12</v>
      </c>
      <c r="C121" s="6">
        <v>1240</v>
      </c>
      <c r="D121" s="6">
        <f t="shared" si="27"/>
        <v>310</v>
      </c>
      <c r="E121" s="7">
        <v>99</v>
      </c>
      <c r="F121" s="6">
        <f t="shared" si="28"/>
        <v>184140</v>
      </c>
      <c r="G121" s="6">
        <f t="shared" si="29"/>
        <v>61380</v>
      </c>
      <c r="N121" s="8"/>
    </row>
    <row r="122" spans="1:14">
      <c r="A122" s="8" t="s">
        <v>28</v>
      </c>
      <c r="B122" s="1" t="s">
        <v>12</v>
      </c>
      <c r="C122" s="6">
        <v>1240</v>
      </c>
      <c r="D122" s="6">
        <f t="shared" si="27"/>
        <v>310</v>
      </c>
      <c r="E122" s="7">
        <v>401</v>
      </c>
      <c r="F122" s="6">
        <f t="shared" si="28"/>
        <v>745860</v>
      </c>
      <c r="G122" s="6">
        <f t="shared" si="29"/>
        <v>248620</v>
      </c>
      <c r="N122" s="8"/>
    </row>
    <row r="123" spans="1:14">
      <c r="A123" s="8" t="s">
        <v>29</v>
      </c>
      <c r="B123" s="1" t="s">
        <v>12</v>
      </c>
      <c r="C123" s="6">
        <v>1240</v>
      </c>
      <c r="D123" s="6">
        <f t="shared" si="27"/>
        <v>310</v>
      </c>
      <c r="E123" s="7">
        <v>332</v>
      </c>
      <c r="F123" s="6">
        <f t="shared" si="28"/>
        <v>617520</v>
      </c>
      <c r="G123" s="6">
        <f t="shared" si="29"/>
        <v>205840</v>
      </c>
      <c r="N123" s="8"/>
    </row>
    <row r="124" spans="1:14">
      <c r="A124" s="8"/>
      <c r="B124" s="2"/>
      <c r="C124" s="6"/>
      <c r="D124" s="6"/>
      <c r="E124" s="7"/>
      <c r="F124" s="6"/>
      <c r="G124" s="6"/>
      <c r="N124" s="8"/>
    </row>
    <row r="125" spans="1:14" ht="18.75">
      <c r="F125" s="12" t="s">
        <v>23</v>
      </c>
      <c r="G125" s="10">
        <f>SUM(G5:G123)</f>
        <v>13262583.5</v>
      </c>
      <c r="N125" s="8"/>
    </row>
    <row r="126" spans="1:14">
      <c r="N126" s="9"/>
    </row>
    <row r="127" spans="1:14">
      <c r="N127" s="9"/>
    </row>
    <row r="128" spans="1:14">
      <c r="N128" s="9"/>
    </row>
    <row r="129" spans="14:14">
      <c r="N129" s="9"/>
    </row>
    <row r="130" spans="14:14">
      <c r="N130" s="9"/>
    </row>
    <row r="131" spans="14:14">
      <c r="N131" s="9"/>
    </row>
    <row r="132" spans="14:14">
      <c r="N132" s="9"/>
    </row>
    <row r="133" spans="14:14">
      <c r="N133" s="9"/>
    </row>
    <row r="134" spans="14:14">
      <c r="N134" s="9"/>
    </row>
    <row r="135" spans="14:14">
      <c r="N135" s="8"/>
    </row>
    <row r="136" spans="14:14">
      <c r="N136" s="9"/>
    </row>
    <row r="137" spans="14:14">
      <c r="N137" s="9"/>
    </row>
    <row r="138" spans="14:14">
      <c r="N138" s="9"/>
    </row>
    <row r="139" spans="14:14">
      <c r="N139" s="9"/>
    </row>
    <row r="140" spans="14:14">
      <c r="N140" s="9"/>
    </row>
    <row r="141" spans="14:14">
      <c r="N141" s="9"/>
    </row>
    <row r="142" spans="14:14">
      <c r="N142" s="9"/>
    </row>
    <row r="143" spans="14:14">
      <c r="N143" s="9"/>
    </row>
    <row r="144" spans="14:14">
      <c r="N144" s="9"/>
    </row>
    <row r="145" spans="14:14">
      <c r="N145" s="8"/>
    </row>
    <row r="146" spans="14:14">
      <c r="N146" s="8"/>
    </row>
    <row r="147" spans="14:14">
      <c r="N147" s="8"/>
    </row>
    <row r="148" spans="14:14">
      <c r="N148" s="8"/>
    </row>
    <row r="149" spans="14:14">
      <c r="N149" s="8"/>
    </row>
    <row r="150" spans="14:14">
      <c r="N150" s="8"/>
    </row>
    <row r="151" spans="14:14">
      <c r="N151" s="8"/>
    </row>
    <row r="152" spans="14:14">
      <c r="N152" s="8"/>
    </row>
    <row r="153" spans="14:14">
      <c r="N153" s="8"/>
    </row>
    <row r="154" spans="14:14">
      <c r="N154" s="8"/>
    </row>
    <row r="155" spans="14:14">
      <c r="N155" s="8"/>
    </row>
    <row r="156" spans="14:14">
      <c r="N156" s="9"/>
    </row>
    <row r="157" spans="14:14">
      <c r="N157" s="9"/>
    </row>
    <row r="158" spans="14:14">
      <c r="N158" s="9"/>
    </row>
    <row r="159" spans="14:14">
      <c r="N159" s="9"/>
    </row>
    <row r="160" spans="14:14">
      <c r="N160" s="9"/>
    </row>
    <row r="161" spans="14:14">
      <c r="N161" s="9"/>
    </row>
    <row r="162" spans="14:14">
      <c r="N162" s="9"/>
    </row>
    <row r="163" spans="14:14">
      <c r="N163" s="9"/>
    </row>
    <row r="164" spans="14:14">
      <c r="N164" s="9"/>
    </row>
    <row r="165" spans="14:14">
      <c r="N165" s="8"/>
    </row>
    <row r="166" spans="14:14">
      <c r="N166" s="9"/>
    </row>
    <row r="167" spans="14:14">
      <c r="N167" s="9"/>
    </row>
    <row r="168" spans="14:14">
      <c r="N168" s="9"/>
    </row>
    <row r="169" spans="14:14">
      <c r="N169" s="9"/>
    </row>
    <row r="170" spans="14:14">
      <c r="N170" s="9"/>
    </row>
    <row r="171" spans="14:14">
      <c r="N171" s="9"/>
    </row>
    <row r="172" spans="14:14">
      <c r="N172" s="9"/>
    </row>
    <row r="173" spans="14:14">
      <c r="N173" s="9"/>
    </row>
    <row r="174" spans="14:14">
      <c r="N174" s="9"/>
    </row>
    <row r="175" spans="14:14">
      <c r="N175" s="9"/>
    </row>
    <row r="176" spans="14:14">
      <c r="N176" s="9"/>
    </row>
    <row r="177" spans="14:14">
      <c r="N177" s="8"/>
    </row>
    <row r="178" spans="14:14">
      <c r="N178" s="9"/>
    </row>
    <row r="179" spans="14:14">
      <c r="N179" s="9"/>
    </row>
    <row r="180" spans="14:14">
      <c r="N180" s="9"/>
    </row>
    <row r="181" spans="14:14">
      <c r="N181" s="9"/>
    </row>
    <row r="182" spans="14:14">
      <c r="N182" s="9"/>
    </row>
    <row r="183" spans="14:14">
      <c r="N183" s="9"/>
    </row>
    <row r="184" spans="14:14">
      <c r="N184" s="9"/>
    </row>
    <row r="185" spans="14:14">
      <c r="N185" s="8"/>
    </row>
    <row r="186" spans="14:14">
      <c r="N186" s="9"/>
    </row>
    <row r="187" spans="14:14">
      <c r="N187" s="9"/>
    </row>
    <row r="188" spans="14:14">
      <c r="N188" s="9"/>
    </row>
    <row r="189" spans="14:14">
      <c r="N189" s="9"/>
    </row>
    <row r="190" spans="14:14">
      <c r="N190" s="9"/>
    </row>
    <row r="191" spans="14:14">
      <c r="N191" s="9"/>
    </row>
    <row r="192" spans="14:14">
      <c r="N192" s="9"/>
    </row>
    <row r="193" spans="14:14">
      <c r="N193" s="9"/>
    </row>
    <row r="194" spans="14:14">
      <c r="N194" s="9"/>
    </row>
  </sheetData>
  <autoFilter ref="A1:N12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ref="A5:G124">
    <sortCondition ref="B5:B124" customList="янв,фев,мар,апр,май,июн,июл,авг,сен,окт,ноя,дек"/>
  </sortState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A41" sqref="A41"/>
    </sheetView>
  </sheetViews>
  <sheetFormatPr defaultRowHeight="15"/>
  <cols>
    <col min="1" max="1" width="17.28515625" customWidth="1"/>
    <col min="2" max="2" width="26.140625" customWidth="1"/>
    <col min="3" max="3" width="29" customWidth="1"/>
    <col min="4" max="4" width="22.5703125" bestFit="1" customWidth="1"/>
  </cols>
  <sheetData>
    <row r="3" spans="1:3">
      <c r="B3" s="13" t="s">
        <v>37</v>
      </c>
    </row>
    <row r="4" spans="1:3">
      <c r="A4" s="13" t="s">
        <v>34</v>
      </c>
      <c r="B4" t="s">
        <v>36</v>
      </c>
      <c r="C4" t="s">
        <v>38</v>
      </c>
    </row>
    <row r="5" spans="1:3">
      <c r="A5" s="14" t="s">
        <v>18</v>
      </c>
      <c r="B5" s="15">
        <v>13980</v>
      </c>
      <c r="C5" s="15">
        <v>3495</v>
      </c>
    </row>
    <row r="6" spans="1:3">
      <c r="A6" s="14" t="s">
        <v>13</v>
      </c>
      <c r="B6" s="15">
        <v>6720</v>
      </c>
      <c r="C6" s="15">
        <v>1680</v>
      </c>
    </row>
    <row r="7" spans="1:3">
      <c r="A7" s="14" t="s">
        <v>21</v>
      </c>
      <c r="B7" s="15">
        <v>17904</v>
      </c>
      <c r="C7" s="15">
        <v>4476</v>
      </c>
    </row>
    <row r="8" spans="1:3">
      <c r="A8" s="14" t="s">
        <v>14</v>
      </c>
      <c r="B8" s="15">
        <v>24000</v>
      </c>
      <c r="C8" s="15">
        <v>6000</v>
      </c>
    </row>
    <row r="9" spans="1:3">
      <c r="A9" s="14" t="s">
        <v>19</v>
      </c>
      <c r="B9" s="15">
        <v>8256</v>
      </c>
      <c r="C9" s="15">
        <v>2064</v>
      </c>
    </row>
    <row r="10" spans="1:3">
      <c r="A10" s="14" t="s">
        <v>17</v>
      </c>
      <c r="B10" s="15">
        <v>20400</v>
      </c>
      <c r="C10" s="15">
        <v>5100</v>
      </c>
    </row>
    <row r="11" spans="1:3">
      <c r="A11" s="14" t="s">
        <v>16</v>
      </c>
      <c r="B11" s="15">
        <v>9588</v>
      </c>
      <c r="C11" s="15">
        <v>2397</v>
      </c>
    </row>
    <row r="12" spans="1:3">
      <c r="A12" s="14" t="s">
        <v>15</v>
      </c>
      <c r="B12" s="15">
        <v>18458</v>
      </c>
      <c r="C12" s="15">
        <v>4614.5</v>
      </c>
    </row>
    <row r="13" spans="1:3">
      <c r="A13" s="14" t="s">
        <v>20</v>
      </c>
      <c r="B13" s="15">
        <v>6408</v>
      </c>
      <c r="C13" s="15">
        <v>1602</v>
      </c>
    </row>
    <row r="14" spans="1:3">
      <c r="A14" s="14" t="s">
        <v>12</v>
      </c>
      <c r="B14" s="15">
        <v>14880</v>
      </c>
      <c r="C14" s="15">
        <v>3720</v>
      </c>
    </row>
    <row r="15" spans="1:3">
      <c r="A15" s="14" t="s">
        <v>35</v>
      </c>
      <c r="B15" s="15">
        <v>140594</v>
      </c>
      <c r="C15" s="15">
        <v>35148.5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B14"/>
  <sheetViews>
    <sheetView tabSelected="1" workbookViewId="0">
      <selection activeCell="E16" sqref="E16"/>
    </sheetView>
  </sheetViews>
  <sheetFormatPr defaultRowHeight="15"/>
  <cols>
    <col min="1" max="1" width="17.28515625" customWidth="1"/>
    <col min="2" max="2" width="28" bestFit="1" customWidth="1"/>
    <col min="3" max="3" width="26.140625" bestFit="1" customWidth="1"/>
  </cols>
  <sheetData>
    <row r="3" spans="1:2">
      <c r="A3" s="13" t="s">
        <v>34</v>
      </c>
      <c r="B3" t="s">
        <v>49</v>
      </c>
    </row>
    <row r="4" spans="1:2">
      <c r="A4" s="14" t="s">
        <v>14</v>
      </c>
      <c r="B4" s="10">
        <v>2000</v>
      </c>
    </row>
    <row r="5" spans="1:2">
      <c r="A5" s="14" t="s">
        <v>17</v>
      </c>
      <c r="B5" s="10">
        <v>1700</v>
      </c>
    </row>
    <row r="6" spans="1:2">
      <c r="A6" s="14" t="s">
        <v>15</v>
      </c>
      <c r="B6" s="10">
        <v>1678</v>
      </c>
    </row>
    <row r="7" spans="1:2">
      <c r="A7" s="14" t="s">
        <v>21</v>
      </c>
      <c r="B7" s="10">
        <v>1492</v>
      </c>
    </row>
    <row r="8" spans="1:2">
      <c r="A8" s="14" t="s">
        <v>12</v>
      </c>
      <c r="B8" s="10">
        <v>1240</v>
      </c>
    </row>
    <row r="9" spans="1:2">
      <c r="A9" s="14" t="s">
        <v>18</v>
      </c>
      <c r="B9" s="10">
        <v>1165</v>
      </c>
    </row>
    <row r="10" spans="1:2">
      <c r="A10" s="14" t="s">
        <v>16</v>
      </c>
      <c r="B10" s="10">
        <v>799</v>
      </c>
    </row>
    <row r="11" spans="1:2">
      <c r="A11" s="14" t="s">
        <v>19</v>
      </c>
      <c r="B11" s="10">
        <v>688</v>
      </c>
    </row>
    <row r="12" spans="1:2">
      <c r="A12" s="14" t="s">
        <v>13</v>
      </c>
      <c r="B12" s="10">
        <v>560</v>
      </c>
    </row>
    <row r="13" spans="1:2">
      <c r="A13" s="14" t="s">
        <v>20</v>
      </c>
      <c r="B13" s="10">
        <v>534</v>
      </c>
    </row>
    <row r="14" spans="1:2">
      <c r="A14" s="14" t="s">
        <v>35</v>
      </c>
      <c r="B14" s="10">
        <v>1181.4621848739496</v>
      </c>
    </row>
  </sheetData>
  <dataConsolidate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8"/>
  <sheetViews>
    <sheetView workbookViewId="0">
      <selection activeCell="A4" sqref="A4:G135"/>
    </sheetView>
  </sheetViews>
  <sheetFormatPr defaultRowHeight="15" outlineLevelRow="2"/>
  <cols>
    <col min="1" max="1" width="14.28515625" bestFit="1" customWidth="1"/>
    <col min="2" max="2" width="15.7109375" bestFit="1" customWidth="1"/>
    <col min="3" max="3" width="10.7109375" bestFit="1" customWidth="1"/>
    <col min="4" max="4" width="13.7109375" bestFit="1" customWidth="1"/>
    <col min="5" max="5" width="14.85546875" customWidth="1"/>
    <col min="6" max="6" width="16.5703125" bestFit="1" customWidth="1"/>
    <col min="7" max="7" width="14.140625" bestFit="1" customWidth="1"/>
    <col min="16" max="16" width="8.5703125" customWidth="1"/>
    <col min="17" max="17" width="10.28515625" bestFit="1" customWidth="1"/>
  </cols>
  <sheetData>
    <row r="1" spans="1:14" ht="20.25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2" t="s">
        <v>0</v>
      </c>
      <c r="B2" s="3">
        <v>0.25</v>
      </c>
      <c r="C2" s="4"/>
      <c r="D2" s="4"/>
      <c r="E2" s="4"/>
      <c r="F2" s="4"/>
    </row>
    <row r="3" spans="1:14">
      <c r="A3" s="2" t="s">
        <v>1</v>
      </c>
      <c r="B3" s="3">
        <v>0.2</v>
      </c>
      <c r="C3" s="4"/>
      <c r="D3" s="4"/>
      <c r="E3" s="4"/>
      <c r="F3" s="4"/>
    </row>
    <row r="4" spans="1:14" ht="15.75" thickBot="1">
      <c r="A4" s="5" t="s">
        <v>3</v>
      </c>
      <c r="B4" s="5" t="s">
        <v>22</v>
      </c>
      <c r="C4" s="5" t="s">
        <v>4</v>
      </c>
      <c r="D4" s="5" t="s">
        <v>5</v>
      </c>
      <c r="E4" s="5" t="s">
        <v>6</v>
      </c>
      <c r="F4" s="5" t="s">
        <v>7</v>
      </c>
      <c r="G4" s="11" t="s">
        <v>33</v>
      </c>
    </row>
    <row r="5" spans="1:14" hidden="1" outlineLevel="2">
      <c r="A5" s="9" t="s">
        <v>8</v>
      </c>
      <c r="B5" s="1" t="s">
        <v>18</v>
      </c>
      <c r="C5" s="6">
        <v>1165</v>
      </c>
      <c r="D5" s="6">
        <f t="shared" ref="D5:D73" si="0">C5*$B$2</f>
        <v>291.25</v>
      </c>
      <c r="E5" s="7">
        <v>95</v>
      </c>
      <c r="F5" s="6">
        <f t="shared" ref="F5:F73" si="1">(C5+D5)*E5*(1+$B$3)</f>
        <v>166012.5</v>
      </c>
      <c r="G5" s="6">
        <f t="shared" ref="G5:G73" si="2">F5-(C5*E5)</f>
        <v>55337.5</v>
      </c>
    </row>
    <row r="6" spans="1:14" hidden="1" outlineLevel="2">
      <c r="A6" s="9" t="s">
        <v>24</v>
      </c>
      <c r="B6" s="1" t="s">
        <v>18</v>
      </c>
      <c r="C6" s="6">
        <v>1165</v>
      </c>
      <c r="D6" s="6">
        <f t="shared" si="0"/>
        <v>291.25</v>
      </c>
      <c r="E6" s="7">
        <v>75</v>
      </c>
      <c r="F6" s="6">
        <f t="shared" si="1"/>
        <v>131062.5</v>
      </c>
      <c r="G6" s="6">
        <f t="shared" si="2"/>
        <v>43687.5</v>
      </c>
    </row>
    <row r="7" spans="1:14" hidden="1" outlineLevel="2">
      <c r="A7" s="9" t="s">
        <v>30</v>
      </c>
      <c r="B7" s="1" t="s">
        <v>18</v>
      </c>
      <c r="C7" s="6">
        <v>1165</v>
      </c>
      <c r="D7" s="6">
        <f t="shared" si="0"/>
        <v>291.25</v>
      </c>
      <c r="E7" s="7">
        <v>25</v>
      </c>
      <c r="F7" s="6">
        <f t="shared" si="1"/>
        <v>43687.5</v>
      </c>
      <c r="G7" s="6">
        <f t="shared" si="2"/>
        <v>14562.5</v>
      </c>
    </row>
    <row r="8" spans="1:14" hidden="1" outlineLevel="2">
      <c r="A8" s="9" t="s">
        <v>31</v>
      </c>
      <c r="B8" s="1" t="s">
        <v>18</v>
      </c>
      <c r="C8" s="6">
        <v>1165</v>
      </c>
      <c r="D8" s="6">
        <f t="shared" si="0"/>
        <v>291.25</v>
      </c>
      <c r="E8" s="7">
        <v>666</v>
      </c>
      <c r="F8" s="6">
        <f t="shared" si="1"/>
        <v>1163835</v>
      </c>
      <c r="G8" s="6">
        <f t="shared" si="2"/>
        <v>387945</v>
      </c>
    </row>
    <row r="9" spans="1:14" hidden="1" outlineLevel="2">
      <c r="A9" s="8" t="s">
        <v>32</v>
      </c>
      <c r="B9" s="1" t="s">
        <v>18</v>
      </c>
      <c r="C9" s="6">
        <v>1165</v>
      </c>
      <c r="D9" s="6">
        <f t="shared" si="0"/>
        <v>291.25</v>
      </c>
      <c r="E9" s="7">
        <v>243</v>
      </c>
      <c r="F9" s="6">
        <f t="shared" si="1"/>
        <v>424642.5</v>
      </c>
      <c r="G9" s="6">
        <f t="shared" si="2"/>
        <v>141547.5</v>
      </c>
    </row>
    <row r="10" spans="1:14" hidden="1" outlineLevel="2">
      <c r="A10" s="9" t="s">
        <v>25</v>
      </c>
      <c r="B10" s="1" t="s">
        <v>18</v>
      </c>
      <c r="C10" s="6">
        <v>1165</v>
      </c>
      <c r="D10" s="6">
        <f t="shared" si="0"/>
        <v>291.25</v>
      </c>
      <c r="E10" s="7">
        <v>652</v>
      </c>
      <c r="F10" s="6">
        <f t="shared" si="1"/>
        <v>1139370</v>
      </c>
      <c r="G10" s="6">
        <f t="shared" si="2"/>
        <v>379790</v>
      </c>
    </row>
    <row r="11" spans="1:14" hidden="1" outlineLevel="2">
      <c r="A11" s="9" t="s">
        <v>26</v>
      </c>
      <c r="B11" s="1" t="s">
        <v>18</v>
      </c>
      <c r="C11" s="6">
        <v>1165</v>
      </c>
      <c r="D11" s="6">
        <f t="shared" si="0"/>
        <v>291.25</v>
      </c>
      <c r="E11" s="7">
        <v>68</v>
      </c>
      <c r="F11" s="6">
        <f t="shared" si="1"/>
        <v>118830</v>
      </c>
      <c r="G11" s="6">
        <f t="shared" si="2"/>
        <v>39610</v>
      </c>
    </row>
    <row r="12" spans="1:14" hidden="1" outlineLevel="2">
      <c r="A12" s="9" t="s">
        <v>27</v>
      </c>
      <c r="B12" s="1" t="s">
        <v>18</v>
      </c>
      <c r="C12" s="6">
        <v>1165</v>
      </c>
      <c r="D12" s="6">
        <f t="shared" si="0"/>
        <v>291.25</v>
      </c>
      <c r="E12" s="7">
        <v>52</v>
      </c>
      <c r="F12" s="6">
        <f t="shared" si="1"/>
        <v>90870</v>
      </c>
      <c r="G12" s="6">
        <f t="shared" si="2"/>
        <v>30290</v>
      </c>
    </row>
    <row r="13" spans="1:14" hidden="1" outlineLevel="2">
      <c r="A13" s="9" t="s">
        <v>9</v>
      </c>
      <c r="B13" s="1" t="s">
        <v>18</v>
      </c>
      <c r="C13" s="6">
        <v>1165</v>
      </c>
      <c r="D13" s="6">
        <f t="shared" si="0"/>
        <v>291.25</v>
      </c>
      <c r="E13" s="7">
        <v>105</v>
      </c>
      <c r="F13" s="6">
        <f t="shared" si="1"/>
        <v>183487.5</v>
      </c>
      <c r="G13" s="6">
        <f t="shared" si="2"/>
        <v>61162.5</v>
      </c>
    </row>
    <row r="14" spans="1:14" hidden="1" outlineLevel="2">
      <c r="A14" s="9" t="s">
        <v>10</v>
      </c>
      <c r="B14" s="1" t="s">
        <v>18</v>
      </c>
      <c r="C14" s="6">
        <v>1165</v>
      </c>
      <c r="D14" s="6">
        <f t="shared" si="0"/>
        <v>291.25</v>
      </c>
      <c r="E14" s="7">
        <v>55</v>
      </c>
      <c r="F14" s="6">
        <f t="shared" si="1"/>
        <v>96112.5</v>
      </c>
      <c r="G14" s="6">
        <f t="shared" si="2"/>
        <v>32037.5</v>
      </c>
    </row>
    <row r="15" spans="1:14" hidden="1" outlineLevel="2">
      <c r="A15" s="9" t="s">
        <v>28</v>
      </c>
      <c r="B15" s="1" t="s">
        <v>18</v>
      </c>
      <c r="C15" s="6">
        <v>1165</v>
      </c>
      <c r="D15" s="6">
        <f t="shared" si="0"/>
        <v>291.25</v>
      </c>
      <c r="E15" s="7">
        <v>25</v>
      </c>
      <c r="F15" s="6">
        <f t="shared" si="1"/>
        <v>43687.5</v>
      </c>
      <c r="G15" s="6">
        <f t="shared" si="2"/>
        <v>14562.5</v>
      </c>
    </row>
    <row r="16" spans="1:14" hidden="1" outlineLevel="2">
      <c r="A16" s="9" t="s">
        <v>29</v>
      </c>
      <c r="B16" s="1" t="s">
        <v>18</v>
      </c>
      <c r="C16" s="6">
        <v>1165</v>
      </c>
      <c r="D16" s="6">
        <f t="shared" si="0"/>
        <v>291.25</v>
      </c>
      <c r="E16" s="7">
        <v>293</v>
      </c>
      <c r="F16" s="6">
        <f t="shared" si="1"/>
        <v>512017.5</v>
      </c>
      <c r="G16" s="6">
        <f t="shared" si="2"/>
        <v>170672.5</v>
      </c>
    </row>
    <row r="17" spans="1:7" outlineLevel="1" collapsed="1">
      <c r="A17" s="9"/>
      <c r="B17" s="2" t="s">
        <v>39</v>
      </c>
      <c r="C17" s="6"/>
      <c r="D17" s="6"/>
      <c r="E17" s="7">
        <f>SUBTOTAL(9,E5:E16)</f>
        <v>2354</v>
      </c>
      <c r="F17" s="6"/>
      <c r="G17" s="6"/>
    </row>
    <row r="18" spans="1:7" hidden="1" outlineLevel="2">
      <c r="A18" s="9" t="s">
        <v>8</v>
      </c>
      <c r="B18" s="1" t="s">
        <v>13</v>
      </c>
      <c r="C18" s="6">
        <v>560</v>
      </c>
      <c r="D18" s="6">
        <f t="shared" si="0"/>
        <v>140</v>
      </c>
      <c r="E18" s="7">
        <v>132</v>
      </c>
      <c r="F18" s="6">
        <f t="shared" si="1"/>
        <v>110880</v>
      </c>
      <c r="G18" s="6">
        <f t="shared" si="2"/>
        <v>36960</v>
      </c>
    </row>
    <row r="19" spans="1:7" hidden="1" outlineLevel="2">
      <c r="A19" s="8" t="s">
        <v>24</v>
      </c>
      <c r="B19" s="1" t="s">
        <v>13</v>
      </c>
      <c r="C19" s="6">
        <v>560</v>
      </c>
      <c r="D19" s="6">
        <f t="shared" si="0"/>
        <v>140</v>
      </c>
      <c r="E19" s="7">
        <v>39</v>
      </c>
      <c r="F19" s="6">
        <f t="shared" si="1"/>
        <v>32760</v>
      </c>
      <c r="G19" s="6">
        <f t="shared" si="2"/>
        <v>10920</v>
      </c>
    </row>
    <row r="20" spans="1:7" hidden="1" outlineLevel="2">
      <c r="A20" s="9" t="s">
        <v>30</v>
      </c>
      <c r="B20" s="1" t="s">
        <v>13</v>
      </c>
      <c r="C20" s="6">
        <v>560</v>
      </c>
      <c r="D20" s="6">
        <f t="shared" si="0"/>
        <v>140</v>
      </c>
      <c r="E20" s="7">
        <v>453</v>
      </c>
      <c r="F20" s="6">
        <f t="shared" si="1"/>
        <v>380520</v>
      </c>
      <c r="G20" s="6">
        <f t="shared" si="2"/>
        <v>126840</v>
      </c>
    </row>
    <row r="21" spans="1:7" hidden="1" outlineLevel="2">
      <c r="A21" s="9" t="s">
        <v>31</v>
      </c>
      <c r="B21" s="1" t="s">
        <v>13</v>
      </c>
      <c r="C21" s="6">
        <v>560</v>
      </c>
      <c r="D21" s="6">
        <f t="shared" si="0"/>
        <v>140</v>
      </c>
      <c r="E21" s="7">
        <v>324</v>
      </c>
      <c r="F21" s="6">
        <f t="shared" si="1"/>
        <v>272160</v>
      </c>
      <c r="G21" s="6">
        <f t="shared" si="2"/>
        <v>90720</v>
      </c>
    </row>
    <row r="22" spans="1:7" hidden="1" outlineLevel="2">
      <c r="A22" s="8" t="s">
        <v>32</v>
      </c>
      <c r="B22" s="1" t="s">
        <v>13</v>
      </c>
      <c r="C22" s="6">
        <v>560</v>
      </c>
      <c r="D22" s="6">
        <f t="shared" si="0"/>
        <v>140</v>
      </c>
      <c r="E22" s="7">
        <v>724</v>
      </c>
      <c r="F22" s="6">
        <f t="shared" si="1"/>
        <v>608160</v>
      </c>
      <c r="G22" s="6">
        <f t="shared" si="2"/>
        <v>202720</v>
      </c>
    </row>
    <row r="23" spans="1:7" hidden="1" outlineLevel="2">
      <c r="A23" s="9" t="s">
        <v>25</v>
      </c>
      <c r="B23" s="1" t="s">
        <v>13</v>
      </c>
      <c r="C23" s="6">
        <v>560</v>
      </c>
      <c r="D23" s="6">
        <f t="shared" si="0"/>
        <v>140</v>
      </c>
      <c r="E23" s="7">
        <v>254</v>
      </c>
      <c r="F23" s="6">
        <f t="shared" si="1"/>
        <v>213360</v>
      </c>
      <c r="G23" s="6">
        <f t="shared" si="2"/>
        <v>71120</v>
      </c>
    </row>
    <row r="24" spans="1:7" hidden="1" outlineLevel="2">
      <c r="A24" s="9" t="s">
        <v>26</v>
      </c>
      <c r="B24" s="1" t="s">
        <v>13</v>
      </c>
      <c r="C24" s="6">
        <v>560</v>
      </c>
      <c r="D24" s="6">
        <f t="shared" si="0"/>
        <v>140</v>
      </c>
      <c r="E24" s="7">
        <v>226</v>
      </c>
      <c r="F24" s="6">
        <f t="shared" si="1"/>
        <v>189840</v>
      </c>
      <c r="G24" s="6">
        <f t="shared" si="2"/>
        <v>63280</v>
      </c>
    </row>
    <row r="25" spans="1:7" hidden="1" outlineLevel="2">
      <c r="A25" s="9" t="s">
        <v>27</v>
      </c>
      <c r="B25" s="1" t="s">
        <v>13</v>
      </c>
      <c r="C25" s="6">
        <v>560</v>
      </c>
      <c r="D25" s="6">
        <f t="shared" si="0"/>
        <v>140</v>
      </c>
      <c r="E25" s="7">
        <v>99</v>
      </c>
      <c r="F25" s="6">
        <f t="shared" si="1"/>
        <v>83160</v>
      </c>
      <c r="G25" s="6">
        <f t="shared" si="2"/>
        <v>27720</v>
      </c>
    </row>
    <row r="26" spans="1:7" hidden="1" outlineLevel="2">
      <c r="A26" s="9" t="s">
        <v>9</v>
      </c>
      <c r="B26" s="1" t="s">
        <v>13</v>
      </c>
      <c r="C26" s="6">
        <v>560</v>
      </c>
      <c r="D26" s="6">
        <f t="shared" si="0"/>
        <v>140</v>
      </c>
      <c r="E26" s="7">
        <v>332</v>
      </c>
      <c r="F26" s="6">
        <f t="shared" si="1"/>
        <v>278880</v>
      </c>
      <c r="G26" s="6">
        <f t="shared" si="2"/>
        <v>92960</v>
      </c>
    </row>
    <row r="27" spans="1:7" hidden="1" outlineLevel="2">
      <c r="A27" s="9" t="s">
        <v>10</v>
      </c>
      <c r="B27" s="1" t="s">
        <v>13</v>
      </c>
      <c r="C27" s="6">
        <v>560</v>
      </c>
      <c r="D27" s="6">
        <f t="shared" si="0"/>
        <v>140</v>
      </c>
      <c r="E27" s="7">
        <v>123</v>
      </c>
      <c r="F27" s="6">
        <f t="shared" si="1"/>
        <v>103320</v>
      </c>
      <c r="G27" s="6">
        <f t="shared" si="2"/>
        <v>34440</v>
      </c>
    </row>
    <row r="28" spans="1:7" hidden="1" outlineLevel="2">
      <c r="A28" s="9" t="s">
        <v>28</v>
      </c>
      <c r="B28" s="1" t="s">
        <v>13</v>
      </c>
      <c r="C28" s="6">
        <v>560</v>
      </c>
      <c r="D28" s="6">
        <f t="shared" si="0"/>
        <v>140</v>
      </c>
      <c r="E28" s="7">
        <v>209</v>
      </c>
      <c r="F28" s="6">
        <f t="shared" si="1"/>
        <v>175560</v>
      </c>
      <c r="G28" s="6">
        <f t="shared" si="2"/>
        <v>58520</v>
      </c>
    </row>
    <row r="29" spans="1:7" hidden="1" outlineLevel="2">
      <c r="A29" s="9" t="s">
        <v>29</v>
      </c>
      <c r="B29" s="1" t="s">
        <v>13</v>
      </c>
      <c r="C29" s="6">
        <v>560</v>
      </c>
      <c r="D29" s="6">
        <f t="shared" si="0"/>
        <v>140</v>
      </c>
      <c r="E29" s="7">
        <v>89</v>
      </c>
      <c r="F29" s="6">
        <f t="shared" si="1"/>
        <v>74760</v>
      </c>
      <c r="G29" s="6">
        <f t="shared" si="2"/>
        <v>24920</v>
      </c>
    </row>
    <row r="30" spans="1:7" outlineLevel="1" collapsed="1">
      <c r="A30" s="9"/>
      <c r="B30" s="2" t="s">
        <v>40</v>
      </c>
      <c r="C30" s="6"/>
      <c r="D30" s="6"/>
      <c r="E30" s="7">
        <f>SUBTOTAL(9,E18:E29)</f>
        <v>3004</v>
      </c>
      <c r="F30" s="6"/>
      <c r="G30" s="6"/>
    </row>
    <row r="31" spans="1:7" hidden="1" outlineLevel="2">
      <c r="A31" s="9" t="s">
        <v>8</v>
      </c>
      <c r="B31" s="1" t="s">
        <v>21</v>
      </c>
      <c r="C31" s="6">
        <v>1492</v>
      </c>
      <c r="D31" s="6">
        <f t="shared" si="0"/>
        <v>373</v>
      </c>
      <c r="E31" s="7">
        <v>31</v>
      </c>
      <c r="F31" s="6">
        <f t="shared" si="1"/>
        <v>69378</v>
      </c>
      <c r="G31" s="6">
        <f t="shared" si="2"/>
        <v>23126</v>
      </c>
    </row>
    <row r="32" spans="1:7" hidden="1" outlineLevel="2">
      <c r="A32" s="9" t="s">
        <v>24</v>
      </c>
      <c r="B32" s="1" t="s">
        <v>21</v>
      </c>
      <c r="C32" s="6">
        <v>1492</v>
      </c>
      <c r="D32" s="6">
        <f t="shared" si="0"/>
        <v>373</v>
      </c>
      <c r="E32" s="7">
        <v>69</v>
      </c>
      <c r="F32" s="6">
        <f t="shared" si="1"/>
        <v>154422</v>
      </c>
      <c r="G32" s="6">
        <f t="shared" si="2"/>
        <v>51474</v>
      </c>
    </row>
    <row r="33" spans="1:7" hidden="1" outlineLevel="2">
      <c r="A33" s="9" t="s">
        <v>30</v>
      </c>
      <c r="B33" s="1" t="s">
        <v>21</v>
      </c>
      <c r="C33" s="6">
        <v>1492</v>
      </c>
      <c r="D33" s="6">
        <f t="shared" si="0"/>
        <v>373</v>
      </c>
      <c r="E33" s="7">
        <v>423</v>
      </c>
      <c r="F33" s="6">
        <f t="shared" si="1"/>
        <v>946674</v>
      </c>
      <c r="G33" s="6">
        <f t="shared" si="2"/>
        <v>315558</v>
      </c>
    </row>
    <row r="34" spans="1:7" hidden="1" outlineLevel="2">
      <c r="A34" s="9" t="s">
        <v>31</v>
      </c>
      <c r="B34" s="1" t="s">
        <v>21</v>
      </c>
      <c r="C34" s="6">
        <v>1492</v>
      </c>
      <c r="D34" s="6">
        <f t="shared" si="0"/>
        <v>373</v>
      </c>
      <c r="E34" s="7">
        <v>72</v>
      </c>
      <c r="F34" s="6">
        <f t="shared" si="1"/>
        <v>161136</v>
      </c>
      <c r="G34" s="6">
        <f t="shared" si="2"/>
        <v>53712</v>
      </c>
    </row>
    <row r="35" spans="1:7" hidden="1" outlineLevel="2">
      <c r="A35" s="9" t="s">
        <v>32</v>
      </c>
      <c r="B35" s="1" t="s">
        <v>21</v>
      </c>
      <c r="C35" s="6">
        <v>1492</v>
      </c>
      <c r="D35" s="6">
        <f t="shared" si="0"/>
        <v>373</v>
      </c>
      <c r="E35" s="7">
        <v>985</v>
      </c>
      <c r="F35" s="6">
        <f t="shared" si="1"/>
        <v>2204430</v>
      </c>
      <c r="G35" s="6">
        <f t="shared" si="2"/>
        <v>734810</v>
      </c>
    </row>
    <row r="36" spans="1:7" hidden="1" outlineLevel="2">
      <c r="A36" s="9" t="s">
        <v>25</v>
      </c>
      <c r="B36" s="1" t="s">
        <v>21</v>
      </c>
      <c r="C36" s="6">
        <v>1492</v>
      </c>
      <c r="D36" s="6">
        <f t="shared" si="0"/>
        <v>373</v>
      </c>
      <c r="E36" s="7">
        <v>64</v>
      </c>
      <c r="F36" s="6">
        <f t="shared" si="1"/>
        <v>143232</v>
      </c>
      <c r="G36" s="6">
        <f t="shared" si="2"/>
        <v>47744</v>
      </c>
    </row>
    <row r="37" spans="1:7" hidden="1" outlineLevel="2">
      <c r="A37" s="9" t="s">
        <v>26</v>
      </c>
      <c r="B37" s="1" t="s">
        <v>21</v>
      </c>
      <c r="C37" s="6">
        <v>1492</v>
      </c>
      <c r="D37" s="6">
        <f t="shared" si="0"/>
        <v>373</v>
      </c>
      <c r="E37" s="7">
        <v>65</v>
      </c>
      <c r="F37" s="6">
        <f t="shared" si="1"/>
        <v>145470</v>
      </c>
      <c r="G37" s="6">
        <f t="shared" si="2"/>
        <v>48490</v>
      </c>
    </row>
    <row r="38" spans="1:7" hidden="1" outlineLevel="2">
      <c r="A38" s="9" t="s">
        <v>27</v>
      </c>
      <c r="B38" s="1" t="s">
        <v>21</v>
      </c>
      <c r="C38" s="6">
        <v>1492</v>
      </c>
      <c r="D38" s="6">
        <f t="shared" si="0"/>
        <v>373</v>
      </c>
      <c r="E38" s="7">
        <v>198</v>
      </c>
      <c r="F38" s="6">
        <f t="shared" si="1"/>
        <v>443124</v>
      </c>
      <c r="G38" s="6">
        <f t="shared" si="2"/>
        <v>147708</v>
      </c>
    </row>
    <row r="39" spans="1:7" hidden="1" outlineLevel="2">
      <c r="A39" s="9" t="s">
        <v>9</v>
      </c>
      <c r="B39" s="1" t="s">
        <v>21</v>
      </c>
      <c r="C39" s="6">
        <v>1492</v>
      </c>
      <c r="D39" s="6">
        <f t="shared" si="0"/>
        <v>373</v>
      </c>
      <c r="E39" s="7">
        <v>78</v>
      </c>
      <c r="F39" s="6">
        <f t="shared" si="1"/>
        <v>174564</v>
      </c>
      <c r="G39" s="6">
        <f t="shared" si="2"/>
        <v>58188</v>
      </c>
    </row>
    <row r="40" spans="1:7" hidden="1" outlineLevel="2">
      <c r="A40" s="9" t="s">
        <v>10</v>
      </c>
      <c r="B40" s="1" t="s">
        <v>21</v>
      </c>
      <c r="C40" s="6">
        <v>1492</v>
      </c>
      <c r="D40" s="6">
        <f t="shared" si="0"/>
        <v>373</v>
      </c>
      <c r="E40" s="7">
        <v>369</v>
      </c>
      <c r="F40" s="6">
        <f t="shared" si="1"/>
        <v>825822</v>
      </c>
      <c r="G40" s="6">
        <f t="shared" si="2"/>
        <v>275274</v>
      </c>
    </row>
    <row r="41" spans="1:7" hidden="1" outlineLevel="2">
      <c r="A41" s="9" t="s">
        <v>28</v>
      </c>
      <c r="B41" s="1" t="s">
        <v>21</v>
      </c>
      <c r="C41" s="6">
        <v>1492</v>
      </c>
      <c r="D41" s="6">
        <f t="shared" si="0"/>
        <v>373</v>
      </c>
      <c r="E41" s="7">
        <v>265</v>
      </c>
      <c r="F41" s="6">
        <f t="shared" si="1"/>
        <v>593070</v>
      </c>
      <c r="G41" s="6">
        <f t="shared" si="2"/>
        <v>197690</v>
      </c>
    </row>
    <row r="42" spans="1:7" hidden="1" outlineLevel="2">
      <c r="A42" s="9" t="s">
        <v>29</v>
      </c>
      <c r="B42" s="1" t="s">
        <v>21</v>
      </c>
      <c r="C42" s="6">
        <v>1492</v>
      </c>
      <c r="D42" s="6">
        <f t="shared" si="0"/>
        <v>373</v>
      </c>
      <c r="E42" s="7">
        <v>96</v>
      </c>
      <c r="F42" s="6">
        <f t="shared" si="1"/>
        <v>214848</v>
      </c>
      <c r="G42" s="6">
        <f t="shared" si="2"/>
        <v>71616</v>
      </c>
    </row>
    <row r="43" spans="1:7" outlineLevel="1" collapsed="1">
      <c r="A43" s="9"/>
      <c r="B43" s="2" t="s">
        <v>41</v>
      </c>
      <c r="C43" s="6"/>
      <c r="D43" s="6"/>
      <c r="E43" s="7">
        <f>SUBTOTAL(9,E31:E42)</f>
        <v>2715</v>
      </c>
      <c r="F43" s="6"/>
      <c r="G43" s="6"/>
    </row>
    <row r="44" spans="1:7" hidden="1" outlineLevel="2">
      <c r="A44" s="9" t="s">
        <v>8</v>
      </c>
      <c r="B44" s="1" t="s">
        <v>14</v>
      </c>
      <c r="C44" s="6">
        <v>2000</v>
      </c>
      <c r="D44" s="6">
        <f t="shared" si="0"/>
        <v>500</v>
      </c>
      <c r="E44" s="7">
        <v>96</v>
      </c>
      <c r="F44" s="6">
        <f t="shared" si="1"/>
        <v>288000</v>
      </c>
      <c r="G44" s="6">
        <f t="shared" si="2"/>
        <v>96000</v>
      </c>
    </row>
    <row r="45" spans="1:7" hidden="1" outlineLevel="2">
      <c r="A45" s="8" t="s">
        <v>24</v>
      </c>
      <c r="B45" s="1" t="s">
        <v>14</v>
      </c>
      <c r="C45" s="6">
        <v>2000</v>
      </c>
      <c r="D45" s="6">
        <f t="shared" si="0"/>
        <v>500</v>
      </c>
      <c r="E45" s="7">
        <v>56</v>
      </c>
      <c r="F45" s="6">
        <f t="shared" si="1"/>
        <v>168000</v>
      </c>
      <c r="G45" s="6">
        <f t="shared" si="2"/>
        <v>56000</v>
      </c>
    </row>
    <row r="46" spans="1:7" hidden="1" outlineLevel="2">
      <c r="A46" s="9" t="s">
        <v>30</v>
      </c>
      <c r="B46" s="1" t="s">
        <v>14</v>
      </c>
      <c r="C46" s="6">
        <v>2000</v>
      </c>
      <c r="D46" s="6">
        <f t="shared" si="0"/>
        <v>500</v>
      </c>
      <c r="E46" s="7">
        <v>24</v>
      </c>
      <c r="F46" s="6">
        <f t="shared" si="1"/>
        <v>72000</v>
      </c>
      <c r="G46" s="6">
        <f t="shared" si="2"/>
        <v>24000</v>
      </c>
    </row>
    <row r="47" spans="1:7" hidden="1" outlineLevel="2">
      <c r="A47" s="9" t="s">
        <v>31</v>
      </c>
      <c r="B47" s="1" t="s">
        <v>14</v>
      </c>
      <c r="C47" s="6">
        <v>2000</v>
      </c>
      <c r="D47" s="6">
        <f t="shared" si="0"/>
        <v>500</v>
      </c>
      <c r="E47" s="7">
        <v>124</v>
      </c>
      <c r="F47" s="6">
        <f t="shared" si="1"/>
        <v>372000</v>
      </c>
      <c r="G47" s="6">
        <f t="shared" si="2"/>
        <v>124000</v>
      </c>
    </row>
    <row r="48" spans="1:7" hidden="1" outlineLevel="2">
      <c r="A48" s="8" t="s">
        <v>32</v>
      </c>
      <c r="B48" s="1" t="s">
        <v>14</v>
      </c>
      <c r="C48" s="6">
        <v>2000</v>
      </c>
      <c r="D48" s="6">
        <f t="shared" si="0"/>
        <v>500</v>
      </c>
      <c r="E48" s="7">
        <v>102</v>
      </c>
      <c r="F48" s="6">
        <f t="shared" si="1"/>
        <v>306000</v>
      </c>
      <c r="G48" s="6">
        <f t="shared" si="2"/>
        <v>102000</v>
      </c>
    </row>
    <row r="49" spans="1:7" hidden="1" outlineLevel="2">
      <c r="A49" s="9" t="s">
        <v>25</v>
      </c>
      <c r="B49" s="1" t="s">
        <v>14</v>
      </c>
      <c r="C49" s="6">
        <v>2000</v>
      </c>
      <c r="D49" s="6">
        <f t="shared" si="0"/>
        <v>500</v>
      </c>
      <c r="E49" s="7">
        <v>95</v>
      </c>
      <c r="F49" s="6">
        <f t="shared" si="1"/>
        <v>285000</v>
      </c>
      <c r="G49" s="6">
        <f t="shared" si="2"/>
        <v>95000</v>
      </c>
    </row>
    <row r="50" spans="1:7" hidden="1" outlineLevel="2">
      <c r="A50" s="9" t="s">
        <v>26</v>
      </c>
      <c r="B50" s="1" t="s">
        <v>14</v>
      </c>
      <c r="C50" s="6">
        <v>2000</v>
      </c>
      <c r="D50" s="6">
        <f t="shared" si="0"/>
        <v>500</v>
      </c>
      <c r="E50" s="7">
        <v>239</v>
      </c>
      <c r="F50" s="6">
        <f t="shared" si="1"/>
        <v>717000</v>
      </c>
      <c r="G50" s="6">
        <f t="shared" si="2"/>
        <v>239000</v>
      </c>
    </row>
    <row r="51" spans="1:7" hidden="1" outlineLevel="2">
      <c r="A51" s="9" t="s">
        <v>27</v>
      </c>
      <c r="B51" s="1" t="s">
        <v>14</v>
      </c>
      <c r="C51" s="6">
        <v>2000</v>
      </c>
      <c r="D51" s="6">
        <f t="shared" si="0"/>
        <v>500</v>
      </c>
      <c r="E51" s="7">
        <v>137</v>
      </c>
      <c r="F51" s="6">
        <f t="shared" si="1"/>
        <v>411000</v>
      </c>
      <c r="G51" s="6">
        <f t="shared" si="2"/>
        <v>137000</v>
      </c>
    </row>
    <row r="52" spans="1:7" hidden="1" outlineLevel="2">
      <c r="A52" s="9" t="s">
        <v>9</v>
      </c>
      <c r="B52" s="1" t="s">
        <v>14</v>
      </c>
      <c r="C52" s="6">
        <v>2000</v>
      </c>
      <c r="D52" s="6">
        <f t="shared" si="0"/>
        <v>500</v>
      </c>
      <c r="E52" s="7">
        <v>201</v>
      </c>
      <c r="F52" s="6">
        <f t="shared" si="1"/>
        <v>603000</v>
      </c>
      <c r="G52" s="6">
        <f t="shared" si="2"/>
        <v>201000</v>
      </c>
    </row>
    <row r="53" spans="1:7" hidden="1" outlineLevel="2">
      <c r="A53" s="9" t="s">
        <v>10</v>
      </c>
      <c r="B53" s="1" t="s">
        <v>14</v>
      </c>
      <c r="C53" s="6">
        <v>2000</v>
      </c>
      <c r="D53" s="6">
        <f t="shared" si="0"/>
        <v>500</v>
      </c>
      <c r="E53" s="7">
        <v>125</v>
      </c>
      <c r="F53" s="6">
        <f t="shared" si="1"/>
        <v>375000</v>
      </c>
      <c r="G53" s="6">
        <f t="shared" si="2"/>
        <v>125000</v>
      </c>
    </row>
    <row r="54" spans="1:7" hidden="1" outlineLevel="2">
      <c r="A54" s="9" t="s">
        <v>28</v>
      </c>
      <c r="B54" s="1" t="s">
        <v>14</v>
      </c>
      <c r="C54" s="6">
        <v>2000</v>
      </c>
      <c r="D54" s="6">
        <f t="shared" si="0"/>
        <v>500</v>
      </c>
      <c r="E54" s="7">
        <v>63</v>
      </c>
      <c r="F54" s="6">
        <f t="shared" si="1"/>
        <v>189000</v>
      </c>
      <c r="G54" s="6">
        <f t="shared" si="2"/>
        <v>63000</v>
      </c>
    </row>
    <row r="55" spans="1:7" hidden="1" outlineLevel="2">
      <c r="A55" s="8" t="s">
        <v>29</v>
      </c>
      <c r="B55" s="1" t="s">
        <v>14</v>
      </c>
      <c r="C55" s="6">
        <v>2000</v>
      </c>
      <c r="D55" s="6">
        <f t="shared" si="0"/>
        <v>500</v>
      </c>
      <c r="E55" s="7">
        <v>51</v>
      </c>
      <c r="F55" s="6">
        <f t="shared" si="1"/>
        <v>153000</v>
      </c>
      <c r="G55" s="6">
        <f t="shared" si="2"/>
        <v>51000</v>
      </c>
    </row>
    <row r="56" spans="1:7" outlineLevel="1" collapsed="1">
      <c r="A56" s="8"/>
      <c r="B56" s="2" t="s">
        <v>42</v>
      </c>
      <c r="C56" s="6"/>
      <c r="D56" s="6"/>
      <c r="E56" s="7">
        <f>SUBTOTAL(9,E44:E55)</f>
        <v>1313</v>
      </c>
      <c r="F56" s="6"/>
      <c r="G56" s="6"/>
    </row>
    <row r="57" spans="1:7" hidden="1" outlineLevel="2">
      <c r="A57" s="9" t="s">
        <v>8</v>
      </c>
      <c r="B57" s="1" t="s">
        <v>19</v>
      </c>
      <c r="C57" s="6">
        <v>688</v>
      </c>
      <c r="D57" s="6">
        <f t="shared" si="0"/>
        <v>172</v>
      </c>
      <c r="E57" s="7">
        <v>47</v>
      </c>
      <c r="F57" s="6">
        <f t="shared" si="1"/>
        <v>48504</v>
      </c>
      <c r="G57" s="6">
        <f t="shared" si="2"/>
        <v>16168</v>
      </c>
    </row>
    <row r="58" spans="1:7" hidden="1" outlineLevel="2">
      <c r="A58" s="9" t="s">
        <v>24</v>
      </c>
      <c r="B58" s="1" t="s">
        <v>19</v>
      </c>
      <c r="C58" s="6">
        <v>688</v>
      </c>
      <c r="D58" s="6">
        <f t="shared" si="0"/>
        <v>172</v>
      </c>
      <c r="E58" s="7">
        <v>25</v>
      </c>
      <c r="F58" s="6">
        <f t="shared" si="1"/>
        <v>25800</v>
      </c>
      <c r="G58" s="6">
        <f t="shared" si="2"/>
        <v>8600</v>
      </c>
    </row>
    <row r="59" spans="1:7" hidden="1" outlineLevel="2">
      <c r="A59" s="9" t="s">
        <v>30</v>
      </c>
      <c r="B59" s="1" t="s">
        <v>19</v>
      </c>
      <c r="C59" s="6">
        <v>688</v>
      </c>
      <c r="D59" s="6">
        <f t="shared" si="0"/>
        <v>172</v>
      </c>
      <c r="E59" s="7">
        <v>324</v>
      </c>
      <c r="F59" s="6">
        <f t="shared" si="1"/>
        <v>334368</v>
      </c>
      <c r="G59" s="6">
        <f t="shared" si="2"/>
        <v>111456</v>
      </c>
    </row>
    <row r="60" spans="1:7" hidden="1" outlineLevel="2">
      <c r="A60" s="9" t="s">
        <v>31</v>
      </c>
      <c r="B60" s="1" t="s">
        <v>19</v>
      </c>
      <c r="C60" s="6">
        <v>688</v>
      </c>
      <c r="D60" s="6">
        <f t="shared" si="0"/>
        <v>172</v>
      </c>
      <c r="E60" s="7">
        <v>243</v>
      </c>
      <c r="F60" s="6">
        <f t="shared" si="1"/>
        <v>250776</v>
      </c>
      <c r="G60" s="6">
        <f t="shared" si="2"/>
        <v>83592</v>
      </c>
    </row>
    <row r="61" spans="1:7" hidden="1" outlineLevel="2">
      <c r="A61" s="8" t="s">
        <v>32</v>
      </c>
      <c r="B61" s="1" t="s">
        <v>19</v>
      </c>
      <c r="C61" s="6">
        <v>688</v>
      </c>
      <c r="D61" s="6">
        <f t="shared" si="0"/>
        <v>172</v>
      </c>
      <c r="E61" s="7">
        <v>123</v>
      </c>
      <c r="F61" s="6">
        <f t="shared" si="1"/>
        <v>126936</v>
      </c>
      <c r="G61" s="6">
        <f t="shared" si="2"/>
        <v>42312</v>
      </c>
    </row>
    <row r="62" spans="1:7" hidden="1" outlineLevel="2">
      <c r="A62" s="9" t="s">
        <v>25</v>
      </c>
      <c r="B62" s="1" t="s">
        <v>19</v>
      </c>
      <c r="C62" s="6">
        <v>688</v>
      </c>
      <c r="D62" s="6">
        <f t="shared" si="0"/>
        <v>172</v>
      </c>
      <c r="E62" s="7">
        <v>96</v>
      </c>
      <c r="F62" s="6">
        <f t="shared" si="1"/>
        <v>99072</v>
      </c>
      <c r="G62" s="6">
        <f t="shared" si="2"/>
        <v>33024</v>
      </c>
    </row>
    <row r="63" spans="1:7" hidden="1" outlineLevel="2">
      <c r="A63" s="9" t="s">
        <v>26</v>
      </c>
      <c r="B63" s="1" t="s">
        <v>19</v>
      </c>
      <c r="C63" s="6">
        <v>688</v>
      </c>
      <c r="D63" s="6">
        <f t="shared" si="0"/>
        <v>172</v>
      </c>
      <c r="E63" s="7">
        <v>327</v>
      </c>
      <c r="F63" s="6">
        <f t="shared" si="1"/>
        <v>337464</v>
      </c>
      <c r="G63" s="6">
        <f t="shared" si="2"/>
        <v>112488</v>
      </c>
    </row>
    <row r="64" spans="1:7" hidden="1" outlineLevel="2">
      <c r="A64" s="9" t="s">
        <v>27</v>
      </c>
      <c r="B64" s="1" t="s">
        <v>19</v>
      </c>
      <c r="C64" s="6">
        <v>688</v>
      </c>
      <c r="D64" s="6">
        <f t="shared" si="0"/>
        <v>172</v>
      </c>
      <c r="E64" s="7">
        <v>38</v>
      </c>
      <c r="F64" s="6">
        <f t="shared" si="1"/>
        <v>39216</v>
      </c>
      <c r="G64" s="6">
        <f t="shared" si="2"/>
        <v>13072</v>
      </c>
    </row>
    <row r="65" spans="1:7" hidden="1" outlineLevel="2">
      <c r="A65" s="9" t="s">
        <v>9</v>
      </c>
      <c r="B65" s="1" t="s">
        <v>19</v>
      </c>
      <c r="C65" s="6">
        <v>688</v>
      </c>
      <c r="D65" s="6">
        <f t="shared" si="0"/>
        <v>172</v>
      </c>
      <c r="E65" s="7">
        <v>198</v>
      </c>
      <c r="F65" s="6">
        <f t="shared" si="1"/>
        <v>204336</v>
      </c>
      <c r="G65" s="6">
        <f t="shared" si="2"/>
        <v>68112</v>
      </c>
    </row>
    <row r="66" spans="1:7" hidden="1" outlineLevel="2">
      <c r="A66" s="9" t="s">
        <v>10</v>
      </c>
      <c r="B66" s="1" t="s">
        <v>19</v>
      </c>
      <c r="C66" s="6">
        <v>688</v>
      </c>
      <c r="D66" s="6">
        <f t="shared" si="0"/>
        <v>172</v>
      </c>
      <c r="E66" s="7">
        <v>41</v>
      </c>
      <c r="F66" s="6">
        <f t="shared" si="1"/>
        <v>42312</v>
      </c>
      <c r="G66" s="6">
        <f t="shared" si="2"/>
        <v>14104</v>
      </c>
    </row>
    <row r="67" spans="1:7" hidden="1" outlineLevel="2">
      <c r="A67" s="9" t="s">
        <v>28</v>
      </c>
      <c r="B67" s="1" t="s">
        <v>19</v>
      </c>
      <c r="C67" s="6">
        <v>688</v>
      </c>
      <c r="D67" s="6">
        <f t="shared" si="0"/>
        <v>172</v>
      </c>
      <c r="E67" s="7">
        <v>63</v>
      </c>
      <c r="F67" s="6">
        <f t="shared" si="1"/>
        <v>65016</v>
      </c>
      <c r="G67" s="6">
        <f t="shared" si="2"/>
        <v>21672</v>
      </c>
    </row>
    <row r="68" spans="1:7" hidden="1" outlineLevel="2">
      <c r="A68" s="9" t="s">
        <v>29</v>
      </c>
      <c r="B68" s="1" t="s">
        <v>19</v>
      </c>
      <c r="C68" s="6">
        <v>688</v>
      </c>
      <c r="D68" s="6">
        <f t="shared" si="0"/>
        <v>172</v>
      </c>
      <c r="E68" s="7">
        <v>108</v>
      </c>
      <c r="F68" s="6">
        <f t="shared" si="1"/>
        <v>111456</v>
      </c>
      <c r="G68" s="6">
        <f t="shared" si="2"/>
        <v>37152</v>
      </c>
    </row>
    <row r="69" spans="1:7" outlineLevel="1" collapsed="1">
      <c r="A69" s="9"/>
      <c r="B69" s="2" t="s">
        <v>43</v>
      </c>
      <c r="C69" s="6"/>
      <c r="D69" s="6"/>
      <c r="E69" s="7">
        <f>SUBTOTAL(9,E57:E68)</f>
        <v>1633</v>
      </c>
      <c r="F69" s="6"/>
      <c r="G69" s="6"/>
    </row>
    <row r="70" spans="1:7" hidden="1" outlineLevel="2">
      <c r="A70" s="9" t="s">
        <v>8</v>
      </c>
      <c r="B70" s="1" t="s">
        <v>17</v>
      </c>
      <c r="C70" s="6">
        <v>1700</v>
      </c>
      <c r="D70" s="6">
        <f t="shared" si="0"/>
        <v>425</v>
      </c>
      <c r="E70" s="7">
        <v>58</v>
      </c>
      <c r="F70" s="6">
        <f t="shared" si="1"/>
        <v>147900</v>
      </c>
      <c r="G70" s="6">
        <f t="shared" si="2"/>
        <v>49300</v>
      </c>
    </row>
    <row r="71" spans="1:7" hidden="1" outlineLevel="2">
      <c r="A71" s="9" t="s">
        <v>24</v>
      </c>
      <c r="B71" s="1" t="s">
        <v>17</v>
      </c>
      <c r="C71" s="6">
        <v>1700</v>
      </c>
      <c r="D71" s="6">
        <f t="shared" si="0"/>
        <v>425</v>
      </c>
      <c r="E71" s="7">
        <v>83</v>
      </c>
      <c r="F71" s="6">
        <f t="shared" si="1"/>
        <v>211650</v>
      </c>
      <c r="G71" s="6">
        <f t="shared" si="2"/>
        <v>70550</v>
      </c>
    </row>
    <row r="72" spans="1:7" hidden="1" outlineLevel="2">
      <c r="A72" s="9" t="s">
        <v>30</v>
      </c>
      <c r="B72" s="1" t="s">
        <v>17</v>
      </c>
      <c r="C72" s="6">
        <v>1700</v>
      </c>
      <c r="D72" s="6">
        <f t="shared" si="0"/>
        <v>425</v>
      </c>
      <c r="E72" s="7">
        <v>983</v>
      </c>
      <c r="F72" s="6">
        <f t="shared" si="1"/>
        <v>2506650</v>
      </c>
      <c r="G72" s="6">
        <f t="shared" si="2"/>
        <v>835550</v>
      </c>
    </row>
    <row r="73" spans="1:7" hidden="1" outlineLevel="2">
      <c r="A73" s="9" t="s">
        <v>31</v>
      </c>
      <c r="B73" s="1" t="s">
        <v>17</v>
      </c>
      <c r="C73" s="6">
        <v>1700</v>
      </c>
      <c r="D73" s="6">
        <f t="shared" si="0"/>
        <v>425</v>
      </c>
      <c r="E73" s="7">
        <v>66</v>
      </c>
      <c r="F73" s="6">
        <f t="shared" si="1"/>
        <v>168300</v>
      </c>
      <c r="G73" s="6">
        <f t="shared" si="2"/>
        <v>56100</v>
      </c>
    </row>
    <row r="74" spans="1:7" hidden="1" outlineLevel="2">
      <c r="A74" s="8" t="s">
        <v>32</v>
      </c>
      <c r="B74" s="1" t="s">
        <v>17</v>
      </c>
      <c r="C74" s="6">
        <v>1700</v>
      </c>
      <c r="D74" s="6">
        <f t="shared" ref="D74:D133" si="3">C74*$B$2</f>
        <v>425</v>
      </c>
      <c r="E74" s="7">
        <v>426</v>
      </c>
      <c r="F74" s="6">
        <f t="shared" ref="F74:F133" si="4">(C74+D74)*E74*(1+$B$3)</f>
        <v>1086300</v>
      </c>
      <c r="G74" s="6">
        <f t="shared" ref="G74:G133" si="5">F74-(C74*E74)</f>
        <v>362100</v>
      </c>
    </row>
    <row r="75" spans="1:7" hidden="1" outlineLevel="2">
      <c r="A75" s="9" t="s">
        <v>25</v>
      </c>
      <c r="B75" s="1" t="s">
        <v>17</v>
      </c>
      <c r="C75" s="6">
        <v>1700</v>
      </c>
      <c r="D75" s="6">
        <f t="shared" si="3"/>
        <v>425</v>
      </c>
      <c r="E75" s="7">
        <v>138</v>
      </c>
      <c r="F75" s="6">
        <f t="shared" si="4"/>
        <v>351900</v>
      </c>
      <c r="G75" s="6">
        <f t="shared" si="5"/>
        <v>117300</v>
      </c>
    </row>
    <row r="76" spans="1:7" hidden="1" outlineLevel="2">
      <c r="A76" s="9" t="s">
        <v>26</v>
      </c>
      <c r="B76" s="1" t="s">
        <v>17</v>
      </c>
      <c r="C76" s="6">
        <v>1700</v>
      </c>
      <c r="D76" s="6">
        <f t="shared" si="3"/>
        <v>425</v>
      </c>
      <c r="E76" s="7">
        <v>142</v>
      </c>
      <c r="F76" s="6">
        <f t="shared" si="4"/>
        <v>362100</v>
      </c>
      <c r="G76" s="6">
        <f t="shared" si="5"/>
        <v>120700</v>
      </c>
    </row>
    <row r="77" spans="1:7" hidden="1" outlineLevel="2">
      <c r="A77" s="9" t="s">
        <v>27</v>
      </c>
      <c r="B77" s="1" t="s">
        <v>17</v>
      </c>
      <c r="C77" s="6">
        <v>1700</v>
      </c>
      <c r="D77" s="6">
        <f t="shared" si="3"/>
        <v>425</v>
      </c>
      <c r="E77" s="7">
        <v>200</v>
      </c>
      <c r="F77" s="6">
        <f t="shared" si="4"/>
        <v>510000</v>
      </c>
      <c r="G77" s="6">
        <f t="shared" si="5"/>
        <v>170000</v>
      </c>
    </row>
    <row r="78" spans="1:7" hidden="1" outlineLevel="2">
      <c r="A78" s="9" t="s">
        <v>9</v>
      </c>
      <c r="B78" s="1" t="s">
        <v>17</v>
      </c>
      <c r="C78" s="6">
        <v>1700</v>
      </c>
      <c r="D78" s="6">
        <f t="shared" si="3"/>
        <v>425</v>
      </c>
      <c r="E78" s="7">
        <v>238</v>
      </c>
      <c r="F78" s="6">
        <f t="shared" si="4"/>
        <v>606900</v>
      </c>
      <c r="G78" s="6">
        <f t="shared" si="5"/>
        <v>202300</v>
      </c>
    </row>
    <row r="79" spans="1:7" hidden="1" outlineLevel="2">
      <c r="A79" s="9" t="s">
        <v>10</v>
      </c>
      <c r="B79" s="1" t="s">
        <v>17</v>
      </c>
      <c r="C79" s="6">
        <v>1700</v>
      </c>
      <c r="D79" s="6">
        <f t="shared" si="3"/>
        <v>425</v>
      </c>
      <c r="E79" s="7">
        <v>370</v>
      </c>
      <c r="F79" s="6">
        <f t="shared" si="4"/>
        <v>943500</v>
      </c>
      <c r="G79" s="6">
        <f t="shared" si="5"/>
        <v>314500</v>
      </c>
    </row>
    <row r="80" spans="1:7" hidden="1" outlineLevel="2">
      <c r="A80" s="9" t="s">
        <v>28</v>
      </c>
      <c r="B80" s="1" t="s">
        <v>17</v>
      </c>
      <c r="C80" s="6">
        <v>1700</v>
      </c>
      <c r="D80" s="6">
        <f t="shared" si="3"/>
        <v>425</v>
      </c>
      <c r="E80" s="7">
        <v>229</v>
      </c>
      <c r="F80" s="6">
        <f t="shared" si="4"/>
        <v>583950</v>
      </c>
      <c r="G80" s="6">
        <f t="shared" si="5"/>
        <v>194650</v>
      </c>
    </row>
    <row r="81" spans="1:7" hidden="1" outlineLevel="2">
      <c r="A81" s="9" t="s">
        <v>29</v>
      </c>
      <c r="B81" s="1" t="s">
        <v>17</v>
      </c>
      <c r="C81" s="6">
        <v>1700</v>
      </c>
      <c r="D81" s="6">
        <f t="shared" si="3"/>
        <v>425</v>
      </c>
      <c r="E81" s="7">
        <v>246</v>
      </c>
      <c r="F81" s="6">
        <f t="shared" si="4"/>
        <v>627300</v>
      </c>
      <c r="G81" s="6">
        <f t="shared" si="5"/>
        <v>209100</v>
      </c>
    </row>
    <row r="82" spans="1:7" outlineLevel="1" collapsed="1">
      <c r="A82" s="9"/>
      <c r="B82" s="2" t="s">
        <v>44</v>
      </c>
      <c r="C82" s="6"/>
      <c r="D82" s="6"/>
      <c r="E82" s="7">
        <f>SUBTOTAL(9,E70:E81)</f>
        <v>3179</v>
      </c>
      <c r="F82" s="6"/>
      <c r="G82" s="6"/>
    </row>
    <row r="83" spans="1:7" hidden="1" outlineLevel="2">
      <c r="A83" s="9" t="s">
        <v>8</v>
      </c>
      <c r="B83" s="1" t="s">
        <v>16</v>
      </c>
      <c r="C83" s="6">
        <v>799</v>
      </c>
      <c r="D83" s="6">
        <f t="shared" si="3"/>
        <v>199.75</v>
      </c>
      <c r="E83" s="7">
        <v>13</v>
      </c>
      <c r="F83" s="6">
        <f t="shared" si="4"/>
        <v>15580.5</v>
      </c>
      <c r="G83" s="6">
        <f t="shared" si="5"/>
        <v>5193.5</v>
      </c>
    </row>
    <row r="84" spans="1:7" hidden="1" outlineLevel="2">
      <c r="A84" s="9" t="s">
        <v>24</v>
      </c>
      <c r="B84" s="1" t="s">
        <v>16</v>
      </c>
      <c r="C84" s="6">
        <v>799</v>
      </c>
      <c r="D84" s="6">
        <f t="shared" si="3"/>
        <v>199.75</v>
      </c>
      <c r="E84" s="7">
        <v>13</v>
      </c>
      <c r="F84" s="6">
        <f t="shared" si="4"/>
        <v>15580.5</v>
      </c>
      <c r="G84" s="6">
        <f t="shared" si="5"/>
        <v>5193.5</v>
      </c>
    </row>
    <row r="85" spans="1:7" hidden="1" outlineLevel="2">
      <c r="A85" s="9" t="s">
        <v>30</v>
      </c>
      <c r="B85" s="1" t="s">
        <v>16</v>
      </c>
      <c r="C85" s="6">
        <v>799</v>
      </c>
      <c r="D85" s="6">
        <f t="shared" si="3"/>
        <v>199.75</v>
      </c>
      <c r="E85" s="7">
        <v>534</v>
      </c>
      <c r="F85" s="6">
        <f t="shared" si="4"/>
        <v>639999</v>
      </c>
      <c r="G85" s="6">
        <f t="shared" si="5"/>
        <v>213333</v>
      </c>
    </row>
    <row r="86" spans="1:7" hidden="1" outlineLevel="2">
      <c r="A86" s="9" t="s">
        <v>31</v>
      </c>
      <c r="B86" s="1" t="s">
        <v>16</v>
      </c>
      <c r="C86" s="6">
        <v>799</v>
      </c>
      <c r="D86" s="6">
        <f t="shared" si="3"/>
        <v>199.75</v>
      </c>
      <c r="E86" s="7">
        <v>423</v>
      </c>
      <c r="F86" s="6">
        <f t="shared" si="4"/>
        <v>506965.5</v>
      </c>
      <c r="G86" s="6">
        <f t="shared" si="5"/>
        <v>168988.5</v>
      </c>
    </row>
    <row r="87" spans="1:7" hidden="1" outlineLevel="2">
      <c r="A87" s="8" t="s">
        <v>32</v>
      </c>
      <c r="B87" s="1" t="s">
        <v>16</v>
      </c>
      <c r="C87" s="6">
        <v>799</v>
      </c>
      <c r="D87" s="6">
        <f t="shared" si="3"/>
        <v>199.75</v>
      </c>
      <c r="E87" s="7">
        <v>72</v>
      </c>
      <c r="F87" s="6">
        <f t="shared" si="4"/>
        <v>86292</v>
      </c>
      <c r="G87" s="6">
        <f t="shared" si="5"/>
        <v>28764</v>
      </c>
    </row>
    <row r="88" spans="1:7" hidden="1" outlineLevel="2">
      <c r="A88" s="9" t="s">
        <v>25</v>
      </c>
      <c r="B88" s="1" t="s">
        <v>16</v>
      </c>
      <c r="C88" s="6">
        <v>799</v>
      </c>
      <c r="D88" s="6">
        <f t="shared" si="3"/>
        <v>199.75</v>
      </c>
      <c r="E88" s="7">
        <v>322</v>
      </c>
      <c r="F88" s="6">
        <f t="shared" si="4"/>
        <v>385917</v>
      </c>
      <c r="G88" s="6">
        <f t="shared" si="5"/>
        <v>128639</v>
      </c>
    </row>
    <row r="89" spans="1:7" hidden="1" outlineLevel="2">
      <c r="A89" s="9" t="s">
        <v>26</v>
      </c>
      <c r="B89" s="1" t="s">
        <v>16</v>
      </c>
      <c r="C89" s="6">
        <v>799</v>
      </c>
      <c r="D89" s="6">
        <f t="shared" si="3"/>
        <v>199.75</v>
      </c>
      <c r="E89" s="7">
        <v>479</v>
      </c>
      <c r="F89" s="6">
        <f t="shared" si="4"/>
        <v>574081.5</v>
      </c>
      <c r="G89" s="6">
        <f t="shared" si="5"/>
        <v>191360.5</v>
      </c>
    </row>
    <row r="90" spans="1:7" hidden="1" outlineLevel="2">
      <c r="A90" s="9" t="s">
        <v>27</v>
      </c>
      <c r="B90" s="1" t="s">
        <v>16</v>
      </c>
      <c r="C90" s="6">
        <v>799</v>
      </c>
      <c r="D90" s="6">
        <f t="shared" si="3"/>
        <v>199.75</v>
      </c>
      <c r="E90" s="7">
        <v>301</v>
      </c>
      <c r="F90" s="6">
        <f t="shared" si="4"/>
        <v>360748.5</v>
      </c>
      <c r="G90" s="6">
        <f t="shared" si="5"/>
        <v>120249.5</v>
      </c>
    </row>
    <row r="91" spans="1:7" hidden="1" outlineLevel="2">
      <c r="A91" s="9" t="s">
        <v>9</v>
      </c>
      <c r="B91" s="1" t="s">
        <v>16</v>
      </c>
      <c r="C91" s="6">
        <v>799</v>
      </c>
      <c r="D91" s="6">
        <f t="shared" si="3"/>
        <v>199.75</v>
      </c>
      <c r="E91" s="7">
        <v>264</v>
      </c>
      <c r="F91" s="6">
        <f t="shared" si="4"/>
        <v>316404</v>
      </c>
      <c r="G91" s="6">
        <f t="shared" si="5"/>
        <v>105468</v>
      </c>
    </row>
    <row r="92" spans="1:7" hidden="1" outlineLevel="2">
      <c r="A92" s="9" t="s">
        <v>10</v>
      </c>
      <c r="B92" s="1" t="s">
        <v>16</v>
      </c>
      <c r="C92" s="6">
        <v>799</v>
      </c>
      <c r="D92" s="6">
        <f t="shared" si="3"/>
        <v>199.75</v>
      </c>
      <c r="E92" s="7">
        <v>189</v>
      </c>
      <c r="F92" s="6">
        <f t="shared" si="4"/>
        <v>226516.5</v>
      </c>
      <c r="G92" s="6">
        <f t="shared" si="5"/>
        <v>75505.5</v>
      </c>
    </row>
    <row r="93" spans="1:7" hidden="1" outlineLevel="2">
      <c r="A93" s="9" t="s">
        <v>28</v>
      </c>
      <c r="B93" s="1" t="s">
        <v>16</v>
      </c>
      <c r="C93" s="6">
        <v>799</v>
      </c>
      <c r="D93" s="6">
        <f t="shared" si="3"/>
        <v>199.75</v>
      </c>
      <c r="E93" s="7">
        <v>108</v>
      </c>
      <c r="F93" s="6">
        <f t="shared" si="4"/>
        <v>129438</v>
      </c>
      <c r="G93" s="6">
        <f t="shared" si="5"/>
        <v>43146</v>
      </c>
    </row>
    <row r="94" spans="1:7" hidden="1" outlineLevel="2">
      <c r="A94" s="9" t="s">
        <v>29</v>
      </c>
      <c r="B94" s="1" t="s">
        <v>16</v>
      </c>
      <c r="C94" s="6">
        <v>799</v>
      </c>
      <c r="D94" s="6">
        <f t="shared" si="3"/>
        <v>199.75</v>
      </c>
      <c r="E94" s="7">
        <v>85</v>
      </c>
      <c r="F94" s="6">
        <f t="shared" si="4"/>
        <v>101872.5</v>
      </c>
      <c r="G94" s="6">
        <f t="shared" si="5"/>
        <v>33957.5</v>
      </c>
    </row>
    <row r="95" spans="1:7" outlineLevel="1" collapsed="1">
      <c r="A95" s="9"/>
      <c r="B95" s="2" t="s">
        <v>45</v>
      </c>
      <c r="C95" s="6"/>
      <c r="D95" s="6"/>
      <c r="E95" s="7">
        <f>SUBTOTAL(9,E83:E94)</f>
        <v>2803</v>
      </c>
      <c r="F95" s="6"/>
      <c r="G95" s="6"/>
    </row>
    <row r="96" spans="1:7" hidden="1" outlineLevel="2">
      <c r="A96" s="9" t="s">
        <v>8</v>
      </c>
      <c r="B96" s="1" t="s">
        <v>15</v>
      </c>
      <c r="C96" s="6">
        <v>1678</v>
      </c>
      <c r="D96" s="6">
        <f t="shared" si="3"/>
        <v>419.5</v>
      </c>
      <c r="E96" s="7">
        <v>54</v>
      </c>
      <c r="F96" s="6">
        <f t="shared" si="4"/>
        <v>135918</v>
      </c>
      <c r="G96" s="6">
        <f t="shared" si="5"/>
        <v>45306</v>
      </c>
    </row>
    <row r="97" spans="1:7" hidden="1" outlineLevel="2">
      <c r="A97" s="9" t="s">
        <v>24</v>
      </c>
      <c r="B97" s="1" t="s">
        <v>15</v>
      </c>
      <c r="C97" s="6">
        <v>1678</v>
      </c>
      <c r="D97" s="6">
        <f t="shared" si="3"/>
        <v>419.5</v>
      </c>
      <c r="E97" s="7">
        <v>102</v>
      </c>
      <c r="F97" s="6">
        <f t="shared" si="4"/>
        <v>256734</v>
      </c>
      <c r="G97" s="6">
        <f t="shared" si="5"/>
        <v>85578</v>
      </c>
    </row>
    <row r="98" spans="1:7" hidden="1" outlineLevel="2">
      <c r="A98" s="9" t="s">
        <v>30</v>
      </c>
      <c r="B98" s="1" t="s">
        <v>15</v>
      </c>
      <c r="C98" s="6">
        <v>1678</v>
      </c>
      <c r="D98" s="6">
        <f t="shared" si="3"/>
        <v>419.5</v>
      </c>
      <c r="E98" s="7">
        <v>31</v>
      </c>
      <c r="F98" s="6">
        <f t="shared" si="4"/>
        <v>78027</v>
      </c>
      <c r="G98" s="6">
        <f t="shared" si="5"/>
        <v>26009</v>
      </c>
    </row>
    <row r="99" spans="1:7" hidden="1" outlineLevel="2">
      <c r="A99" s="9" t="s">
        <v>31</v>
      </c>
      <c r="B99" s="1" t="s">
        <v>15</v>
      </c>
      <c r="C99" s="6">
        <v>1678</v>
      </c>
      <c r="D99" s="6">
        <f t="shared" si="3"/>
        <v>419.5</v>
      </c>
      <c r="E99" s="7">
        <v>756</v>
      </c>
      <c r="F99" s="6">
        <f t="shared" si="4"/>
        <v>1902852</v>
      </c>
      <c r="G99" s="6">
        <f t="shared" si="5"/>
        <v>634284</v>
      </c>
    </row>
    <row r="100" spans="1:7" hidden="1" outlineLevel="2">
      <c r="A100" s="8" t="s">
        <v>32</v>
      </c>
      <c r="B100" s="1" t="s">
        <v>15</v>
      </c>
      <c r="C100" s="6">
        <v>1678</v>
      </c>
      <c r="D100" s="6">
        <f t="shared" si="3"/>
        <v>419.5</v>
      </c>
      <c r="E100" s="7">
        <v>332</v>
      </c>
      <c r="F100" s="6">
        <f t="shared" si="4"/>
        <v>835644</v>
      </c>
      <c r="G100" s="6">
        <f t="shared" si="5"/>
        <v>278548</v>
      </c>
    </row>
    <row r="101" spans="1:7" hidden="1" outlineLevel="2">
      <c r="A101" s="9" t="s">
        <v>25</v>
      </c>
      <c r="B101" s="1" t="s">
        <v>15</v>
      </c>
      <c r="C101" s="6">
        <v>1678</v>
      </c>
      <c r="D101" s="6">
        <f t="shared" si="3"/>
        <v>419.5</v>
      </c>
      <c r="E101" s="7">
        <v>157</v>
      </c>
      <c r="F101" s="6">
        <f t="shared" si="4"/>
        <v>395169</v>
      </c>
      <c r="G101" s="6">
        <f t="shared" si="5"/>
        <v>131723</v>
      </c>
    </row>
    <row r="102" spans="1:7" hidden="1" outlineLevel="2">
      <c r="A102" s="9" t="s">
        <v>26</v>
      </c>
      <c r="B102" s="1" t="s">
        <v>15</v>
      </c>
      <c r="C102" s="6">
        <v>1678</v>
      </c>
      <c r="D102" s="6">
        <f t="shared" si="3"/>
        <v>419.5</v>
      </c>
      <c r="E102" s="7">
        <v>13</v>
      </c>
      <c r="F102" s="6">
        <f t="shared" si="4"/>
        <v>32721</v>
      </c>
      <c r="G102" s="6">
        <f t="shared" si="5"/>
        <v>10907</v>
      </c>
    </row>
    <row r="103" spans="1:7" hidden="1" outlineLevel="2">
      <c r="A103" s="9" t="s">
        <v>27</v>
      </c>
      <c r="B103" s="1" t="s">
        <v>15</v>
      </c>
      <c r="C103" s="6">
        <v>1678</v>
      </c>
      <c r="D103" s="6">
        <f t="shared" si="3"/>
        <v>419.5</v>
      </c>
      <c r="E103" s="7">
        <v>226</v>
      </c>
      <c r="F103" s="6">
        <f t="shared" si="4"/>
        <v>568842</v>
      </c>
      <c r="G103" s="6">
        <f t="shared" si="5"/>
        <v>189614</v>
      </c>
    </row>
    <row r="104" spans="1:7" hidden="1" outlineLevel="2">
      <c r="A104" s="9" t="s">
        <v>9</v>
      </c>
      <c r="B104" s="1" t="s">
        <v>15</v>
      </c>
      <c r="C104" s="6">
        <v>1678</v>
      </c>
      <c r="D104" s="6">
        <f t="shared" si="3"/>
        <v>419.5</v>
      </c>
      <c r="E104" s="7">
        <v>65</v>
      </c>
      <c r="F104" s="6">
        <f t="shared" si="4"/>
        <v>163605</v>
      </c>
      <c r="G104" s="6">
        <f t="shared" si="5"/>
        <v>54535</v>
      </c>
    </row>
    <row r="105" spans="1:7" hidden="1" outlineLevel="2">
      <c r="A105" s="9" t="s">
        <v>10</v>
      </c>
      <c r="B105" s="1" t="s">
        <v>15</v>
      </c>
      <c r="C105" s="6">
        <v>1678</v>
      </c>
      <c r="D105" s="6">
        <f t="shared" si="3"/>
        <v>419.5</v>
      </c>
      <c r="E105" s="7">
        <v>52</v>
      </c>
      <c r="F105" s="6">
        <f t="shared" si="4"/>
        <v>130884</v>
      </c>
      <c r="G105" s="6">
        <f t="shared" si="5"/>
        <v>43628</v>
      </c>
    </row>
    <row r="106" spans="1:7" hidden="1" outlineLevel="2">
      <c r="A106" s="9" t="s">
        <v>28</v>
      </c>
      <c r="B106" s="1" t="s">
        <v>15</v>
      </c>
      <c r="C106" s="6">
        <v>1678</v>
      </c>
      <c r="D106" s="6">
        <f t="shared" si="3"/>
        <v>419.5</v>
      </c>
      <c r="E106" s="7">
        <v>225</v>
      </c>
      <c r="F106" s="6">
        <f t="shared" si="4"/>
        <v>566325</v>
      </c>
      <c r="G106" s="6">
        <f t="shared" si="5"/>
        <v>188775</v>
      </c>
    </row>
    <row r="107" spans="1:7" hidden="1" outlineLevel="2">
      <c r="A107" s="9" t="s">
        <v>11</v>
      </c>
      <c r="B107" s="1" t="s">
        <v>15</v>
      </c>
      <c r="C107" s="6">
        <v>1678</v>
      </c>
      <c r="D107" s="6">
        <f t="shared" si="3"/>
        <v>419.5</v>
      </c>
      <c r="E107" s="7">
        <v>309</v>
      </c>
      <c r="F107" s="6">
        <f t="shared" si="4"/>
        <v>777753</v>
      </c>
      <c r="G107" s="6">
        <f t="shared" si="5"/>
        <v>259251</v>
      </c>
    </row>
    <row r="108" spans="1:7" outlineLevel="1" collapsed="1">
      <c r="A108" s="9"/>
      <c r="B108" s="2" t="s">
        <v>46</v>
      </c>
      <c r="C108" s="6"/>
      <c r="D108" s="6"/>
      <c r="E108" s="7">
        <f>SUBTOTAL(9,E96:E107)</f>
        <v>2322</v>
      </c>
      <c r="F108" s="6"/>
      <c r="G108" s="6"/>
    </row>
    <row r="109" spans="1:7" hidden="1" outlineLevel="2">
      <c r="A109" s="9" t="s">
        <v>8</v>
      </c>
      <c r="B109" s="1" t="s">
        <v>20</v>
      </c>
      <c r="C109" s="6">
        <v>534</v>
      </c>
      <c r="D109" s="6">
        <f t="shared" si="3"/>
        <v>133.5</v>
      </c>
      <c r="E109" s="7">
        <v>85</v>
      </c>
      <c r="F109" s="6">
        <f t="shared" si="4"/>
        <v>68085</v>
      </c>
      <c r="G109" s="6">
        <f t="shared" si="5"/>
        <v>22695</v>
      </c>
    </row>
    <row r="110" spans="1:7" hidden="1" outlineLevel="2">
      <c r="A110" s="9" t="s">
        <v>24</v>
      </c>
      <c r="B110" s="1" t="s">
        <v>20</v>
      </c>
      <c r="C110" s="6">
        <v>534</v>
      </c>
      <c r="D110" s="6">
        <f t="shared" si="3"/>
        <v>133.5</v>
      </c>
      <c r="E110" s="7">
        <v>14</v>
      </c>
      <c r="F110" s="6">
        <f t="shared" si="4"/>
        <v>11214</v>
      </c>
      <c r="G110" s="6">
        <f t="shared" si="5"/>
        <v>3738</v>
      </c>
    </row>
    <row r="111" spans="1:7" hidden="1" outlineLevel="2">
      <c r="A111" s="9" t="s">
        <v>30</v>
      </c>
      <c r="B111" s="1" t="s">
        <v>20</v>
      </c>
      <c r="C111" s="6">
        <v>534</v>
      </c>
      <c r="D111" s="6">
        <f t="shared" si="3"/>
        <v>133.5</v>
      </c>
      <c r="E111" s="7">
        <v>123</v>
      </c>
      <c r="F111" s="6">
        <f t="shared" si="4"/>
        <v>98523</v>
      </c>
      <c r="G111" s="6">
        <f t="shared" si="5"/>
        <v>32841</v>
      </c>
    </row>
    <row r="112" spans="1:7" hidden="1" outlineLevel="2">
      <c r="A112" s="9" t="s">
        <v>31</v>
      </c>
      <c r="B112" s="1" t="s">
        <v>20</v>
      </c>
      <c r="C112" s="6">
        <v>534</v>
      </c>
      <c r="D112" s="6">
        <f t="shared" si="3"/>
        <v>133.5</v>
      </c>
      <c r="E112" s="7">
        <v>126</v>
      </c>
      <c r="F112" s="6">
        <f t="shared" si="4"/>
        <v>100926</v>
      </c>
      <c r="G112" s="6">
        <f t="shared" si="5"/>
        <v>33642</v>
      </c>
    </row>
    <row r="113" spans="1:14" hidden="1" outlineLevel="2">
      <c r="A113" s="9" t="s">
        <v>32</v>
      </c>
      <c r="B113" s="1" t="s">
        <v>20</v>
      </c>
      <c r="C113" s="6">
        <v>534</v>
      </c>
      <c r="D113" s="6">
        <f t="shared" si="3"/>
        <v>133.5</v>
      </c>
      <c r="E113" s="7">
        <v>625</v>
      </c>
      <c r="F113" s="6">
        <f t="shared" si="4"/>
        <v>500625</v>
      </c>
      <c r="G113" s="6">
        <f t="shared" si="5"/>
        <v>166875</v>
      </c>
    </row>
    <row r="114" spans="1:14" hidden="1" outlineLevel="2">
      <c r="A114" s="9" t="s">
        <v>25</v>
      </c>
      <c r="B114" s="1" t="s">
        <v>20</v>
      </c>
      <c r="C114" s="6">
        <v>534</v>
      </c>
      <c r="D114" s="6">
        <f t="shared" si="3"/>
        <v>133.5</v>
      </c>
      <c r="E114" s="7">
        <v>341</v>
      </c>
      <c r="F114" s="6">
        <f t="shared" si="4"/>
        <v>273141</v>
      </c>
      <c r="G114" s="6">
        <f t="shared" si="5"/>
        <v>91047</v>
      </c>
      <c r="N114" s="8"/>
    </row>
    <row r="115" spans="1:14" hidden="1" outlineLevel="2">
      <c r="A115" s="9" t="s">
        <v>26</v>
      </c>
      <c r="B115" s="1" t="s">
        <v>20</v>
      </c>
      <c r="C115" s="6">
        <v>534</v>
      </c>
      <c r="D115" s="6">
        <f t="shared" si="3"/>
        <v>133.5</v>
      </c>
      <c r="E115" s="7">
        <v>129</v>
      </c>
      <c r="F115" s="6">
        <f t="shared" si="4"/>
        <v>103329</v>
      </c>
      <c r="G115" s="6">
        <f t="shared" si="5"/>
        <v>34443</v>
      </c>
      <c r="N115" s="9"/>
    </row>
    <row r="116" spans="1:14" hidden="1" outlineLevel="2">
      <c r="A116" s="9" t="s">
        <v>27</v>
      </c>
      <c r="B116" s="1" t="s">
        <v>20</v>
      </c>
      <c r="C116" s="6">
        <v>534</v>
      </c>
      <c r="D116" s="6">
        <f t="shared" si="3"/>
        <v>133.5</v>
      </c>
      <c r="E116" s="7">
        <v>142</v>
      </c>
      <c r="F116" s="6">
        <f t="shared" si="4"/>
        <v>113742</v>
      </c>
      <c r="G116" s="6">
        <f t="shared" si="5"/>
        <v>37914</v>
      </c>
      <c r="N116" s="9"/>
    </row>
    <row r="117" spans="1:14" hidden="1" outlineLevel="2">
      <c r="A117" s="9" t="s">
        <v>9</v>
      </c>
      <c r="B117" s="1" t="s">
        <v>20</v>
      </c>
      <c r="C117" s="6">
        <v>534</v>
      </c>
      <c r="D117" s="6">
        <f t="shared" si="3"/>
        <v>133.5</v>
      </c>
      <c r="E117" s="7">
        <v>36</v>
      </c>
      <c r="F117" s="6">
        <f t="shared" si="4"/>
        <v>28836</v>
      </c>
      <c r="G117" s="6">
        <f t="shared" si="5"/>
        <v>9612</v>
      </c>
      <c r="N117" s="9"/>
    </row>
    <row r="118" spans="1:14" hidden="1" outlineLevel="2">
      <c r="A118" s="9" t="s">
        <v>10</v>
      </c>
      <c r="B118" s="1" t="s">
        <v>20</v>
      </c>
      <c r="C118" s="6">
        <v>534</v>
      </c>
      <c r="D118" s="6">
        <f t="shared" si="3"/>
        <v>133.5</v>
      </c>
      <c r="E118" s="7">
        <v>108</v>
      </c>
      <c r="F118" s="6">
        <f t="shared" si="4"/>
        <v>86508</v>
      </c>
      <c r="G118" s="6">
        <f t="shared" si="5"/>
        <v>28836</v>
      </c>
      <c r="N118" s="9"/>
    </row>
    <row r="119" spans="1:14" hidden="1" outlineLevel="2">
      <c r="A119" s="9" t="s">
        <v>28</v>
      </c>
      <c r="B119" s="1" t="s">
        <v>20</v>
      </c>
      <c r="C119" s="6">
        <v>534</v>
      </c>
      <c r="D119" s="6">
        <f t="shared" si="3"/>
        <v>133.5</v>
      </c>
      <c r="E119" s="7">
        <v>189</v>
      </c>
      <c r="F119" s="6">
        <f t="shared" si="4"/>
        <v>151389</v>
      </c>
      <c r="G119" s="6">
        <f t="shared" si="5"/>
        <v>50463</v>
      </c>
      <c r="N119" s="9"/>
    </row>
    <row r="120" spans="1:14" hidden="1" outlineLevel="2">
      <c r="A120" s="9" t="s">
        <v>29</v>
      </c>
      <c r="B120" s="1" t="s">
        <v>20</v>
      </c>
      <c r="C120" s="6">
        <v>534</v>
      </c>
      <c r="D120" s="6">
        <f t="shared" si="3"/>
        <v>133.5</v>
      </c>
      <c r="E120" s="7">
        <v>65</v>
      </c>
      <c r="F120" s="6">
        <f t="shared" si="4"/>
        <v>52065</v>
      </c>
      <c r="G120" s="6">
        <f t="shared" si="5"/>
        <v>17355</v>
      </c>
      <c r="N120" s="9"/>
    </row>
    <row r="121" spans="1:14" outlineLevel="1" collapsed="1">
      <c r="A121" s="9"/>
      <c r="B121" s="2" t="s">
        <v>47</v>
      </c>
      <c r="C121" s="6"/>
      <c r="D121" s="6"/>
      <c r="E121" s="7">
        <f>SUBTOTAL(9,E109:E120)</f>
        <v>1983</v>
      </c>
      <c r="F121" s="6"/>
      <c r="G121" s="6"/>
      <c r="N121" s="9"/>
    </row>
    <row r="122" spans="1:14" hidden="1" outlineLevel="2">
      <c r="A122" s="8" t="s">
        <v>8</v>
      </c>
      <c r="B122" s="1" t="s">
        <v>12</v>
      </c>
      <c r="C122" s="6">
        <v>1240</v>
      </c>
      <c r="D122" s="6">
        <f t="shared" si="3"/>
        <v>310</v>
      </c>
      <c r="E122" s="7">
        <v>56</v>
      </c>
      <c r="F122" s="6">
        <f t="shared" si="4"/>
        <v>104160</v>
      </c>
      <c r="G122" s="6">
        <f t="shared" si="5"/>
        <v>34720</v>
      </c>
      <c r="N122" s="9"/>
    </row>
    <row r="123" spans="1:14" hidden="1" outlineLevel="2">
      <c r="A123" s="8" t="s">
        <v>24</v>
      </c>
      <c r="B123" s="1" t="s">
        <v>12</v>
      </c>
      <c r="C123" s="6">
        <v>1240</v>
      </c>
      <c r="D123" s="6">
        <f t="shared" si="3"/>
        <v>310</v>
      </c>
      <c r="E123" s="7">
        <v>42</v>
      </c>
      <c r="F123" s="6">
        <f t="shared" si="4"/>
        <v>78120</v>
      </c>
      <c r="G123" s="6">
        <f t="shared" si="5"/>
        <v>26040</v>
      </c>
      <c r="N123" s="9"/>
    </row>
    <row r="124" spans="1:14" hidden="1" outlineLevel="2">
      <c r="A124" s="8" t="s">
        <v>30</v>
      </c>
      <c r="B124" s="1" t="s">
        <v>12</v>
      </c>
      <c r="C124" s="6">
        <v>1240</v>
      </c>
      <c r="D124" s="6">
        <f t="shared" si="3"/>
        <v>310</v>
      </c>
      <c r="E124" s="7">
        <v>35</v>
      </c>
      <c r="F124" s="6">
        <f t="shared" si="4"/>
        <v>65100</v>
      </c>
      <c r="G124" s="6">
        <f t="shared" si="5"/>
        <v>21700</v>
      </c>
      <c r="N124" s="9"/>
    </row>
    <row r="125" spans="1:14" hidden="1" outlineLevel="2">
      <c r="A125" s="8" t="s">
        <v>31</v>
      </c>
      <c r="B125" s="1" t="s">
        <v>12</v>
      </c>
      <c r="C125" s="6">
        <v>1240</v>
      </c>
      <c r="D125" s="6">
        <f t="shared" si="3"/>
        <v>310</v>
      </c>
      <c r="E125" s="7">
        <v>300</v>
      </c>
      <c r="F125" s="6">
        <f t="shared" si="4"/>
        <v>558000</v>
      </c>
      <c r="G125" s="6">
        <f t="shared" si="5"/>
        <v>186000</v>
      </c>
      <c r="N125" s="8"/>
    </row>
    <row r="126" spans="1:14" hidden="1" outlineLevel="2">
      <c r="A126" s="8" t="s">
        <v>32</v>
      </c>
      <c r="B126" s="1" t="s">
        <v>12</v>
      </c>
      <c r="C126" s="6">
        <v>1240</v>
      </c>
      <c r="D126" s="6">
        <f t="shared" si="3"/>
        <v>310</v>
      </c>
      <c r="E126" s="7">
        <v>25</v>
      </c>
      <c r="F126" s="6">
        <f t="shared" si="4"/>
        <v>46500</v>
      </c>
      <c r="G126" s="6">
        <f t="shared" si="5"/>
        <v>15500</v>
      </c>
      <c r="N126" s="8"/>
    </row>
    <row r="127" spans="1:14" hidden="1" outlineLevel="2">
      <c r="A127" s="8" t="s">
        <v>25</v>
      </c>
      <c r="B127" s="1" t="s">
        <v>12</v>
      </c>
      <c r="C127" s="6">
        <v>1240</v>
      </c>
      <c r="D127" s="6">
        <f t="shared" si="3"/>
        <v>310</v>
      </c>
      <c r="E127" s="7">
        <v>78</v>
      </c>
      <c r="F127" s="6">
        <f t="shared" si="4"/>
        <v>145080</v>
      </c>
      <c r="G127" s="6">
        <f t="shared" si="5"/>
        <v>48360</v>
      </c>
      <c r="N127" s="8"/>
    </row>
    <row r="128" spans="1:14" hidden="1" outlineLevel="2">
      <c r="A128" s="8" t="s">
        <v>26</v>
      </c>
      <c r="B128" s="1" t="s">
        <v>12</v>
      </c>
      <c r="C128" s="6">
        <v>1240</v>
      </c>
      <c r="D128" s="6">
        <f t="shared" si="3"/>
        <v>310</v>
      </c>
      <c r="E128" s="7">
        <v>125</v>
      </c>
      <c r="F128" s="6">
        <f t="shared" si="4"/>
        <v>232500</v>
      </c>
      <c r="G128" s="6">
        <f t="shared" si="5"/>
        <v>77500</v>
      </c>
      <c r="N128" s="8"/>
    </row>
    <row r="129" spans="1:14" hidden="1" outlineLevel="2">
      <c r="A129" s="8" t="s">
        <v>27</v>
      </c>
      <c r="B129" s="1" t="s">
        <v>12</v>
      </c>
      <c r="C129" s="6">
        <v>1240</v>
      </c>
      <c r="D129" s="6">
        <f t="shared" si="3"/>
        <v>310</v>
      </c>
      <c r="E129" s="7">
        <v>98</v>
      </c>
      <c r="F129" s="6">
        <f t="shared" si="4"/>
        <v>182280</v>
      </c>
      <c r="G129" s="6">
        <f t="shared" si="5"/>
        <v>60760</v>
      </c>
      <c r="N129" s="8"/>
    </row>
    <row r="130" spans="1:14" hidden="1" outlineLevel="2">
      <c r="A130" s="8" t="s">
        <v>9</v>
      </c>
      <c r="B130" s="1" t="s">
        <v>12</v>
      </c>
      <c r="C130" s="6">
        <v>1240</v>
      </c>
      <c r="D130" s="6">
        <f t="shared" si="3"/>
        <v>310</v>
      </c>
      <c r="E130" s="7">
        <v>199</v>
      </c>
      <c r="F130" s="6">
        <f t="shared" si="4"/>
        <v>370140</v>
      </c>
      <c r="G130" s="6">
        <f t="shared" si="5"/>
        <v>123380</v>
      </c>
      <c r="N130" s="8"/>
    </row>
    <row r="131" spans="1:14" hidden="1" outlineLevel="2">
      <c r="A131" s="8" t="s">
        <v>10</v>
      </c>
      <c r="B131" s="1" t="s">
        <v>12</v>
      </c>
      <c r="C131" s="6">
        <v>1240</v>
      </c>
      <c r="D131" s="6">
        <f t="shared" si="3"/>
        <v>310</v>
      </c>
      <c r="E131" s="7">
        <v>99</v>
      </c>
      <c r="F131" s="6">
        <f t="shared" si="4"/>
        <v>184140</v>
      </c>
      <c r="G131" s="6">
        <f t="shared" si="5"/>
        <v>61380</v>
      </c>
      <c r="N131" s="8"/>
    </row>
    <row r="132" spans="1:14" hidden="1" outlineLevel="2">
      <c r="A132" s="8" t="s">
        <v>28</v>
      </c>
      <c r="B132" s="1" t="s">
        <v>12</v>
      </c>
      <c r="C132" s="6">
        <v>1240</v>
      </c>
      <c r="D132" s="6">
        <f t="shared" si="3"/>
        <v>310</v>
      </c>
      <c r="E132" s="7">
        <v>401</v>
      </c>
      <c r="F132" s="6">
        <f t="shared" si="4"/>
        <v>745860</v>
      </c>
      <c r="G132" s="6">
        <f t="shared" si="5"/>
        <v>248620</v>
      </c>
      <c r="N132" s="8"/>
    </row>
    <row r="133" spans="1:14" hidden="1" outlineLevel="2">
      <c r="A133" s="8" t="s">
        <v>29</v>
      </c>
      <c r="B133" s="1" t="s">
        <v>12</v>
      </c>
      <c r="C133" s="6">
        <v>1240</v>
      </c>
      <c r="D133" s="6">
        <f t="shared" si="3"/>
        <v>310</v>
      </c>
      <c r="E133" s="7">
        <v>332</v>
      </c>
      <c r="F133" s="6">
        <f t="shared" si="4"/>
        <v>617520</v>
      </c>
      <c r="G133" s="6">
        <f t="shared" si="5"/>
        <v>205840</v>
      </c>
      <c r="N133" s="8"/>
    </row>
    <row r="134" spans="1:14" outlineLevel="1" collapsed="1">
      <c r="A134" s="8"/>
      <c r="B134" s="2" t="s">
        <v>48</v>
      </c>
      <c r="C134" s="6"/>
      <c r="D134" s="6"/>
      <c r="E134" s="7">
        <f>SUBTOTAL(9,E122:E133)</f>
        <v>1790</v>
      </c>
      <c r="F134" s="6"/>
      <c r="G134" s="6"/>
      <c r="N134" s="8"/>
    </row>
    <row r="135" spans="1:14">
      <c r="A135" s="8"/>
      <c r="B135" s="2" t="s">
        <v>35</v>
      </c>
      <c r="C135" s="6"/>
      <c r="D135" s="6"/>
      <c r="E135" s="7">
        <f>SUBTOTAL(9,E5:E133)</f>
        <v>23096</v>
      </c>
      <c r="F135" s="6"/>
      <c r="G135" s="6"/>
      <c r="N135" s="8"/>
    </row>
    <row r="136" spans="1:14">
      <c r="A136" s="8"/>
      <c r="B136" s="2" t="s">
        <v>35</v>
      </c>
      <c r="C136" s="6"/>
      <c r="D136" s="6"/>
      <c r="E136" s="7"/>
      <c r="F136" s="6"/>
      <c r="G136" s="6">
        <f>SUBTOTAL(9,G5:G133)</f>
        <v>13521834.5</v>
      </c>
      <c r="N136" s="8"/>
    </row>
    <row r="137" spans="1:14">
      <c r="A137" s="8"/>
      <c r="B137" s="2"/>
      <c r="C137" s="6"/>
      <c r="D137" s="6"/>
      <c r="E137" s="7"/>
      <c r="F137" s="6"/>
      <c r="G137" s="6"/>
      <c r="N137" s="8"/>
    </row>
    <row r="138" spans="1:14" ht="18.75">
      <c r="F138" s="12" t="s">
        <v>23</v>
      </c>
      <c r="G138" s="10">
        <f>SUM(G18:G133)</f>
        <v>12150629.5</v>
      </c>
      <c r="N138" s="8"/>
    </row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</vt:lpstr>
      <vt:lpstr>Сводка</vt:lpstr>
      <vt:lpstr>сводка 2</vt:lpstr>
      <vt:lpstr>итоги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2019-09-18T07:17:16Z</dcterms:created>
  <dcterms:modified xsi:type="dcterms:W3CDTF">2019-10-16T08:00:46Z</dcterms:modified>
</cp:coreProperties>
</file>