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F:\LEARNING\I Course\"/>
    </mc:Choice>
  </mc:AlternateContent>
  <bookViews>
    <workbookView xWindow="0" yWindow="0" windowWidth="19200" windowHeight="11745" activeTab="3"/>
  </bookViews>
  <sheets>
    <sheet name="Таблица" sheetId="7" r:id="rId1"/>
    <sheet name="Сводка" sheetId="10" r:id="rId2"/>
    <sheet name="Сводка 2" sheetId="12" r:id="rId3"/>
    <sheet name="Лист6" sheetId="11" r:id="rId4"/>
  </sheet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E7" i="11" l="1"/>
  <c r="E20" i="11"/>
  <c r="E33" i="11"/>
  <c r="E46" i="11"/>
  <c r="E59" i="11"/>
  <c r="E72" i="11"/>
  <c r="E85" i="11"/>
  <c r="E98" i="11"/>
  <c r="E111" i="11"/>
  <c r="E124" i="11"/>
  <c r="D10" i="11"/>
  <c r="F10" i="11" s="1"/>
  <c r="G10" i="11" s="1"/>
  <c r="D136" i="11"/>
  <c r="F136" i="11" s="1"/>
  <c r="G136" i="11" s="1"/>
  <c r="D135" i="11"/>
  <c r="F135" i="11" s="1"/>
  <c r="G135" i="11" s="1"/>
  <c r="D134" i="11"/>
  <c r="F134" i="11" s="1"/>
  <c r="G134" i="11" s="1"/>
  <c r="D133" i="11"/>
  <c r="F133" i="11" s="1"/>
  <c r="G133" i="11" s="1"/>
  <c r="D132" i="11"/>
  <c r="F132" i="11" s="1"/>
  <c r="G132" i="11" s="1"/>
  <c r="D131" i="11"/>
  <c r="F131" i="11" s="1"/>
  <c r="G131" i="11" s="1"/>
  <c r="D130" i="11"/>
  <c r="F130" i="11" s="1"/>
  <c r="G130" i="11" s="1"/>
  <c r="D129" i="11"/>
  <c r="F129" i="11" s="1"/>
  <c r="G129" i="11" s="1"/>
  <c r="D128" i="11"/>
  <c r="F128" i="11" s="1"/>
  <c r="G128" i="11" s="1"/>
  <c r="D127" i="11"/>
  <c r="F127" i="11" s="1"/>
  <c r="G127" i="11" s="1"/>
  <c r="D126" i="11"/>
  <c r="F126" i="11" s="1"/>
  <c r="G126" i="11" s="1"/>
  <c r="D125" i="11"/>
  <c r="F125" i="11" s="1"/>
  <c r="G125" i="11" s="1"/>
  <c r="D123" i="11"/>
  <c r="F123" i="11" s="1"/>
  <c r="G123" i="11" s="1"/>
  <c r="D122" i="11"/>
  <c r="F122" i="11" s="1"/>
  <c r="G122" i="11" s="1"/>
  <c r="D121" i="11"/>
  <c r="F121" i="11" s="1"/>
  <c r="G121" i="11" s="1"/>
  <c r="D120" i="11"/>
  <c r="F120" i="11" s="1"/>
  <c r="G120" i="11" s="1"/>
  <c r="D119" i="11"/>
  <c r="F119" i="11" s="1"/>
  <c r="G119" i="11" s="1"/>
  <c r="D118" i="11"/>
  <c r="F118" i="11" s="1"/>
  <c r="G118" i="11" s="1"/>
  <c r="D117" i="11"/>
  <c r="F117" i="11" s="1"/>
  <c r="G117" i="11" s="1"/>
  <c r="D116" i="11"/>
  <c r="F116" i="11" s="1"/>
  <c r="G116" i="11" s="1"/>
  <c r="D115" i="11"/>
  <c r="F115" i="11" s="1"/>
  <c r="G115" i="11" s="1"/>
  <c r="D114" i="11"/>
  <c r="F114" i="11" s="1"/>
  <c r="G114" i="11" s="1"/>
  <c r="D113" i="11"/>
  <c r="F113" i="11" s="1"/>
  <c r="G113" i="11" s="1"/>
  <c r="D112" i="11"/>
  <c r="F112" i="11" s="1"/>
  <c r="G112" i="11" s="1"/>
  <c r="D110" i="11"/>
  <c r="F110" i="11" s="1"/>
  <c r="G110" i="11" s="1"/>
  <c r="D109" i="11"/>
  <c r="F109" i="11" s="1"/>
  <c r="G109" i="11" s="1"/>
  <c r="D108" i="11"/>
  <c r="F108" i="11" s="1"/>
  <c r="G108" i="11" s="1"/>
  <c r="D107" i="11"/>
  <c r="F107" i="11" s="1"/>
  <c r="G107" i="11" s="1"/>
  <c r="D106" i="11"/>
  <c r="F106" i="11" s="1"/>
  <c r="G106" i="11" s="1"/>
  <c r="D105" i="11"/>
  <c r="F105" i="11" s="1"/>
  <c r="G105" i="11" s="1"/>
  <c r="D104" i="11"/>
  <c r="F104" i="11" s="1"/>
  <c r="G104" i="11" s="1"/>
  <c r="D103" i="11"/>
  <c r="F103" i="11" s="1"/>
  <c r="G103" i="11" s="1"/>
  <c r="D102" i="11"/>
  <c r="F102" i="11" s="1"/>
  <c r="G102" i="11" s="1"/>
  <c r="D101" i="11"/>
  <c r="F101" i="11" s="1"/>
  <c r="G101" i="11" s="1"/>
  <c r="D100" i="11"/>
  <c r="F100" i="11" s="1"/>
  <c r="G100" i="11" s="1"/>
  <c r="D99" i="11"/>
  <c r="F99" i="11" s="1"/>
  <c r="G99" i="11" s="1"/>
  <c r="D97" i="11"/>
  <c r="F97" i="11" s="1"/>
  <c r="G97" i="11" s="1"/>
  <c r="D96" i="11"/>
  <c r="F96" i="11" s="1"/>
  <c r="G96" i="11" s="1"/>
  <c r="D95" i="11"/>
  <c r="F95" i="11" s="1"/>
  <c r="G95" i="11" s="1"/>
  <c r="D94" i="11"/>
  <c r="F94" i="11" s="1"/>
  <c r="G94" i="11" s="1"/>
  <c r="D93" i="11"/>
  <c r="F93" i="11" s="1"/>
  <c r="G93" i="11" s="1"/>
  <c r="D92" i="11"/>
  <c r="F92" i="11" s="1"/>
  <c r="G92" i="11" s="1"/>
  <c r="D91" i="11"/>
  <c r="F91" i="11" s="1"/>
  <c r="G91" i="11" s="1"/>
  <c r="D90" i="11"/>
  <c r="F90" i="11" s="1"/>
  <c r="G90" i="11" s="1"/>
  <c r="D89" i="11"/>
  <c r="F89" i="11" s="1"/>
  <c r="G89" i="11" s="1"/>
  <c r="D88" i="11"/>
  <c r="F88" i="11" s="1"/>
  <c r="G88" i="11" s="1"/>
  <c r="D87" i="11"/>
  <c r="F87" i="11" s="1"/>
  <c r="G87" i="11" s="1"/>
  <c r="D86" i="11"/>
  <c r="F86" i="11" s="1"/>
  <c r="G86" i="11" s="1"/>
  <c r="D84" i="11"/>
  <c r="F84" i="11" s="1"/>
  <c r="G84" i="11" s="1"/>
  <c r="D83" i="11"/>
  <c r="F83" i="11" s="1"/>
  <c r="G83" i="11" s="1"/>
  <c r="D82" i="11"/>
  <c r="F82" i="11" s="1"/>
  <c r="G82" i="11" s="1"/>
  <c r="D81" i="11"/>
  <c r="F81" i="11" s="1"/>
  <c r="G81" i="11" s="1"/>
  <c r="D80" i="11"/>
  <c r="F80" i="11" s="1"/>
  <c r="G80" i="11" s="1"/>
  <c r="D79" i="11"/>
  <c r="F79" i="11" s="1"/>
  <c r="G79" i="11" s="1"/>
  <c r="D78" i="11"/>
  <c r="F78" i="11" s="1"/>
  <c r="G78" i="11" s="1"/>
  <c r="D77" i="11"/>
  <c r="F77" i="11" s="1"/>
  <c r="G77" i="11" s="1"/>
  <c r="D76" i="11"/>
  <c r="F76" i="11" s="1"/>
  <c r="G76" i="11" s="1"/>
  <c r="D75" i="11"/>
  <c r="F75" i="11" s="1"/>
  <c r="G75" i="11" s="1"/>
  <c r="D74" i="11"/>
  <c r="F74" i="11" s="1"/>
  <c r="G74" i="11" s="1"/>
  <c r="D73" i="11"/>
  <c r="F73" i="11" s="1"/>
  <c r="G73" i="11" s="1"/>
  <c r="D71" i="11"/>
  <c r="F71" i="11" s="1"/>
  <c r="G71" i="11" s="1"/>
  <c r="D70" i="11"/>
  <c r="F70" i="11" s="1"/>
  <c r="G70" i="11" s="1"/>
  <c r="D69" i="11"/>
  <c r="F69" i="11" s="1"/>
  <c r="G69" i="11" s="1"/>
  <c r="D68" i="11"/>
  <c r="F68" i="11" s="1"/>
  <c r="G68" i="11" s="1"/>
  <c r="D67" i="11"/>
  <c r="F67" i="11" s="1"/>
  <c r="G67" i="11" s="1"/>
  <c r="D66" i="11"/>
  <c r="F66" i="11" s="1"/>
  <c r="G66" i="11" s="1"/>
  <c r="D65" i="11"/>
  <c r="F65" i="11" s="1"/>
  <c r="G65" i="11" s="1"/>
  <c r="D64" i="11"/>
  <c r="F64" i="11" s="1"/>
  <c r="G64" i="11" s="1"/>
  <c r="D63" i="11"/>
  <c r="F63" i="11" s="1"/>
  <c r="G63" i="11" s="1"/>
  <c r="D62" i="11"/>
  <c r="F62" i="11" s="1"/>
  <c r="G62" i="11" s="1"/>
  <c r="D61" i="11"/>
  <c r="F61" i="11" s="1"/>
  <c r="G61" i="11" s="1"/>
  <c r="D60" i="11"/>
  <c r="F60" i="11" s="1"/>
  <c r="G60" i="11" s="1"/>
  <c r="D58" i="11"/>
  <c r="F58" i="11" s="1"/>
  <c r="G58" i="11" s="1"/>
  <c r="D57" i="11"/>
  <c r="F57" i="11" s="1"/>
  <c r="G57" i="11" s="1"/>
  <c r="D56" i="11"/>
  <c r="F56" i="11" s="1"/>
  <c r="G56" i="11" s="1"/>
  <c r="D55" i="11"/>
  <c r="F55" i="11" s="1"/>
  <c r="G55" i="11" s="1"/>
  <c r="D54" i="11"/>
  <c r="F54" i="11" s="1"/>
  <c r="G54" i="11" s="1"/>
  <c r="D53" i="11"/>
  <c r="F53" i="11" s="1"/>
  <c r="G53" i="11" s="1"/>
  <c r="D52" i="11"/>
  <c r="F52" i="11" s="1"/>
  <c r="G52" i="11" s="1"/>
  <c r="D51" i="11"/>
  <c r="F51" i="11" s="1"/>
  <c r="G51" i="11" s="1"/>
  <c r="D50" i="11"/>
  <c r="F50" i="11" s="1"/>
  <c r="G50" i="11" s="1"/>
  <c r="D49" i="11"/>
  <c r="F49" i="11" s="1"/>
  <c r="G49" i="11" s="1"/>
  <c r="D48" i="11"/>
  <c r="F48" i="11" s="1"/>
  <c r="G48" i="11" s="1"/>
  <c r="D47" i="11"/>
  <c r="F47" i="11" s="1"/>
  <c r="G47" i="11" s="1"/>
  <c r="D45" i="11"/>
  <c r="F45" i="11" s="1"/>
  <c r="G45" i="11" s="1"/>
  <c r="D44" i="11"/>
  <c r="F44" i="11" s="1"/>
  <c r="G44" i="11" s="1"/>
  <c r="D43" i="11"/>
  <c r="F43" i="11" s="1"/>
  <c r="G43" i="11" s="1"/>
  <c r="D42" i="11"/>
  <c r="F42" i="11" s="1"/>
  <c r="G42" i="11" s="1"/>
  <c r="D41" i="11"/>
  <c r="F41" i="11" s="1"/>
  <c r="G41" i="11" s="1"/>
  <c r="D40" i="11"/>
  <c r="F40" i="11" s="1"/>
  <c r="G40" i="11" s="1"/>
  <c r="D39" i="11"/>
  <c r="F39" i="11" s="1"/>
  <c r="G39" i="11" s="1"/>
  <c r="D38" i="11"/>
  <c r="F38" i="11" s="1"/>
  <c r="G38" i="11" s="1"/>
  <c r="D37" i="11"/>
  <c r="F37" i="11" s="1"/>
  <c r="G37" i="11" s="1"/>
  <c r="D36" i="11"/>
  <c r="F36" i="11" s="1"/>
  <c r="G36" i="11" s="1"/>
  <c r="D35" i="11"/>
  <c r="F35" i="11" s="1"/>
  <c r="G35" i="11" s="1"/>
  <c r="D34" i="11"/>
  <c r="F34" i="11" s="1"/>
  <c r="G34" i="11" s="1"/>
  <c r="D32" i="11"/>
  <c r="F32" i="11" s="1"/>
  <c r="G32" i="11" s="1"/>
  <c r="D31" i="11"/>
  <c r="F31" i="11" s="1"/>
  <c r="G31" i="11" s="1"/>
  <c r="D30" i="11"/>
  <c r="F30" i="11" s="1"/>
  <c r="G30" i="11" s="1"/>
  <c r="D29" i="11"/>
  <c r="F29" i="11" s="1"/>
  <c r="G29" i="11" s="1"/>
  <c r="D28" i="11"/>
  <c r="F28" i="11" s="1"/>
  <c r="G28" i="11" s="1"/>
  <c r="D27" i="11"/>
  <c r="F27" i="11" s="1"/>
  <c r="G27" i="11" s="1"/>
  <c r="D26" i="11"/>
  <c r="F26" i="11" s="1"/>
  <c r="G26" i="11" s="1"/>
  <c r="D25" i="11"/>
  <c r="F25" i="11" s="1"/>
  <c r="G25" i="11" s="1"/>
  <c r="D24" i="11"/>
  <c r="F24" i="11" s="1"/>
  <c r="G24" i="11" s="1"/>
  <c r="D23" i="11"/>
  <c r="F23" i="11" s="1"/>
  <c r="G23" i="11" s="1"/>
  <c r="D22" i="11"/>
  <c r="F22" i="11" s="1"/>
  <c r="G22" i="11" s="1"/>
  <c r="D21" i="11"/>
  <c r="F21" i="11" s="1"/>
  <c r="G21" i="11" s="1"/>
  <c r="D19" i="11"/>
  <c r="F19" i="11" s="1"/>
  <c r="G19" i="11" s="1"/>
  <c r="D18" i="11"/>
  <c r="F18" i="11" s="1"/>
  <c r="G18" i="11" s="1"/>
  <c r="D17" i="11"/>
  <c r="F17" i="11" s="1"/>
  <c r="G17" i="11" s="1"/>
  <c r="D16" i="11"/>
  <c r="F16" i="11" s="1"/>
  <c r="G16" i="11" s="1"/>
  <c r="D15" i="11"/>
  <c r="F15" i="11" s="1"/>
  <c r="G15" i="11" s="1"/>
  <c r="D14" i="11"/>
  <c r="F14" i="11" s="1"/>
  <c r="G14" i="11" s="1"/>
  <c r="D13" i="11"/>
  <c r="F13" i="11" s="1"/>
  <c r="G13" i="11" s="1"/>
  <c r="D12" i="11"/>
  <c r="F12" i="11" s="1"/>
  <c r="G12" i="11" s="1"/>
  <c r="D11" i="11"/>
  <c r="F11" i="11" s="1"/>
  <c r="G11" i="11" s="1"/>
  <c r="D9" i="11"/>
  <c r="F9" i="11" s="1"/>
  <c r="G9" i="11" s="1"/>
  <c r="D8" i="11"/>
  <c r="F8" i="11" s="1"/>
  <c r="G8" i="11" s="1"/>
  <c r="E6" i="11" l="1"/>
  <c r="D101" i="7"/>
  <c r="F101" i="7" s="1"/>
  <c r="G101" i="7" s="1"/>
  <c r="G128" i="7" s="1"/>
  <c r="D125" i="7"/>
  <c r="F125" i="7" s="1"/>
  <c r="G125" i="7" s="1"/>
  <c r="D124" i="7"/>
  <c r="F124" i="7" s="1"/>
  <c r="G124" i="7" s="1"/>
  <c r="D123" i="7"/>
  <c r="F123" i="7" s="1"/>
  <c r="G123" i="7" s="1"/>
  <c r="D122" i="7"/>
  <c r="F122" i="7" s="1"/>
  <c r="G122" i="7" s="1"/>
  <c r="D121" i="7"/>
  <c r="F121" i="7" s="1"/>
  <c r="G121" i="7" s="1"/>
  <c r="D120" i="7"/>
  <c r="F120" i="7" s="1"/>
  <c r="G120" i="7" s="1"/>
  <c r="D119" i="7"/>
  <c r="F119" i="7" s="1"/>
  <c r="G119" i="7" s="1"/>
  <c r="D118" i="7"/>
  <c r="F118" i="7" s="1"/>
  <c r="G118" i="7" s="1"/>
  <c r="D117" i="7"/>
  <c r="F117" i="7" s="1"/>
  <c r="G117" i="7" s="1"/>
  <c r="D116" i="7"/>
  <c r="F116" i="7" s="1"/>
  <c r="G116" i="7" s="1"/>
  <c r="D115" i="7"/>
  <c r="F115" i="7" s="1"/>
  <c r="G115" i="7" s="1"/>
  <c r="D114" i="7"/>
  <c r="F114" i="7" s="1"/>
  <c r="G114" i="7" s="1"/>
  <c r="D113" i="7"/>
  <c r="F113" i="7" s="1"/>
  <c r="G113" i="7" s="1"/>
  <c r="D112" i="7"/>
  <c r="F112" i="7" s="1"/>
  <c r="G112" i="7" s="1"/>
  <c r="D111" i="7"/>
  <c r="F111" i="7" s="1"/>
  <c r="G111" i="7" s="1"/>
  <c r="D110" i="7"/>
  <c r="F110" i="7" s="1"/>
  <c r="G110" i="7" s="1"/>
  <c r="D109" i="7"/>
  <c r="F109" i="7" s="1"/>
  <c r="G109" i="7" s="1"/>
  <c r="D108" i="7"/>
  <c r="F108" i="7" s="1"/>
  <c r="G108" i="7" s="1"/>
  <c r="D107" i="7"/>
  <c r="F107" i="7" s="1"/>
  <c r="G107" i="7" s="1"/>
  <c r="F106" i="7"/>
  <c r="G106" i="7" s="1"/>
  <c r="D106" i="7"/>
  <c r="D105" i="7"/>
  <c r="F105" i="7" s="1"/>
  <c r="G105" i="7" s="1"/>
  <c r="D104" i="7"/>
  <c r="F104" i="7" s="1"/>
  <c r="G104" i="7" s="1"/>
  <c r="D103" i="7"/>
  <c r="F103" i="7" s="1"/>
  <c r="G103" i="7" s="1"/>
  <c r="D102" i="7"/>
  <c r="F102" i="7" s="1"/>
  <c r="G102" i="7" s="1"/>
  <c r="D100" i="7"/>
  <c r="F100" i="7" s="1"/>
  <c r="G100" i="7" s="1"/>
  <c r="D99" i="7"/>
  <c r="F99" i="7" s="1"/>
  <c r="G99" i="7" s="1"/>
  <c r="D98" i="7"/>
  <c r="F98" i="7" s="1"/>
  <c r="G98" i="7" s="1"/>
  <c r="D97" i="7"/>
  <c r="F97" i="7" s="1"/>
  <c r="G97" i="7" s="1"/>
  <c r="D96" i="7"/>
  <c r="F96" i="7" s="1"/>
  <c r="G96" i="7" s="1"/>
  <c r="D95" i="7"/>
  <c r="F95" i="7" s="1"/>
  <c r="G95" i="7" s="1"/>
  <c r="D94" i="7"/>
  <c r="F94" i="7" s="1"/>
  <c r="G94" i="7" s="1"/>
  <c r="D93" i="7"/>
  <c r="F93" i="7" s="1"/>
  <c r="G93" i="7" s="1"/>
  <c r="D92" i="7"/>
  <c r="F92" i="7" s="1"/>
  <c r="G92" i="7" s="1"/>
  <c r="D91" i="7"/>
  <c r="F91" i="7" s="1"/>
  <c r="G91" i="7" s="1"/>
  <c r="D90" i="7"/>
  <c r="F90" i="7" s="1"/>
  <c r="G90" i="7" s="1"/>
  <c r="D89" i="7"/>
  <c r="F89" i="7" s="1"/>
  <c r="G89" i="7" s="1"/>
  <c r="D88" i="7"/>
  <c r="F88" i="7" s="1"/>
  <c r="G88" i="7" s="1"/>
  <c r="D87" i="7"/>
  <c r="F87" i="7" s="1"/>
  <c r="G87" i="7" s="1"/>
  <c r="D86" i="7"/>
  <c r="F86" i="7" s="1"/>
  <c r="G86" i="7" s="1"/>
  <c r="D85" i="7"/>
  <c r="F85" i="7" s="1"/>
  <c r="G85" i="7" s="1"/>
  <c r="D84" i="7"/>
  <c r="F84" i="7" s="1"/>
  <c r="G84" i="7" s="1"/>
  <c r="D83" i="7"/>
  <c r="F83" i="7" s="1"/>
  <c r="G83" i="7" s="1"/>
  <c r="D82" i="7"/>
  <c r="F82" i="7" s="1"/>
  <c r="G82" i="7" s="1"/>
  <c r="D81" i="7"/>
  <c r="F81" i="7" s="1"/>
  <c r="G81" i="7" s="1"/>
  <c r="D80" i="7"/>
  <c r="F80" i="7" s="1"/>
  <c r="G80" i="7" s="1"/>
  <c r="D79" i="7"/>
  <c r="F79" i="7" s="1"/>
  <c r="G79" i="7" s="1"/>
  <c r="D78" i="7"/>
  <c r="F78" i="7" s="1"/>
  <c r="G78" i="7" s="1"/>
  <c r="D77" i="7"/>
  <c r="F77" i="7" s="1"/>
  <c r="G77" i="7" s="1"/>
  <c r="D76" i="7"/>
  <c r="F76" i="7" s="1"/>
  <c r="G76" i="7" s="1"/>
  <c r="D75" i="7"/>
  <c r="F75" i="7" s="1"/>
  <c r="G75" i="7" s="1"/>
  <c r="D74" i="7"/>
  <c r="F74" i="7" s="1"/>
  <c r="G74" i="7" s="1"/>
  <c r="D73" i="7"/>
  <c r="F73" i="7" s="1"/>
  <c r="G73" i="7" s="1"/>
  <c r="D72" i="7"/>
  <c r="F72" i="7" s="1"/>
  <c r="G72" i="7" s="1"/>
  <c r="D71" i="7"/>
  <c r="F71" i="7" s="1"/>
  <c r="G71" i="7" s="1"/>
  <c r="D70" i="7"/>
  <c r="F70" i="7" s="1"/>
  <c r="G70" i="7" s="1"/>
  <c r="D69" i="7"/>
  <c r="F69" i="7" s="1"/>
  <c r="G69" i="7" s="1"/>
  <c r="D68" i="7"/>
  <c r="F68" i="7" s="1"/>
  <c r="G68" i="7" s="1"/>
  <c r="D67" i="7"/>
  <c r="F67" i="7" s="1"/>
  <c r="G67" i="7" s="1"/>
  <c r="D66" i="7"/>
  <c r="F66" i="7" s="1"/>
  <c r="G66" i="7" s="1"/>
  <c r="D65" i="7"/>
  <c r="F65" i="7" s="1"/>
  <c r="G65" i="7" s="1"/>
  <c r="D64" i="7"/>
  <c r="F64" i="7" s="1"/>
  <c r="G64" i="7" s="1"/>
  <c r="D63" i="7"/>
  <c r="F63" i="7" s="1"/>
  <c r="G63" i="7" s="1"/>
  <c r="D62" i="7"/>
  <c r="F62" i="7" s="1"/>
  <c r="G62" i="7" s="1"/>
  <c r="D61" i="7"/>
  <c r="F61" i="7" s="1"/>
  <c r="G61" i="7" s="1"/>
  <c r="D60" i="7"/>
  <c r="F60" i="7" s="1"/>
  <c r="G60" i="7" s="1"/>
  <c r="D59" i="7"/>
  <c r="F59" i="7" s="1"/>
  <c r="G59" i="7" s="1"/>
  <c r="D58" i="7"/>
  <c r="F58" i="7" s="1"/>
  <c r="G58" i="7" s="1"/>
  <c r="F57" i="7"/>
  <c r="G57" i="7" s="1"/>
  <c r="D57" i="7"/>
  <c r="D56" i="7"/>
  <c r="F56" i="7" s="1"/>
  <c r="G56" i="7" s="1"/>
  <c r="D55" i="7"/>
  <c r="F55" i="7" s="1"/>
  <c r="G55" i="7" s="1"/>
  <c r="D54" i="7"/>
  <c r="F54" i="7" s="1"/>
  <c r="G54" i="7" s="1"/>
  <c r="D53" i="7"/>
  <c r="F53" i="7" s="1"/>
  <c r="G53" i="7" s="1"/>
  <c r="D52" i="7"/>
  <c r="F52" i="7" s="1"/>
  <c r="G52" i="7" s="1"/>
  <c r="D51" i="7"/>
  <c r="F51" i="7" s="1"/>
  <c r="G51" i="7" s="1"/>
  <c r="D50" i="7"/>
  <c r="F50" i="7" s="1"/>
  <c r="G50" i="7" s="1"/>
  <c r="D49" i="7"/>
  <c r="F49" i="7" s="1"/>
  <c r="G49" i="7" s="1"/>
  <c r="D48" i="7"/>
  <c r="F48" i="7" s="1"/>
  <c r="G48" i="7" s="1"/>
  <c r="D47" i="7"/>
  <c r="F47" i="7" s="1"/>
  <c r="G47" i="7" s="1"/>
  <c r="D46" i="7"/>
  <c r="F46" i="7" s="1"/>
  <c r="G46" i="7" s="1"/>
  <c r="D45" i="7"/>
  <c r="F45" i="7" s="1"/>
  <c r="G45" i="7" s="1"/>
  <c r="D44" i="7"/>
  <c r="F44" i="7" s="1"/>
  <c r="G44" i="7" s="1"/>
  <c r="D43" i="7"/>
  <c r="F43" i="7" s="1"/>
  <c r="G43" i="7" s="1"/>
  <c r="D42" i="7"/>
  <c r="F42" i="7" s="1"/>
  <c r="G42" i="7" s="1"/>
  <c r="F41" i="7"/>
  <c r="G41" i="7" s="1"/>
  <c r="D41" i="7"/>
  <c r="D40" i="7"/>
  <c r="F40" i="7" s="1"/>
  <c r="G40" i="7" s="1"/>
  <c r="D39" i="7"/>
  <c r="F39" i="7" s="1"/>
  <c r="G39" i="7" s="1"/>
  <c r="D38" i="7"/>
  <c r="F38" i="7" s="1"/>
  <c r="G38" i="7" s="1"/>
  <c r="D37" i="7"/>
  <c r="F37" i="7" s="1"/>
  <c r="G37" i="7" s="1"/>
  <c r="D36" i="7"/>
  <c r="F36" i="7" s="1"/>
  <c r="G36" i="7" s="1"/>
  <c r="D35" i="7"/>
  <c r="F35" i="7" s="1"/>
  <c r="G35" i="7" s="1"/>
  <c r="D34" i="7"/>
  <c r="F34" i="7" s="1"/>
  <c r="G34" i="7" s="1"/>
  <c r="D33" i="7"/>
  <c r="F33" i="7" s="1"/>
  <c r="G33" i="7" s="1"/>
  <c r="D32" i="7"/>
  <c r="F32" i="7" s="1"/>
  <c r="G32" i="7" s="1"/>
  <c r="D31" i="7"/>
  <c r="F31" i="7" s="1"/>
  <c r="G31" i="7" s="1"/>
  <c r="D30" i="7"/>
  <c r="F30" i="7" s="1"/>
  <c r="G30" i="7" s="1"/>
  <c r="D29" i="7"/>
  <c r="F29" i="7" s="1"/>
  <c r="G29" i="7" s="1"/>
  <c r="D28" i="7"/>
  <c r="F28" i="7" s="1"/>
  <c r="G28" i="7" s="1"/>
  <c r="D27" i="7"/>
  <c r="F27" i="7" s="1"/>
  <c r="G27" i="7" s="1"/>
  <c r="D26" i="7"/>
  <c r="F26" i="7" s="1"/>
  <c r="G26" i="7" s="1"/>
  <c r="F25" i="7"/>
  <c r="G25" i="7" s="1"/>
  <c r="D25" i="7"/>
  <c r="D24" i="7"/>
  <c r="F24" i="7" s="1"/>
  <c r="G24" i="7" s="1"/>
  <c r="D23" i="7"/>
  <c r="F23" i="7" s="1"/>
  <c r="G23" i="7" s="1"/>
  <c r="D22" i="7"/>
  <c r="F22" i="7" s="1"/>
  <c r="G22" i="7" s="1"/>
  <c r="D21" i="7"/>
  <c r="F21" i="7" s="1"/>
  <c r="G21" i="7" s="1"/>
  <c r="D20" i="7"/>
  <c r="F20" i="7" s="1"/>
  <c r="G20" i="7" s="1"/>
  <c r="D19" i="7"/>
  <c r="F19" i="7" s="1"/>
  <c r="G19" i="7" s="1"/>
  <c r="D18" i="7"/>
  <c r="F18" i="7" s="1"/>
  <c r="G18" i="7" s="1"/>
  <c r="D17" i="7"/>
  <c r="F17" i="7" s="1"/>
  <c r="G17" i="7" s="1"/>
  <c r="D16" i="7"/>
  <c r="F16" i="7" s="1"/>
  <c r="G16" i="7" s="1"/>
  <c r="D15" i="7"/>
  <c r="F15" i="7" s="1"/>
  <c r="G15" i="7" s="1"/>
  <c r="D14" i="7"/>
  <c r="F14" i="7" s="1"/>
  <c r="G14" i="7" s="1"/>
  <c r="D13" i="7"/>
  <c r="F13" i="7" s="1"/>
  <c r="G13" i="7" s="1"/>
  <c r="D12" i="7"/>
  <c r="F12" i="7" s="1"/>
  <c r="G12" i="7" s="1"/>
  <c r="D11" i="7"/>
  <c r="F11" i="7" s="1"/>
  <c r="G11" i="7" s="1"/>
  <c r="D10" i="7"/>
  <c r="F10" i="7" s="1"/>
  <c r="G10" i="7" s="1"/>
  <c r="F9" i="7"/>
  <c r="G9" i="7" s="1"/>
  <c r="D9" i="7"/>
  <c r="D8" i="7"/>
  <c r="F8" i="7" s="1"/>
  <c r="G8" i="7" s="1"/>
  <c r="D7" i="7"/>
  <c r="F7" i="7" s="1"/>
  <c r="G7" i="7" s="1"/>
  <c r="D6" i="7"/>
  <c r="F6" i="7" s="1"/>
  <c r="G6" i="7" s="1"/>
</calcChain>
</file>

<file path=xl/sharedStrings.xml><?xml version="1.0" encoding="utf-8"?>
<sst xmlns="http://schemas.openxmlformats.org/spreadsheetml/2006/main" count="538" uniqueCount="48">
  <si>
    <t>Таблица продаж</t>
  </si>
  <si>
    <t>наценка, %</t>
  </si>
  <si>
    <t>НДС</t>
  </si>
  <si>
    <t>Дата продажи</t>
  </si>
  <si>
    <t>Продажная цена</t>
  </si>
  <si>
    <t>Йогурт</t>
  </si>
  <si>
    <t>Сырок</t>
  </si>
  <si>
    <t>Булочка</t>
  </si>
  <si>
    <t>Батончик</t>
  </si>
  <si>
    <t>Лимонад</t>
  </si>
  <si>
    <t>Сок</t>
  </si>
  <si>
    <t>Сосиски</t>
  </si>
  <si>
    <t>Торт</t>
  </si>
  <si>
    <t>Кекс</t>
  </si>
  <si>
    <t>Жвачка</t>
  </si>
  <si>
    <t>Общий итог</t>
  </si>
  <si>
    <t>Прибыль</t>
  </si>
  <si>
    <t>Названия строк</t>
  </si>
  <si>
    <t>Стоимость</t>
  </si>
  <si>
    <t>Наценка, руб.</t>
  </si>
  <si>
    <t>Кол-во</t>
  </si>
  <si>
    <t>Итого:</t>
  </si>
  <si>
    <t>Май,2018</t>
  </si>
  <si>
    <t>Апрель,2018</t>
  </si>
  <si>
    <t>Март,2018</t>
  </si>
  <si>
    <t>Февраль,2018</t>
  </si>
  <si>
    <t>Январь,2018</t>
  </si>
  <si>
    <t>Июнь,2018</t>
  </si>
  <si>
    <t>Июль,2018</t>
  </si>
  <si>
    <t>Август,2018</t>
  </si>
  <si>
    <t>Сентябрь,2018</t>
  </si>
  <si>
    <t>Октябрь, 2018</t>
  </si>
  <si>
    <t>Ноябрь,2018</t>
  </si>
  <si>
    <t>Декабрь,2018</t>
  </si>
  <si>
    <t>Сумма по полю Стоимость</t>
  </si>
  <si>
    <t>Сумма по полю Наценка, руб.</t>
  </si>
  <si>
    <t>Продукция</t>
  </si>
  <si>
    <t>Среднее по полю Стоимость</t>
  </si>
  <si>
    <t>Торт Итог</t>
  </si>
  <si>
    <t>Сырок Итог</t>
  </si>
  <si>
    <t>Сосиски Итог</t>
  </si>
  <si>
    <t>Сок Итог</t>
  </si>
  <si>
    <t>Лимонад Итог</t>
  </si>
  <si>
    <t>Кекс Итог</t>
  </si>
  <si>
    <t>Йогурт Итог</t>
  </si>
  <si>
    <t>Жвачка Итог</t>
  </si>
  <si>
    <t>Булочка Итог</t>
  </si>
  <si>
    <t>Батончик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</si>
</sst>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[Petrina_2_laba_infa_konechny_var.xlsx]Сводка!СводнаяТаблица14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Сводка!$B$3</c:f>
              <c:strCache>
                <c:ptCount val="1"/>
                <c:pt idx="0">
                  <c:v>Сумма по полю Стоимость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Сводка!$A$4:$A$14</c:f>
              <c:strCache>
                <c:ptCount val="10"/>
                <c:pt idx="0">
                  <c:v>Батончик</c:v>
                </c:pt>
                <c:pt idx="1">
                  <c:v>Булочка</c:v>
                </c:pt>
                <c:pt idx="2">
                  <c:v>Жвачка</c:v>
                </c:pt>
                <c:pt idx="3">
                  <c:v>Йогурт</c:v>
                </c:pt>
                <c:pt idx="4">
                  <c:v>Кекс</c:v>
                </c:pt>
                <c:pt idx="5">
                  <c:v>Лимонад</c:v>
                </c:pt>
                <c:pt idx="6">
                  <c:v>Сок</c:v>
                </c:pt>
                <c:pt idx="7">
                  <c:v>Сосиски</c:v>
                </c:pt>
                <c:pt idx="8">
                  <c:v>Сырок</c:v>
                </c:pt>
                <c:pt idx="9">
                  <c:v>Торт</c:v>
                </c:pt>
              </c:strCache>
            </c:strRef>
          </c:cat>
          <c:val>
            <c:numRef>
              <c:f>Сводка!$B$4:$B$14</c:f>
              <c:numCache>
                <c:formatCode>General</c:formatCode>
                <c:ptCount val="10"/>
                <c:pt idx="0">
                  <c:v>936</c:v>
                </c:pt>
                <c:pt idx="1">
                  <c:v>408</c:v>
                </c:pt>
                <c:pt idx="2">
                  <c:v>348</c:v>
                </c:pt>
                <c:pt idx="3">
                  <c:v>1068</c:v>
                </c:pt>
                <c:pt idx="4">
                  <c:v>1776</c:v>
                </c:pt>
                <c:pt idx="5">
                  <c:v>444</c:v>
                </c:pt>
                <c:pt idx="6">
                  <c:v>1452</c:v>
                </c:pt>
                <c:pt idx="7">
                  <c:v>2976</c:v>
                </c:pt>
                <c:pt idx="8">
                  <c:v>216</c:v>
                </c:pt>
                <c:pt idx="9">
                  <c:v>3036</c:v>
                </c:pt>
              </c:numCache>
            </c:numRef>
          </c:val>
        </c:ser>
        <c:ser>
          <c:idx val="1"/>
          <c:order val="1"/>
          <c:tx>
            <c:strRef>
              <c:f>Сводка!$C$3</c:f>
              <c:strCache>
                <c:ptCount val="1"/>
                <c:pt idx="0">
                  <c:v>Сумма по полю Наценка, 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Сводка!$A$4:$A$14</c:f>
              <c:strCache>
                <c:ptCount val="10"/>
                <c:pt idx="0">
                  <c:v>Батончик</c:v>
                </c:pt>
                <c:pt idx="1">
                  <c:v>Булочка</c:v>
                </c:pt>
                <c:pt idx="2">
                  <c:v>Жвачка</c:v>
                </c:pt>
                <c:pt idx="3">
                  <c:v>Йогурт</c:v>
                </c:pt>
                <c:pt idx="4">
                  <c:v>Кекс</c:v>
                </c:pt>
                <c:pt idx="5">
                  <c:v>Лимонад</c:v>
                </c:pt>
                <c:pt idx="6">
                  <c:v>Сок</c:v>
                </c:pt>
                <c:pt idx="7">
                  <c:v>Сосиски</c:v>
                </c:pt>
                <c:pt idx="8">
                  <c:v>Сырок</c:v>
                </c:pt>
                <c:pt idx="9">
                  <c:v>Торт</c:v>
                </c:pt>
              </c:strCache>
            </c:strRef>
          </c:cat>
          <c:val>
            <c:numRef>
              <c:f>Сводка!$C$4:$C$14</c:f>
              <c:numCache>
                <c:formatCode>General</c:formatCode>
                <c:ptCount val="10"/>
                <c:pt idx="0">
                  <c:v>234</c:v>
                </c:pt>
                <c:pt idx="1">
                  <c:v>102</c:v>
                </c:pt>
                <c:pt idx="2">
                  <c:v>87</c:v>
                </c:pt>
                <c:pt idx="3">
                  <c:v>267</c:v>
                </c:pt>
                <c:pt idx="4">
                  <c:v>444</c:v>
                </c:pt>
                <c:pt idx="5">
                  <c:v>111</c:v>
                </c:pt>
                <c:pt idx="6">
                  <c:v>363</c:v>
                </c:pt>
                <c:pt idx="7">
                  <c:v>744</c:v>
                </c:pt>
                <c:pt idx="8">
                  <c:v>54</c:v>
                </c:pt>
                <c:pt idx="9">
                  <c:v>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4218640"/>
        <c:axId val="-2014213744"/>
      </c:barChart>
      <c:catAx>
        <c:axId val="-20142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4213744"/>
        <c:crosses val="autoZero"/>
        <c:auto val="1"/>
        <c:lblAlgn val="ctr"/>
        <c:lblOffset val="100"/>
        <c:noMultiLvlLbl val="0"/>
      </c:catAx>
      <c:valAx>
        <c:axId val="-20142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42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[Petrina_2_laba_infa_konechny_var.xlsx]Сводка 2!СводнаяТаблица17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'Сводка 2'!$B$3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'Сводка 2'!$A$4:$A$14</c:f>
              <c:strCache>
                <c:ptCount val="10"/>
                <c:pt idx="0">
                  <c:v>Батончик</c:v>
                </c:pt>
                <c:pt idx="1">
                  <c:v>Булочка</c:v>
                </c:pt>
                <c:pt idx="2">
                  <c:v>Жвачка</c:v>
                </c:pt>
                <c:pt idx="3">
                  <c:v>Йогурт</c:v>
                </c:pt>
                <c:pt idx="4">
                  <c:v>Кекс</c:v>
                </c:pt>
                <c:pt idx="5">
                  <c:v>Лимонад</c:v>
                </c:pt>
                <c:pt idx="6">
                  <c:v>Сок</c:v>
                </c:pt>
                <c:pt idx="7">
                  <c:v>Сосиски</c:v>
                </c:pt>
                <c:pt idx="8">
                  <c:v>Сырок</c:v>
                </c:pt>
                <c:pt idx="9">
                  <c:v>Торт</c:v>
                </c:pt>
              </c:strCache>
            </c:strRef>
          </c:cat>
          <c:val>
            <c:numRef>
              <c:f>'Сводка 2'!$B$4:$B$14</c:f>
              <c:numCache>
                <c:formatCode>General</c:formatCode>
                <c:ptCount val="10"/>
                <c:pt idx="0">
                  <c:v>78</c:v>
                </c:pt>
                <c:pt idx="1">
                  <c:v>34</c:v>
                </c:pt>
                <c:pt idx="2">
                  <c:v>29</c:v>
                </c:pt>
                <c:pt idx="3">
                  <c:v>89</c:v>
                </c:pt>
                <c:pt idx="4">
                  <c:v>148</c:v>
                </c:pt>
                <c:pt idx="5">
                  <c:v>37</c:v>
                </c:pt>
                <c:pt idx="6">
                  <c:v>121</c:v>
                </c:pt>
                <c:pt idx="7">
                  <c:v>248</c:v>
                </c:pt>
                <c:pt idx="8">
                  <c:v>18</c:v>
                </c:pt>
                <c:pt idx="9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4209936"/>
        <c:axId val="-2014218096"/>
        <c:axId val="0"/>
      </c:bar3DChart>
      <c:catAx>
        <c:axId val="-201420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</a:t>
                </a:r>
                <a:r>
                  <a:rPr lang="ru-RU" baseline="0"/>
                  <a:t> товара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4218096"/>
        <c:crosses val="autoZero"/>
        <c:auto val="1"/>
        <c:lblAlgn val="ctr"/>
        <c:lblOffset val="100"/>
        <c:noMultiLvlLbl val="0"/>
      </c:catAx>
      <c:valAx>
        <c:axId val="-20142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Рубли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42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Лист6!$A$6:$B$6</c:f>
              <c:strCache>
                <c:ptCount val="2"/>
                <c:pt idx="0">
                  <c:v>Дата продажи</c:v>
                </c:pt>
                <c:pt idx="1">
                  <c:v>Общий 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Лист6!$C$6:$G$6</c:f>
              <c:numCache>
                <c:formatCode>#\ ##0.00\ "₽"</c:formatCode>
                <c:ptCount val="5"/>
                <c:pt idx="2" formatCode="0.00">
                  <c:v>23334</c:v>
                </c:pt>
              </c:numCache>
            </c:numRef>
          </c:val>
        </c:ser>
        <c:ser>
          <c:idx val="1"/>
          <c:order val="1"/>
          <c:tx>
            <c:strRef>
              <c:f>Лист6!$A$7:$B$7</c:f>
              <c:strCache>
                <c:ptCount val="2"/>
                <c:pt idx="0">
                  <c:v>Дата продажи</c:v>
                </c:pt>
                <c:pt idx="1">
                  <c:v>Батончик 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Лист6!$C$7:$G$7</c:f>
              <c:numCache>
                <c:formatCode>#\ ##0.00\ "₽"</c:formatCode>
                <c:ptCount val="5"/>
                <c:pt idx="2" formatCode="0.00">
                  <c:v>2354</c:v>
                </c:pt>
              </c:numCache>
            </c:numRef>
          </c:val>
        </c:ser>
        <c:ser>
          <c:idx val="2"/>
          <c:order val="2"/>
          <c:tx>
            <c:strRef>
              <c:f>Лист6!$A$8:$B$8</c:f>
              <c:strCache>
                <c:ptCount val="2"/>
                <c:pt idx="0">
                  <c:v>Январь,2018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Лист6!$C$8:$G$8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95</c:v>
                </c:pt>
                <c:pt idx="3">
                  <c:v>11115</c:v>
                </c:pt>
                <c:pt idx="4">
                  <c:v>3705</c:v>
                </c:pt>
              </c:numCache>
            </c:numRef>
          </c:val>
        </c:ser>
        <c:ser>
          <c:idx val="3"/>
          <c:order val="3"/>
          <c:tx>
            <c:strRef>
              <c:f>Лист6!$A$9:$B$9</c:f>
              <c:strCache>
                <c:ptCount val="2"/>
                <c:pt idx="0">
                  <c:v>Февраль,2018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Лист6!$C$9:$G$9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75</c:v>
                </c:pt>
                <c:pt idx="3">
                  <c:v>8775</c:v>
                </c:pt>
                <c:pt idx="4">
                  <c:v>2925</c:v>
                </c:pt>
              </c:numCache>
            </c:numRef>
          </c:val>
        </c:ser>
        <c:ser>
          <c:idx val="4"/>
          <c:order val="4"/>
          <c:tx>
            <c:strRef>
              <c:f>Лист6!$A$10:$B$10</c:f>
              <c:strCache>
                <c:ptCount val="2"/>
                <c:pt idx="0">
                  <c:v>Март,2018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Лист6!$C$10:$G$10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25</c:v>
                </c:pt>
                <c:pt idx="3">
                  <c:v>2925</c:v>
                </c:pt>
                <c:pt idx="4">
                  <c:v>975</c:v>
                </c:pt>
              </c:numCache>
            </c:numRef>
          </c:val>
        </c:ser>
        <c:ser>
          <c:idx val="5"/>
          <c:order val="5"/>
          <c:tx>
            <c:strRef>
              <c:f>Лист6!$A$11:$B$11</c:f>
              <c:strCache>
                <c:ptCount val="2"/>
                <c:pt idx="0">
                  <c:v>Апрель,2018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Лист6!$C$11:$G$11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666</c:v>
                </c:pt>
                <c:pt idx="3">
                  <c:v>77922</c:v>
                </c:pt>
                <c:pt idx="4">
                  <c:v>25974</c:v>
                </c:pt>
              </c:numCache>
            </c:numRef>
          </c:val>
        </c:ser>
        <c:ser>
          <c:idx val="6"/>
          <c:order val="6"/>
          <c:tx>
            <c:strRef>
              <c:f>Лист6!$A$12:$B$12</c:f>
              <c:strCache>
                <c:ptCount val="2"/>
                <c:pt idx="0">
                  <c:v>Май,2018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Лист6!$C$12:$G$12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243</c:v>
                </c:pt>
                <c:pt idx="3">
                  <c:v>28431</c:v>
                </c:pt>
                <c:pt idx="4">
                  <c:v>9477</c:v>
                </c:pt>
              </c:numCache>
            </c:numRef>
          </c:val>
        </c:ser>
        <c:ser>
          <c:idx val="7"/>
          <c:order val="7"/>
          <c:tx>
            <c:strRef>
              <c:f>Лист6!$A$13:$B$13</c:f>
              <c:strCache>
                <c:ptCount val="2"/>
                <c:pt idx="0">
                  <c:v>Июнь,2018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Лист6!$C$13:$G$13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652</c:v>
                </c:pt>
                <c:pt idx="3">
                  <c:v>76284</c:v>
                </c:pt>
                <c:pt idx="4">
                  <c:v>25428</c:v>
                </c:pt>
              </c:numCache>
            </c:numRef>
          </c:val>
        </c:ser>
        <c:ser>
          <c:idx val="8"/>
          <c:order val="8"/>
          <c:tx>
            <c:strRef>
              <c:f>Лист6!$A$14:$B$14</c:f>
              <c:strCache>
                <c:ptCount val="2"/>
                <c:pt idx="0">
                  <c:v>Июль,2018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Лист6!$C$14:$G$14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68</c:v>
                </c:pt>
                <c:pt idx="3">
                  <c:v>7956</c:v>
                </c:pt>
                <c:pt idx="4">
                  <c:v>2652</c:v>
                </c:pt>
              </c:numCache>
            </c:numRef>
          </c:val>
        </c:ser>
        <c:ser>
          <c:idx val="9"/>
          <c:order val="9"/>
          <c:tx>
            <c:strRef>
              <c:f>Лист6!$A$15:$B$15</c:f>
              <c:strCache>
                <c:ptCount val="2"/>
                <c:pt idx="0">
                  <c:v>Август,2018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Лист6!$C$15:$G$15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52</c:v>
                </c:pt>
                <c:pt idx="3">
                  <c:v>6084</c:v>
                </c:pt>
                <c:pt idx="4">
                  <c:v>2028</c:v>
                </c:pt>
              </c:numCache>
            </c:numRef>
          </c:val>
        </c:ser>
        <c:ser>
          <c:idx val="10"/>
          <c:order val="10"/>
          <c:tx>
            <c:strRef>
              <c:f>Лист6!$A$16:$B$16</c:f>
              <c:strCache>
                <c:ptCount val="2"/>
                <c:pt idx="0">
                  <c:v>Сентябрь,2018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Лист6!$C$16:$G$16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105</c:v>
                </c:pt>
                <c:pt idx="3">
                  <c:v>12285</c:v>
                </c:pt>
                <c:pt idx="4">
                  <c:v>4095</c:v>
                </c:pt>
              </c:numCache>
            </c:numRef>
          </c:val>
        </c:ser>
        <c:ser>
          <c:idx val="11"/>
          <c:order val="11"/>
          <c:tx>
            <c:strRef>
              <c:f>Лист6!$A$17:$B$17</c:f>
              <c:strCache>
                <c:ptCount val="2"/>
                <c:pt idx="0">
                  <c:v>Октябрь, 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Лист6!$C$17:$G$17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55</c:v>
                </c:pt>
                <c:pt idx="3">
                  <c:v>6435</c:v>
                </c:pt>
                <c:pt idx="4">
                  <c:v>2145</c:v>
                </c:pt>
              </c:numCache>
            </c:numRef>
          </c:val>
        </c:ser>
        <c:ser>
          <c:idx val="12"/>
          <c:order val="12"/>
          <c:tx>
            <c:strRef>
              <c:f>Лист6!$A$18:$B$18</c:f>
              <c:strCache>
                <c:ptCount val="2"/>
                <c:pt idx="0">
                  <c:v>Ноябрь,2018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Лист6!$C$18:$G$18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25</c:v>
                </c:pt>
                <c:pt idx="3">
                  <c:v>2925</c:v>
                </c:pt>
                <c:pt idx="4">
                  <c:v>975</c:v>
                </c:pt>
              </c:numCache>
            </c:numRef>
          </c:val>
        </c:ser>
        <c:ser>
          <c:idx val="13"/>
          <c:order val="13"/>
          <c:tx>
            <c:strRef>
              <c:f>Лист6!$A$19:$B$19</c:f>
              <c:strCache>
                <c:ptCount val="2"/>
                <c:pt idx="0">
                  <c:v>Декабрь,2018</c:v>
                </c:pt>
                <c:pt idx="1">
                  <c:v>Батончик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Лист6!$C$19:$G$19</c:f>
              <c:numCache>
                <c:formatCode>#\ ##0.00\ "₽"</c:formatCode>
                <c:ptCount val="5"/>
                <c:pt idx="0">
                  <c:v>78</c:v>
                </c:pt>
                <c:pt idx="1">
                  <c:v>19.5</c:v>
                </c:pt>
                <c:pt idx="2" formatCode="0.00">
                  <c:v>293</c:v>
                </c:pt>
                <c:pt idx="3">
                  <c:v>34281</c:v>
                </c:pt>
                <c:pt idx="4">
                  <c:v>11427</c:v>
                </c:pt>
              </c:numCache>
            </c:numRef>
          </c:val>
        </c:ser>
        <c:ser>
          <c:idx val="14"/>
          <c:order val="14"/>
          <c:tx>
            <c:strRef>
              <c:f>Лист6!$A$20:$B$20</c:f>
              <c:strCache>
                <c:ptCount val="2"/>
                <c:pt idx="0">
                  <c:v>Декабрь,2018</c:v>
                </c:pt>
                <c:pt idx="1">
                  <c:v>Булочка Итог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Лист6!$C$20:$G$20</c:f>
              <c:numCache>
                <c:formatCode>#\ ##0.00\ "₽"</c:formatCode>
                <c:ptCount val="5"/>
                <c:pt idx="2" formatCode="0.00">
                  <c:v>3004</c:v>
                </c:pt>
              </c:numCache>
            </c:numRef>
          </c:val>
        </c:ser>
        <c:ser>
          <c:idx val="15"/>
          <c:order val="15"/>
          <c:tx>
            <c:strRef>
              <c:f>Лист6!$A$21:$B$21</c:f>
              <c:strCache>
                <c:ptCount val="2"/>
                <c:pt idx="0">
                  <c:v>Январь,2018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Лист6!$C$21:$G$21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132</c:v>
                </c:pt>
                <c:pt idx="3">
                  <c:v>6732</c:v>
                </c:pt>
                <c:pt idx="4">
                  <c:v>2244</c:v>
                </c:pt>
              </c:numCache>
            </c:numRef>
          </c:val>
        </c:ser>
        <c:ser>
          <c:idx val="16"/>
          <c:order val="16"/>
          <c:tx>
            <c:strRef>
              <c:f>Лист6!$A$22:$B$22</c:f>
              <c:strCache>
                <c:ptCount val="2"/>
                <c:pt idx="0">
                  <c:v>Февраль,2018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Лист6!$C$22:$G$22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39</c:v>
                </c:pt>
                <c:pt idx="3">
                  <c:v>1989</c:v>
                </c:pt>
                <c:pt idx="4">
                  <c:v>663</c:v>
                </c:pt>
              </c:numCache>
            </c:numRef>
          </c:val>
        </c:ser>
        <c:ser>
          <c:idx val="17"/>
          <c:order val="17"/>
          <c:tx>
            <c:strRef>
              <c:f>Лист6!$A$23:$B$23</c:f>
              <c:strCache>
                <c:ptCount val="2"/>
                <c:pt idx="0">
                  <c:v>Март,2018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Лист6!$C$23:$G$23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453</c:v>
                </c:pt>
                <c:pt idx="3">
                  <c:v>23103</c:v>
                </c:pt>
                <c:pt idx="4">
                  <c:v>7701</c:v>
                </c:pt>
              </c:numCache>
            </c:numRef>
          </c:val>
        </c:ser>
        <c:ser>
          <c:idx val="18"/>
          <c:order val="18"/>
          <c:tx>
            <c:strRef>
              <c:f>Лист6!$A$24:$B$24</c:f>
              <c:strCache>
                <c:ptCount val="2"/>
                <c:pt idx="0">
                  <c:v>Апрель,2018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Лист6!$C$24:$G$24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324</c:v>
                </c:pt>
                <c:pt idx="3">
                  <c:v>16524</c:v>
                </c:pt>
                <c:pt idx="4">
                  <c:v>5508</c:v>
                </c:pt>
              </c:numCache>
            </c:numRef>
          </c:val>
        </c:ser>
        <c:ser>
          <c:idx val="19"/>
          <c:order val="19"/>
          <c:tx>
            <c:strRef>
              <c:f>Лист6!$A$25:$B$25</c:f>
              <c:strCache>
                <c:ptCount val="2"/>
                <c:pt idx="0">
                  <c:v>Май,2018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Лист6!$C$25:$G$25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724</c:v>
                </c:pt>
                <c:pt idx="3">
                  <c:v>36924</c:v>
                </c:pt>
                <c:pt idx="4">
                  <c:v>12308</c:v>
                </c:pt>
              </c:numCache>
            </c:numRef>
          </c:val>
        </c:ser>
        <c:ser>
          <c:idx val="20"/>
          <c:order val="20"/>
          <c:tx>
            <c:strRef>
              <c:f>Лист6!$A$26:$B$26</c:f>
              <c:strCache>
                <c:ptCount val="2"/>
                <c:pt idx="0">
                  <c:v>Июнь,2018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Лист6!$C$26:$G$26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254</c:v>
                </c:pt>
                <c:pt idx="3">
                  <c:v>12954</c:v>
                </c:pt>
                <c:pt idx="4">
                  <c:v>4318</c:v>
                </c:pt>
              </c:numCache>
            </c:numRef>
          </c:val>
        </c:ser>
        <c:ser>
          <c:idx val="21"/>
          <c:order val="21"/>
          <c:tx>
            <c:strRef>
              <c:f>Лист6!$A$27:$B$27</c:f>
              <c:strCache>
                <c:ptCount val="2"/>
                <c:pt idx="0">
                  <c:v>Июль,2018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Лист6!$C$27:$G$27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226</c:v>
                </c:pt>
                <c:pt idx="3">
                  <c:v>11526</c:v>
                </c:pt>
                <c:pt idx="4">
                  <c:v>3842</c:v>
                </c:pt>
              </c:numCache>
            </c:numRef>
          </c:val>
        </c:ser>
        <c:ser>
          <c:idx val="22"/>
          <c:order val="22"/>
          <c:tx>
            <c:strRef>
              <c:f>Лист6!$A$28:$B$28</c:f>
              <c:strCache>
                <c:ptCount val="2"/>
                <c:pt idx="0">
                  <c:v>Август,2018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Лист6!$C$28:$G$28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99</c:v>
                </c:pt>
                <c:pt idx="3">
                  <c:v>5049</c:v>
                </c:pt>
                <c:pt idx="4">
                  <c:v>1683</c:v>
                </c:pt>
              </c:numCache>
            </c:numRef>
          </c:val>
        </c:ser>
        <c:ser>
          <c:idx val="23"/>
          <c:order val="23"/>
          <c:tx>
            <c:strRef>
              <c:f>Лист6!$A$29:$B$29</c:f>
              <c:strCache>
                <c:ptCount val="2"/>
                <c:pt idx="0">
                  <c:v>Сентябрь,2018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Лист6!$C$29:$G$29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332</c:v>
                </c:pt>
                <c:pt idx="3">
                  <c:v>16932</c:v>
                </c:pt>
                <c:pt idx="4">
                  <c:v>5644</c:v>
                </c:pt>
              </c:numCache>
            </c:numRef>
          </c:val>
        </c:ser>
        <c:ser>
          <c:idx val="24"/>
          <c:order val="24"/>
          <c:tx>
            <c:strRef>
              <c:f>Лист6!$A$30:$B$30</c:f>
              <c:strCache>
                <c:ptCount val="2"/>
                <c:pt idx="0">
                  <c:v>Октябрь, 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Лист6!$C$30:$G$30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123</c:v>
                </c:pt>
                <c:pt idx="3">
                  <c:v>6273</c:v>
                </c:pt>
                <c:pt idx="4">
                  <c:v>2091</c:v>
                </c:pt>
              </c:numCache>
            </c:numRef>
          </c:val>
        </c:ser>
        <c:ser>
          <c:idx val="25"/>
          <c:order val="25"/>
          <c:tx>
            <c:strRef>
              <c:f>Лист6!$A$31:$B$31</c:f>
              <c:strCache>
                <c:ptCount val="2"/>
                <c:pt idx="0">
                  <c:v>Ноябрь,2018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Лист6!$C$31:$G$31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209</c:v>
                </c:pt>
                <c:pt idx="3">
                  <c:v>10659</c:v>
                </c:pt>
                <c:pt idx="4">
                  <c:v>3553</c:v>
                </c:pt>
              </c:numCache>
            </c:numRef>
          </c:val>
        </c:ser>
        <c:ser>
          <c:idx val="26"/>
          <c:order val="26"/>
          <c:tx>
            <c:strRef>
              <c:f>Лист6!$A$32:$B$32</c:f>
              <c:strCache>
                <c:ptCount val="2"/>
                <c:pt idx="0">
                  <c:v>Декабрь,2018</c:v>
                </c:pt>
                <c:pt idx="1">
                  <c:v>Булочка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Лист6!$C$32:$G$32</c:f>
              <c:numCache>
                <c:formatCode>#\ ##0.00\ "₽"</c:formatCode>
                <c:ptCount val="5"/>
                <c:pt idx="0">
                  <c:v>34</c:v>
                </c:pt>
                <c:pt idx="1">
                  <c:v>8.5</c:v>
                </c:pt>
                <c:pt idx="2" formatCode="0.00">
                  <c:v>89</c:v>
                </c:pt>
                <c:pt idx="3">
                  <c:v>4539</c:v>
                </c:pt>
                <c:pt idx="4">
                  <c:v>1513</c:v>
                </c:pt>
              </c:numCache>
            </c:numRef>
          </c:val>
        </c:ser>
        <c:ser>
          <c:idx val="27"/>
          <c:order val="27"/>
          <c:tx>
            <c:strRef>
              <c:f>Лист6!$A$33:$B$33</c:f>
              <c:strCache>
                <c:ptCount val="2"/>
                <c:pt idx="0">
                  <c:v>Декабрь,2018</c:v>
                </c:pt>
                <c:pt idx="1">
                  <c:v>Жвачка Итог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Лист6!$C$33:$G$33</c:f>
              <c:numCache>
                <c:formatCode>#\ ##0.00\ "₽"</c:formatCode>
                <c:ptCount val="5"/>
                <c:pt idx="2" formatCode="0.00">
                  <c:v>2715</c:v>
                </c:pt>
              </c:numCache>
            </c:numRef>
          </c:val>
        </c:ser>
        <c:ser>
          <c:idx val="28"/>
          <c:order val="28"/>
          <c:tx>
            <c:strRef>
              <c:f>Лист6!$A$34:$B$34</c:f>
              <c:strCache>
                <c:ptCount val="2"/>
                <c:pt idx="0">
                  <c:v>Январь,2018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Лист6!$C$34:$G$34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31</c:v>
                </c:pt>
                <c:pt idx="3">
                  <c:v>1348.5</c:v>
                </c:pt>
                <c:pt idx="4">
                  <c:v>449.5</c:v>
                </c:pt>
              </c:numCache>
            </c:numRef>
          </c:val>
        </c:ser>
        <c:ser>
          <c:idx val="29"/>
          <c:order val="29"/>
          <c:tx>
            <c:strRef>
              <c:f>Лист6!$A$35:$B$35</c:f>
              <c:strCache>
                <c:ptCount val="2"/>
                <c:pt idx="0">
                  <c:v>Февраль,2018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Лист6!$C$35:$G$35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69</c:v>
                </c:pt>
                <c:pt idx="3">
                  <c:v>3001.5</c:v>
                </c:pt>
                <c:pt idx="4">
                  <c:v>1000.5</c:v>
                </c:pt>
              </c:numCache>
            </c:numRef>
          </c:val>
        </c:ser>
        <c:ser>
          <c:idx val="30"/>
          <c:order val="30"/>
          <c:tx>
            <c:strRef>
              <c:f>Лист6!$A$36:$B$36</c:f>
              <c:strCache>
                <c:ptCount val="2"/>
                <c:pt idx="0">
                  <c:v>Март,2018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Лист6!$C$36:$G$36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423</c:v>
                </c:pt>
                <c:pt idx="3">
                  <c:v>18400.5</c:v>
                </c:pt>
                <c:pt idx="4">
                  <c:v>6133.5</c:v>
                </c:pt>
              </c:numCache>
            </c:numRef>
          </c:val>
        </c:ser>
        <c:ser>
          <c:idx val="31"/>
          <c:order val="31"/>
          <c:tx>
            <c:strRef>
              <c:f>Лист6!$A$37:$B$37</c:f>
              <c:strCache>
                <c:ptCount val="2"/>
                <c:pt idx="0">
                  <c:v>Апрель,2018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Лист6!$C$37:$G$37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72</c:v>
                </c:pt>
                <c:pt idx="3">
                  <c:v>3132</c:v>
                </c:pt>
                <c:pt idx="4">
                  <c:v>1044</c:v>
                </c:pt>
              </c:numCache>
            </c:numRef>
          </c:val>
        </c:ser>
        <c:ser>
          <c:idx val="32"/>
          <c:order val="32"/>
          <c:tx>
            <c:strRef>
              <c:f>Лист6!$A$38:$B$38</c:f>
              <c:strCache>
                <c:ptCount val="2"/>
                <c:pt idx="0">
                  <c:v>Май,2018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Лист6!$C$38:$G$38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985</c:v>
                </c:pt>
                <c:pt idx="3">
                  <c:v>42847.5</c:v>
                </c:pt>
                <c:pt idx="4">
                  <c:v>14282.5</c:v>
                </c:pt>
              </c:numCache>
            </c:numRef>
          </c:val>
        </c:ser>
        <c:ser>
          <c:idx val="33"/>
          <c:order val="33"/>
          <c:tx>
            <c:strRef>
              <c:f>Лист6!$A$39:$B$39</c:f>
              <c:strCache>
                <c:ptCount val="2"/>
                <c:pt idx="0">
                  <c:v>Июнь,2018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Лист6!$C$39:$G$39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64</c:v>
                </c:pt>
                <c:pt idx="3">
                  <c:v>2784</c:v>
                </c:pt>
                <c:pt idx="4">
                  <c:v>928</c:v>
                </c:pt>
              </c:numCache>
            </c:numRef>
          </c:val>
        </c:ser>
        <c:ser>
          <c:idx val="34"/>
          <c:order val="34"/>
          <c:tx>
            <c:strRef>
              <c:f>Лист6!$A$40:$B$40</c:f>
              <c:strCache>
                <c:ptCount val="2"/>
                <c:pt idx="0">
                  <c:v>Июль,2018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Лист6!$C$40:$G$40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65</c:v>
                </c:pt>
                <c:pt idx="3">
                  <c:v>2827.5</c:v>
                </c:pt>
                <c:pt idx="4">
                  <c:v>942.5</c:v>
                </c:pt>
              </c:numCache>
            </c:numRef>
          </c:val>
        </c:ser>
        <c:ser>
          <c:idx val="35"/>
          <c:order val="35"/>
          <c:tx>
            <c:strRef>
              <c:f>Лист6!$A$41:$B$41</c:f>
              <c:strCache>
                <c:ptCount val="2"/>
                <c:pt idx="0">
                  <c:v>Август,2018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Лист6!$C$41:$G$41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198</c:v>
                </c:pt>
                <c:pt idx="3">
                  <c:v>8613</c:v>
                </c:pt>
                <c:pt idx="4">
                  <c:v>2871</c:v>
                </c:pt>
              </c:numCache>
            </c:numRef>
          </c:val>
        </c:ser>
        <c:ser>
          <c:idx val="36"/>
          <c:order val="36"/>
          <c:tx>
            <c:strRef>
              <c:f>Лист6!$A$42:$B$42</c:f>
              <c:strCache>
                <c:ptCount val="2"/>
                <c:pt idx="0">
                  <c:v>Сентябрь,2018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Лист6!$C$42:$G$42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78</c:v>
                </c:pt>
                <c:pt idx="3">
                  <c:v>3393</c:v>
                </c:pt>
                <c:pt idx="4">
                  <c:v>1131</c:v>
                </c:pt>
              </c:numCache>
            </c:numRef>
          </c:val>
        </c:ser>
        <c:ser>
          <c:idx val="37"/>
          <c:order val="37"/>
          <c:tx>
            <c:strRef>
              <c:f>Лист6!$A$43:$B$43</c:f>
              <c:strCache>
                <c:ptCount val="2"/>
                <c:pt idx="0">
                  <c:v>Октябрь, 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Лист6!$C$43:$G$43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369</c:v>
                </c:pt>
                <c:pt idx="3">
                  <c:v>16051.5</c:v>
                </c:pt>
                <c:pt idx="4">
                  <c:v>5350.5</c:v>
                </c:pt>
              </c:numCache>
            </c:numRef>
          </c:val>
        </c:ser>
        <c:ser>
          <c:idx val="38"/>
          <c:order val="38"/>
          <c:tx>
            <c:strRef>
              <c:f>Лист6!$A$44:$B$44</c:f>
              <c:strCache>
                <c:ptCount val="2"/>
                <c:pt idx="0">
                  <c:v>Ноябрь,2018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Лист6!$C$44:$G$44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265</c:v>
                </c:pt>
                <c:pt idx="3">
                  <c:v>11527.5</c:v>
                </c:pt>
                <c:pt idx="4">
                  <c:v>3842.5</c:v>
                </c:pt>
              </c:numCache>
            </c:numRef>
          </c:val>
        </c:ser>
        <c:ser>
          <c:idx val="39"/>
          <c:order val="39"/>
          <c:tx>
            <c:strRef>
              <c:f>Лист6!$A$45:$B$45</c:f>
              <c:strCache>
                <c:ptCount val="2"/>
                <c:pt idx="0">
                  <c:v>Декабрь,2018</c:v>
                </c:pt>
                <c:pt idx="1">
                  <c:v>Жвачка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Лист6!$C$45:$G$45</c:f>
              <c:numCache>
                <c:formatCode>#\ ##0.00\ "₽"</c:formatCode>
                <c:ptCount val="5"/>
                <c:pt idx="0">
                  <c:v>29</c:v>
                </c:pt>
                <c:pt idx="1">
                  <c:v>7.25</c:v>
                </c:pt>
                <c:pt idx="2" formatCode="0.00">
                  <c:v>96</c:v>
                </c:pt>
                <c:pt idx="3">
                  <c:v>4176</c:v>
                </c:pt>
                <c:pt idx="4">
                  <c:v>1392</c:v>
                </c:pt>
              </c:numCache>
            </c:numRef>
          </c:val>
        </c:ser>
        <c:ser>
          <c:idx val="40"/>
          <c:order val="40"/>
          <c:tx>
            <c:strRef>
              <c:f>Лист6!$A$46:$B$46</c:f>
              <c:strCache>
                <c:ptCount val="2"/>
                <c:pt idx="0">
                  <c:v>Декабрь,2018</c:v>
                </c:pt>
                <c:pt idx="1">
                  <c:v>Йогурт Итог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Лист6!$C$46:$G$46</c:f>
              <c:numCache>
                <c:formatCode>#\ ##0.00\ "₽"</c:formatCode>
                <c:ptCount val="5"/>
                <c:pt idx="2" formatCode="0.00">
                  <c:v>1313</c:v>
                </c:pt>
              </c:numCache>
            </c:numRef>
          </c:val>
        </c:ser>
        <c:ser>
          <c:idx val="41"/>
          <c:order val="41"/>
          <c:tx>
            <c:strRef>
              <c:f>Лист6!$A$47:$B$47</c:f>
              <c:strCache>
                <c:ptCount val="2"/>
                <c:pt idx="0">
                  <c:v>Январь,2018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Лист6!$C$47:$G$47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96</c:v>
                </c:pt>
                <c:pt idx="3">
                  <c:v>12816</c:v>
                </c:pt>
                <c:pt idx="4">
                  <c:v>4272</c:v>
                </c:pt>
              </c:numCache>
            </c:numRef>
          </c:val>
        </c:ser>
        <c:ser>
          <c:idx val="42"/>
          <c:order val="42"/>
          <c:tx>
            <c:strRef>
              <c:f>Лист6!$A$48:$B$48</c:f>
              <c:strCache>
                <c:ptCount val="2"/>
                <c:pt idx="0">
                  <c:v>Февраль,2018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Лист6!$C$48:$G$48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56</c:v>
                </c:pt>
                <c:pt idx="3">
                  <c:v>7476</c:v>
                </c:pt>
                <c:pt idx="4">
                  <c:v>2492</c:v>
                </c:pt>
              </c:numCache>
            </c:numRef>
          </c:val>
        </c:ser>
        <c:ser>
          <c:idx val="43"/>
          <c:order val="43"/>
          <c:tx>
            <c:strRef>
              <c:f>Лист6!$A$49:$B$49</c:f>
              <c:strCache>
                <c:ptCount val="2"/>
                <c:pt idx="0">
                  <c:v>Март,2018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Лист6!$C$49:$G$49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24</c:v>
                </c:pt>
                <c:pt idx="3">
                  <c:v>3204</c:v>
                </c:pt>
                <c:pt idx="4">
                  <c:v>1068</c:v>
                </c:pt>
              </c:numCache>
            </c:numRef>
          </c:val>
        </c:ser>
        <c:ser>
          <c:idx val="44"/>
          <c:order val="44"/>
          <c:tx>
            <c:strRef>
              <c:f>Лист6!$A$50:$B$50</c:f>
              <c:strCache>
                <c:ptCount val="2"/>
                <c:pt idx="0">
                  <c:v>Апрель,2018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Лист6!$C$50:$G$50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124</c:v>
                </c:pt>
                <c:pt idx="3">
                  <c:v>16554</c:v>
                </c:pt>
                <c:pt idx="4">
                  <c:v>5518</c:v>
                </c:pt>
              </c:numCache>
            </c:numRef>
          </c:val>
        </c:ser>
        <c:ser>
          <c:idx val="45"/>
          <c:order val="45"/>
          <c:tx>
            <c:strRef>
              <c:f>Лист6!$A$51:$B$51</c:f>
              <c:strCache>
                <c:ptCount val="2"/>
                <c:pt idx="0">
                  <c:v>Май,2018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Лист6!$C$51:$G$51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102</c:v>
                </c:pt>
                <c:pt idx="3">
                  <c:v>13617</c:v>
                </c:pt>
                <c:pt idx="4">
                  <c:v>4539</c:v>
                </c:pt>
              </c:numCache>
            </c:numRef>
          </c:val>
        </c:ser>
        <c:ser>
          <c:idx val="46"/>
          <c:order val="46"/>
          <c:tx>
            <c:strRef>
              <c:f>Лист6!$A$52:$B$52</c:f>
              <c:strCache>
                <c:ptCount val="2"/>
                <c:pt idx="0">
                  <c:v>Июнь,2018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Лист6!$C$52:$G$52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95</c:v>
                </c:pt>
                <c:pt idx="3">
                  <c:v>12682.5</c:v>
                </c:pt>
                <c:pt idx="4">
                  <c:v>4227.5</c:v>
                </c:pt>
              </c:numCache>
            </c:numRef>
          </c:val>
        </c:ser>
        <c:ser>
          <c:idx val="47"/>
          <c:order val="47"/>
          <c:tx>
            <c:strRef>
              <c:f>Лист6!$A$53:$B$53</c:f>
              <c:strCache>
                <c:ptCount val="2"/>
                <c:pt idx="0">
                  <c:v>Июль,2018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Лист6!$C$53:$G$53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239</c:v>
                </c:pt>
                <c:pt idx="3">
                  <c:v>31906.5</c:v>
                </c:pt>
                <c:pt idx="4">
                  <c:v>10635.5</c:v>
                </c:pt>
              </c:numCache>
            </c:numRef>
          </c:val>
        </c:ser>
        <c:ser>
          <c:idx val="48"/>
          <c:order val="48"/>
          <c:tx>
            <c:strRef>
              <c:f>Лист6!$A$54:$B$54</c:f>
              <c:strCache>
                <c:ptCount val="2"/>
                <c:pt idx="0">
                  <c:v>Август,2018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Лист6!$C$54:$G$54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137</c:v>
                </c:pt>
                <c:pt idx="3">
                  <c:v>18289.5</c:v>
                </c:pt>
                <c:pt idx="4">
                  <c:v>6096.5</c:v>
                </c:pt>
              </c:numCache>
            </c:numRef>
          </c:val>
        </c:ser>
        <c:ser>
          <c:idx val="49"/>
          <c:order val="49"/>
          <c:tx>
            <c:strRef>
              <c:f>Лист6!$A$55:$B$55</c:f>
              <c:strCache>
                <c:ptCount val="2"/>
                <c:pt idx="0">
                  <c:v>Сентябрь,2018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Лист6!$C$55:$G$55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201</c:v>
                </c:pt>
                <c:pt idx="3">
                  <c:v>26833.5</c:v>
                </c:pt>
                <c:pt idx="4">
                  <c:v>8944.5</c:v>
                </c:pt>
              </c:numCache>
            </c:numRef>
          </c:val>
        </c:ser>
        <c:ser>
          <c:idx val="50"/>
          <c:order val="50"/>
          <c:tx>
            <c:strRef>
              <c:f>Лист6!$A$56:$B$56</c:f>
              <c:strCache>
                <c:ptCount val="2"/>
                <c:pt idx="0">
                  <c:v>Октябрь, 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Лист6!$C$56:$G$56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125</c:v>
                </c:pt>
                <c:pt idx="3">
                  <c:v>16687.5</c:v>
                </c:pt>
                <c:pt idx="4">
                  <c:v>5562.5</c:v>
                </c:pt>
              </c:numCache>
            </c:numRef>
          </c:val>
        </c:ser>
        <c:ser>
          <c:idx val="51"/>
          <c:order val="51"/>
          <c:tx>
            <c:strRef>
              <c:f>Лист6!$A$57:$B$57</c:f>
              <c:strCache>
                <c:ptCount val="2"/>
                <c:pt idx="0">
                  <c:v>Ноябрь,2018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Лист6!$C$57:$G$57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63</c:v>
                </c:pt>
                <c:pt idx="3">
                  <c:v>8410.5</c:v>
                </c:pt>
                <c:pt idx="4">
                  <c:v>2803.5</c:v>
                </c:pt>
              </c:numCache>
            </c:numRef>
          </c:val>
        </c:ser>
        <c:ser>
          <c:idx val="52"/>
          <c:order val="52"/>
          <c:tx>
            <c:strRef>
              <c:f>Лист6!$A$58:$B$58</c:f>
              <c:strCache>
                <c:ptCount val="2"/>
                <c:pt idx="0">
                  <c:v>Декабрь,2018</c:v>
                </c:pt>
                <c:pt idx="1">
                  <c:v>Йогурт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Лист6!$C$58:$G$58</c:f>
              <c:numCache>
                <c:formatCode>#\ ##0.00\ "₽"</c:formatCode>
                <c:ptCount val="5"/>
                <c:pt idx="0">
                  <c:v>89</c:v>
                </c:pt>
                <c:pt idx="1">
                  <c:v>22.25</c:v>
                </c:pt>
                <c:pt idx="2" formatCode="0.00">
                  <c:v>51</c:v>
                </c:pt>
                <c:pt idx="3">
                  <c:v>6808.5</c:v>
                </c:pt>
                <c:pt idx="4">
                  <c:v>2269.5</c:v>
                </c:pt>
              </c:numCache>
            </c:numRef>
          </c:val>
        </c:ser>
        <c:ser>
          <c:idx val="53"/>
          <c:order val="53"/>
          <c:tx>
            <c:strRef>
              <c:f>Лист6!$A$59:$B$59</c:f>
              <c:strCache>
                <c:ptCount val="2"/>
                <c:pt idx="0">
                  <c:v>Декабрь,2018</c:v>
                </c:pt>
                <c:pt idx="1">
                  <c:v>Кекс Итог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Лист6!$C$59:$G$59</c:f>
              <c:numCache>
                <c:formatCode>#\ ##0.00\ "₽"</c:formatCode>
                <c:ptCount val="5"/>
                <c:pt idx="2" formatCode="0.00">
                  <c:v>1633</c:v>
                </c:pt>
              </c:numCache>
            </c:numRef>
          </c:val>
        </c:ser>
        <c:ser>
          <c:idx val="54"/>
          <c:order val="54"/>
          <c:tx>
            <c:strRef>
              <c:f>Лист6!$A$60:$B$60</c:f>
              <c:strCache>
                <c:ptCount val="2"/>
                <c:pt idx="0">
                  <c:v>Январь,2018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Лист6!$C$60:$G$60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47</c:v>
                </c:pt>
                <c:pt idx="3">
                  <c:v>10434</c:v>
                </c:pt>
                <c:pt idx="4">
                  <c:v>3478</c:v>
                </c:pt>
              </c:numCache>
            </c:numRef>
          </c:val>
        </c:ser>
        <c:ser>
          <c:idx val="55"/>
          <c:order val="55"/>
          <c:tx>
            <c:strRef>
              <c:f>Лист6!$A$61:$B$61</c:f>
              <c:strCache>
                <c:ptCount val="2"/>
                <c:pt idx="0">
                  <c:v>Февраль,2018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Лист6!$C$61:$G$61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25</c:v>
                </c:pt>
                <c:pt idx="3">
                  <c:v>5550</c:v>
                </c:pt>
                <c:pt idx="4">
                  <c:v>1850</c:v>
                </c:pt>
              </c:numCache>
            </c:numRef>
          </c:val>
        </c:ser>
        <c:ser>
          <c:idx val="56"/>
          <c:order val="56"/>
          <c:tx>
            <c:strRef>
              <c:f>Лист6!$A$62:$B$62</c:f>
              <c:strCache>
                <c:ptCount val="2"/>
                <c:pt idx="0">
                  <c:v>Март,2018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Лист6!$C$62:$G$62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324</c:v>
                </c:pt>
                <c:pt idx="3">
                  <c:v>71928</c:v>
                </c:pt>
                <c:pt idx="4">
                  <c:v>23976</c:v>
                </c:pt>
              </c:numCache>
            </c:numRef>
          </c:val>
        </c:ser>
        <c:ser>
          <c:idx val="57"/>
          <c:order val="57"/>
          <c:tx>
            <c:strRef>
              <c:f>Лист6!$A$63:$B$63</c:f>
              <c:strCache>
                <c:ptCount val="2"/>
                <c:pt idx="0">
                  <c:v>Апрель,2018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Лист6!$C$63:$G$63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243</c:v>
                </c:pt>
                <c:pt idx="3">
                  <c:v>53946</c:v>
                </c:pt>
                <c:pt idx="4">
                  <c:v>17982</c:v>
                </c:pt>
              </c:numCache>
            </c:numRef>
          </c:val>
        </c:ser>
        <c:ser>
          <c:idx val="58"/>
          <c:order val="58"/>
          <c:tx>
            <c:strRef>
              <c:f>Лист6!$A$64:$B$64</c:f>
              <c:strCache>
                <c:ptCount val="2"/>
                <c:pt idx="0">
                  <c:v>Май,2018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Лист6!$C$64:$G$64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123</c:v>
                </c:pt>
                <c:pt idx="3">
                  <c:v>27306</c:v>
                </c:pt>
                <c:pt idx="4">
                  <c:v>9102</c:v>
                </c:pt>
              </c:numCache>
            </c:numRef>
          </c:val>
        </c:ser>
        <c:ser>
          <c:idx val="59"/>
          <c:order val="59"/>
          <c:tx>
            <c:strRef>
              <c:f>Лист6!$A$65:$B$65</c:f>
              <c:strCache>
                <c:ptCount val="2"/>
                <c:pt idx="0">
                  <c:v>Июнь,2018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Лист6!$C$65:$G$65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96</c:v>
                </c:pt>
                <c:pt idx="3">
                  <c:v>21312</c:v>
                </c:pt>
                <c:pt idx="4">
                  <c:v>7104</c:v>
                </c:pt>
              </c:numCache>
            </c:numRef>
          </c:val>
        </c:ser>
        <c:ser>
          <c:idx val="60"/>
          <c:order val="60"/>
          <c:tx>
            <c:strRef>
              <c:f>Лист6!$A$66:$B$66</c:f>
              <c:strCache>
                <c:ptCount val="2"/>
                <c:pt idx="0">
                  <c:v>Июль,2018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Лист6!$C$66:$G$66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327</c:v>
                </c:pt>
                <c:pt idx="3">
                  <c:v>72594</c:v>
                </c:pt>
                <c:pt idx="4">
                  <c:v>24198</c:v>
                </c:pt>
              </c:numCache>
            </c:numRef>
          </c:val>
        </c:ser>
        <c:ser>
          <c:idx val="61"/>
          <c:order val="61"/>
          <c:tx>
            <c:strRef>
              <c:f>Лист6!$A$67:$B$67</c:f>
              <c:strCache>
                <c:ptCount val="2"/>
                <c:pt idx="0">
                  <c:v>Август,2018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Лист6!$C$67:$G$67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38</c:v>
                </c:pt>
                <c:pt idx="3">
                  <c:v>8436</c:v>
                </c:pt>
                <c:pt idx="4">
                  <c:v>2812</c:v>
                </c:pt>
              </c:numCache>
            </c:numRef>
          </c:val>
        </c:ser>
        <c:ser>
          <c:idx val="62"/>
          <c:order val="62"/>
          <c:tx>
            <c:strRef>
              <c:f>Лист6!$A$68:$B$68</c:f>
              <c:strCache>
                <c:ptCount val="2"/>
                <c:pt idx="0">
                  <c:v>Сентябрь,2018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Лист6!$C$68:$G$68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198</c:v>
                </c:pt>
                <c:pt idx="3">
                  <c:v>43956</c:v>
                </c:pt>
                <c:pt idx="4">
                  <c:v>14652</c:v>
                </c:pt>
              </c:numCache>
            </c:numRef>
          </c:val>
        </c:ser>
        <c:ser>
          <c:idx val="63"/>
          <c:order val="63"/>
          <c:tx>
            <c:strRef>
              <c:f>Лист6!$A$69:$B$69</c:f>
              <c:strCache>
                <c:ptCount val="2"/>
                <c:pt idx="0">
                  <c:v>Октябрь, 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Лист6!$C$69:$G$69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41</c:v>
                </c:pt>
                <c:pt idx="3">
                  <c:v>9102</c:v>
                </c:pt>
                <c:pt idx="4">
                  <c:v>3034</c:v>
                </c:pt>
              </c:numCache>
            </c:numRef>
          </c:val>
        </c:ser>
        <c:ser>
          <c:idx val="64"/>
          <c:order val="64"/>
          <c:tx>
            <c:strRef>
              <c:f>Лист6!$A$70:$B$70</c:f>
              <c:strCache>
                <c:ptCount val="2"/>
                <c:pt idx="0">
                  <c:v>Ноябрь,2018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Лист6!$C$70:$G$70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63</c:v>
                </c:pt>
                <c:pt idx="3">
                  <c:v>13986</c:v>
                </c:pt>
                <c:pt idx="4">
                  <c:v>4662</c:v>
                </c:pt>
              </c:numCache>
            </c:numRef>
          </c:val>
        </c:ser>
        <c:ser>
          <c:idx val="65"/>
          <c:order val="65"/>
          <c:tx>
            <c:strRef>
              <c:f>Лист6!$A$71:$B$71</c:f>
              <c:strCache>
                <c:ptCount val="2"/>
                <c:pt idx="0">
                  <c:v>Декабрь,2018</c:v>
                </c:pt>
                <c:pt idx="1">
                  <c:v>Кекс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Лист6!$C$71:$G$71</c:f>
              <c:numCache>
                <c:formatCode>#\ ##0.00\ "₽"</c:formatCode>
                <c:ptCount val="5"/>
                <c:pt idx="0">
                  <c:v>148</c:v>
                </c:pt>
                <c:pt idx="1">
                  <c:v>37</c:v>
                </c:pt>
                <c:pt idx="2" formatCode="0.00">
                  <c:v>108</c:v>
                </c:pt>
                <c:pt idx="3">
                  <c:v>23976</c:v>
                </c:pt>
                <c:pt idx="4">
                  <c:v>7992</c:v>
                </c:pt>
              </c:numCache>
            </c:numRef>
          </c:val>
        </c:ser>
        <c:ser>
          <c:idx val="66"/>
          <c:order val="66"/>
          <c:tx>
            <c:strRef>
              <c:f>Лист6!$A$72:$B$72</c:f>
              <c:strCache>
                <c:ptCount val="2"/>
                <c:pt idx="0">
                  <c:v>Декабрь,2018</c:v>
                </c:pt>
                <c:pt idx="1">
                  <c:v>Лимонад Итог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Лист6!$C$72:$G$72</c:f>
              <c:numCache>
                <c:formatCode>#\ ##0.00\ "₽"</c:formatCode>
                <c:ptCount val="5"/>
                <c:pt idx="2" formatCode="0.00">
                  <c:v>3179</c:v>
                </c:pt>
              </c:numCache>
            </c:numRef>
          </c:val>
        </c:ser>
        <c:ser>
          <c:idx val="67"/>
          <c:order val="67"/>
          <c:tx>
            <c:strRef>
              <c:f>Лист6!$A$73:$B$73</c:f>
              <c:strCache>
                <c:ptCount val="2"/>
                <c:pt idx="0">
                  <c:v>Январь,2018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Лист6!$C$73:$G$73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58</c:v>
                </c:pt>
                <c:pt idx="3">
                  <c:v>3219</c:v>
                </c:pt>
                <c:pt idx="4">
                  <c:v>1073</c:v>
                </c:pt>
              </c:numCache>
            </c:numRef>
          </c:val>
        </c:ser>
        <c:ser>
          <c:idx val="68"/>
          <c:order val="68"/>
          <c:tx>
            <c:strRef>
              <c:f>Лист6!$A$74:$B$74</c:f>
              <c:strCache>
                <c:ptCount val="2"/>
                <c:pt idx="0">
                  <c:v>Февраль,2018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Лист6!$C$74:$G$74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83</c:v>
                </c:pt>
                <c:pt idx="3">
                  <c:v>4606.5</c:v>
                </c:pt>
                <c:pt idx="4">
                  <c:v>1535.5</c:v>
                </c:pt>
              </c:numCache>
            </c:numRef>
          </c:val>
        </c:ser>
        <c:ser>
          <c:idx val="69"/>
          <c:order val="69"/>
          <c:tx>
            <c:strRef>
              <c:f>Лист6!$A$75:$B$75</c:f>
              <c:strCache>
                <c:ptCount val="2"/>
                <c:pt idx="0">
                  <c:v>Март,2018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Лист6!$C$75:$G$75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983</c:v>
                </c:pt>
                <c:pt idx="3">
                  <c:v>54556.5</c:v>
                </c:pt>
                <c:pt idx="4">
                  <c:v>18185.5</c:v>
                </c:pt>
              </c:numCache>
            </c:numRef>
          </c:val>
        </c:ser>
        <c:ser>
          <c:idx val="70"/>
          <c:order val="70"/>
          <c:tx>
            <c:strRef>
              <c:f>Лист6!$A$76:$B$76</c:f>
              <c:strCache>
                <c:ptCount val="2"/>
                <c:pt idx="0">
                  <c:v>Апрель,2018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Лист6!$C$76:$G$76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66</c:v>
                </c:pt>
                <c:pt idx="3">
                  <c:v>3663</c:v>
                </c:pt>
                <c:pt idx="4">
                  <c:v>1221</c:v>
                </c:pt>
              </c:numCache>
            </c:numRef>
          </c:val>
        </c:ser>
        <c:ser>
          <c:idx val="71"/>
          <c:order val="71"/>
          <c:tx>
            <c:strRef>
              <c:f>Лист6!$A$77:$B$77</c:f>
              <c:strCache>
                <c:ptCount val="2"/>
                <c:pt idx="0">
                  <c:v>Май,2018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Лист6!$C$77:$G$77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426</c:v>
                </c:pt>
                <c:pt idx="3">
                  <c:v>23643</c:v>
                </c:pt>
                <c:pt idx="4">
                  <c:v>7881</c:v>
                </c:pt>
              </c:numCache>
            </c:numRef>
          </c:val>
        </c:ser>
        <c:ser>
          <c:idx val="72"/>
          <c:order val="72"/>
          <c:tx>
            <c:strRef>
              <c:f>Лист6!$A$78:$B$78</c:f>
              <c:strCache>
                <c:ptCount val="2"/>
                <c:pt idx="0">
                  <c:v>Июнь,2018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Лист6!$C$78:$G$78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138</c:v>
                </c:pt>
                <c:pt idx="3">
                  <c:v>7659</c:v>
                </c:pt>
                <c:pt idx="4">
                  <c:v>2553</c:v>
                </c:pt>
              </c:numCache>
            </c:numRef>
          </c:val>
        </c:ser>
        <c:ser>
          <c:idx val="73"/>
          <c:order val="73"/>
          <c:tx>
            <c:strRef>
              <c:f>Лист6!$A$79:$B$79</c:f>
              <c:strCache>
                <c:ptCount val="2"/>
                <c:pt idx="0">
                  <c:v>Июль,2018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Лист6!$C$79:$G$79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142</c:v>
                </c:pt>
                <c:pt idx="3">
                  <c:v>7881</c:v>
                </c:pt>
                <c:pt idx="4">
                  <c:v>2627</c:v>
                </c:pt>
              </c:numCache>
            </c:numRef>
          </c:val>
        </c:ser>
        <c:ser>
          <c:idx val="74"/>
          <c:order val="74"/>
          <c:tx>
            <c:strRef>
              <c:f>Лист6!$A$80:$B$80</c:f>
              <c:strCache>
                <c:ptCount val="2"/>
                <c:pt idx="0">
                  <c:v>Август,2018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Лист6!$C$80:$G$80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200</c:v>
                </c:pt>
                <c:pt idx="3">
                  <c:v>11100</c:v>
                </c:pt>
                <c:pt idx="4">
                  <c:v>3700</c:v>
                </c:pt>
              </c:numCache>
            </c:numRef>
          </c:val>
        </c:ser>
        <c:ser>
          <c:idx val="75"/>
          <c:order val="75"/>
          <c:tx>
            <c:strRef>
              <c:f>Лист6!$A$81:$B$81</c:f>
              <c:strCache>
                <c:ptCount val="2"/>
                <c:pt idx="0">
                  <c:v>Сентябрь,2018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Лист6!$C$81:$G$81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238</c:v>
                </c:pt>
                <c:pt idx="3">
                  <c:v>13209</c:v>
                </c:pt>
                <c:pt idx="4">
                  <c:v>4403</c:v>
                </c:pt>
              </c:numCache>
            </c:numRef>
          </c:val>
        </c:ser>
        <c:ser>
          <c:idx val="76"/>
          <c:order val="76"/>
          <c:tx>
            <c:strRef>
              <c:f>Лист6!$A$82:$B$82</c:f>
              <c:strCache>
                <c:ptCount val="2"/>
                <c:pt idx="0">
                  <c:v>Октябрь, 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Лист6!$C$82:$G$82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370</c:v>
                </c:pt>
                <c:pt idx="3">
                  <c:v>20535</c:v>
                </c:pt>
                <c:pt idx="4">
                  <c:v>6845</c:v>
                </c:pt>
              </c:numCache>
            </c:numRef>
          </c:val>
        </c:ser>
        <c:ser>
          <c:idx val="77"/>
          <c:order val="77"/>
          <c:tx>
            <c:strRef>
              <c:f>Лист6!$A$83:$B$83</c:f>
              <c:strCache>
                <c:ptCount val="2"/>
                <c:pt idx="0">
                  <c:v>Ноябрь,2018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Лист6!$C$83:$G$83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229</c:v>
                </c:pt>
                <c:pt idx="3">
                  <c:v>12709.5</c:v>
                </c:pt>
                <c:pt idx="4">
                  <c:v>4236.5</c:v>
                </c:pt>
              </c:numCache>
            </c:numRef>
          </c:val>
        </c:ser>
        <c:ser>
          <c:idx val="78"/>
          <c:order val="78"/>
          <c:tx>
            <c:strRef>
              <c:f>Лист6!$A$84:$B$84</c:f>
              <c:strCache>
                <c:ptCount val="2"/>
                <c:pt idx="0">
                  <c:v>Декабрь,2018</c:v>
                </c:pt>
                <c:pt idx="1">
                  <c:v>Лимонад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Лист6!$C$84:$G$84</c:f>
              <c:numCache>
                <c:formatCode>#\ ##0.00\ "₽"</c:formatCode>
                <c:ptCount val="5"/>
                <c:pt idx="0">
                  <c:v>37</c:v>
                </c:pt>
                <c:pt idx="1">
                  <c:v>9.25</c:v>
                </c:pt>
                <c:pt idx="2" formatCode="0.00">
                  <c:v>246</c:v>
                </c:pt>
                <c:pt idx="3">
                  <c:v>13653</c:v>
                </c:pt>
                <c:pt idx="4">
                  <c:v>4551</c:v>
                </c:pt>
              </c:numCache>
            </c:numRef>
          </c:val>
        </c:ser>
        <c:ser>
          <c:idx val="79"/>
          <c:order val="79"/>
          <c:tx>
            <c:strRef>
              <c:f>Лист6!$A$85:$B$85</c:f>
              <c:strCache>
                <c:ptCount val="2"/>
                <c:pt idx="0">
                  <c:v>Декабрь,2018</c:v>
                </c:pt>
                <c:pt idx="1">
                  <c:v>Сок Итог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Лист6!$C$85:$G$85</c:f>
              <c:numCache>
                <c:formatCode>#\ ##0.00\ "₽"</c:formatCode>
                <c:ptCount val="5"/>
                <c:pt idx="2" formatCode="0.00">
                  <c:v>2803</c:v>
                </c:pt>
              </c:numCache>
            </c:numRef>
          </c:val>
        </c:ser>
        <c:ser>
          <c:idx val="80"/>
          <c:order val="80"/>
          <c:tx>
            <c:strRef>
              <c:f>Лист6!$A$86:$B$86</c:f>
              <c:strCache>
                <c:ptCount val="2"/>
                <c:pt idx="0">
                  <c:v>Январь,2018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Лист6!$C$86:$G$86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13</c:v>
                </c:pt>
                <c:pt idx="3">
                  <c:v>2359.5</c:v>
                </c:pt>
                <c:pt idx="4">
                  <c:v>786.5</c:v>
                </c:pt>
              </c:numCache>
            </c:numRef>
          </c:val>
        </c:ser>
        <c:ser>
          <c:idx val="81"/>
          <c:order val="81"/>
          <c:tx>
            <c:strRef>
              <c:f>Лист6!$A$87:$B$87</c:f>
              <c:strCache>
                <c:ptCount val="2"/>
                <c:pt idx="0">
                  <c:v>Февраль,2018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Лист6!$C$87:$G$87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13</c:v>
                </c:pt>
                <c:pt idx="3">
                  <c:v>2359.5</c:v>
                </c:pt>
                <c:pt idx="4">
                  <c:v>786.5</c:v>
                </c:pt>
              </c:numCache>
            </c:numRef>
          </c:val>
        </c:ser>
        <c:ser>
          <c:idx val="82"/>
          <c:order val="82"/>
          <c:tx>
            <c:strRef>
              <c:f>Лист6!$A$88:$B$88</c:f>
              <c:strCache>
                <c:ptCount val="2"/>
                <c:pt idx="0">
                  <c:v>Март,2018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Лист6!$C$88:$G$88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534</c:v>
                </c:pt>
                <c:pt idx="3">
                  <c:v>96921</c:v>
                </c:pt>
                <c:pt idx="4">
                  <c:v>32307</c:v>
                </c:pt>
              </c:numCache>
            </c:numRef>
          </c:val>
        </c:ser>
        <c:ser>
          <c:idx val="83"/>
          <c:order val="83"/>
          <c:tx>
            <c:strRef>
              <c:f>Лист6!$A$89:$B$89</c:f>
              <c:strCache>
                <c:ptCount val="2"/>
                <c:pt idx="0">
                  <c:v>Апрель,2018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Лист6!$C$89:$G$89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423</c:v>
                </c:pt>
                <c:pt idx="3">
                  <c:v>76774.5</c:v>
                </c:pt>
                <c:pt idx="4">
                  <c:v>25591.5</c:v>
                </c:pt>
              </c:numCache>
            </c:numRef>
          </c:val>
        </c:ser>
        <c:ser>
          <c:idx val="84"/>
          <c:order val="84"/>
          <c:tx>
            <c:strRef>
              <c:f>Лист6!$A$90:$B$90</c:f>
              <c:strCache>
                <c:ptCount val="2"/>
                <c:pt idx="0">
                  <c:v>Май,2018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Лист6!$C$90:$G$90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72</c:v>
                </c:pt>
                <c:pt idx="3">
                  <c:v>13068</c:v>
                </c:pt>
                <c:pt idx="4">
                  <c:v>4356</c:v>
                </c:pt>
              </c:numCache>
            </c:numRef>
          </c:val>
        </c:ser>
        <c:ser>
          <c:idx val="85"/>
          <c:order val="85"/>
          <c:tx>
            <c:strRef>
              <c:f>Лист6!$A$91:$B$91</c:f>
              <c:strCache>
                <c:ptCount val="2"/>
                <c:pt idx="0">
                  <c:v>Июнь,2018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Лист6!$C$91:$G$91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322</c:v>
                </c:pt>
                <c:pt idx="3">
                  <c:v>58443</c:v>
                </c:pt>
                <c:pt idx="4">
                  <c:v>19481</c:v>
                </c:pt>
              </c:numCache>
            </c:numRef>
          </c:val>
        </c:ser>
        <c:ser>
          <c:idx val="86"/>
          <c:order val="86"/>
          <c:tx>
            <c:strRef>
              <c:f>Лист6!$A$92:$B$92</c:f>
              <c:strCache>
                <c:ptCount val="2"/>
                <c:pt idx="0">
                  <c:v>Июль,2018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Лист6!$C$92:$G$92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479</c:v>
                </c:pt>
                <c:pt idx="3">
                  <c:v>86938.5</c:v>
                </c:pt>
                <c:pt idx="4">
                  <c:v>28979.5</c:v>
                </c:pt>
              </c:numCache>
            </c:numRef>
          </c:val>
        </c:ser>
        <c:ser>
          <c:idx val="87"/>
          <c:order val="87"/>
          <c:tx>
            <c:strRef>
              <c:f>Лист6!$A$93:$B$93</c:f>
              <c:strCache>
                <c:ptCount val="2"/>
                <c:pt idx="0">
                  <c:v>Август,2018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Лист6!$C$93:$G$93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301</c:v>
                </c:pt>
                <c:pt idx="3">
                  <c:v>54631.5</c:v>
                </c:pt>
                <c:pt idx="4">
                  <c:v>18210.5</c:v>
                </c:pt>
              </c:numCache>
            </c:numRef>
          </c:val>
        </c:ser>
        <c:ser>
          <c:idx val="88"/>
          <c:order val="88"/>
          <c:tx>
            <c:strRef>
              <c:f>Лист6!$A$94:$B$94</c:f>
              <c:strCache>
                <c:ptCount val="2"/>
                <c:pt idx="0">
                  <c:v>Сентябрь,2018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Лист6!$C$94:$G$94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264</c:v>
                </c:pt>
                <c:pt idx="3">
                  <c:v>47916</c:v>
                </c:pt>
                <c:pt idx="4">
                  <c:v>15972</c:v>
                </c:pt>
              </c:numCache>
            </c:numRef>
          </c:val>
        </c:ser>
        <c:ser>
          <c:idx val="89"/>
          <c:order val="89"/>
          <c:tx>
            <c:strRef>
              <c:f>Лист6!$A$95:$B$95</c:f>
              <c:strCache>
                <c:ptCount val="2"/>
                <c:pt idx="0">
                  <c:v>Октябрь, 2018</c:v>
                </c:pt>
                <c:pt idx="1">
                  <c:v>Сок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Лист6!$C$95:$G$95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189</c:v>
                </c:pt>
                <c:pt idx="3">
                  <c:v>34303.5</c:v>
                </c:pt>
                <c:pt idx="4">
                  <c:v>11434.5</c:v>
                </c:pt>
              </c:numCache>
            </c:numRef>
          </c:val>
        </c:ser>
        <c:ser>
          <c:idx val="90"/>
          <c:order val="90"/>
          <c:tx>
            <c:strRef>
              <c:f>Лист6!$A$96:$B$96</c:f>
              <c:strCache>
                <c:ptCount val="2"/>
                <c:pt idx="0">
                  <c:v>Ноябрь,2018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Лист6!$C$96:$G$96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108</c:v>
                </c:pt>
                <c:pt idx="3">
                  <c:v>19602</c:v>
                </c:pt>
                <c:pt idx="4">
                  <c:v>6534</c:v>
                </c:pt>
              </c:numCache>
            </c:numRef>
          </c:val>
        </c:ser>
        <c:ser>
          <c:idx val="91"/>
          <c:order val="91"/>
          <c:tx>
            <c:strRef>
              <c:f>Лист6!$A$97:$B$97</c:f>
              <c:strCache>
                <c:ptCount val="2"/>
                <c:pt idx="0">
                  <c:v>Декабрь,2018</c:v>
                </c:pt>
                <c:pt idx="1">
                  <c:v>Сок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Лист6!$C$97:$G$97</c:f>
              <c:numCache>
                <c:formatCode>#\ ##0.00\ "₽"</c:formatCode>
                <c:ptCount val="5"/>
                <c:pt idx="0">
                  <c:v>121</c:v>
                </c:pt>
                <c:pt idx="1">
                  <c:v>30.25</c:v>
                </c:pt>
                <c:pt idx="2" formatCode="0.00">
                  <c:v>85</c:v>
                </c:pt>
                <c:pt idx="3">
                  <c:v>15427.5</c:v>
                </c:pt>
                <c:pt idx="4">
                  <c:v>5142.5</c:v>
                </c:pt>
              </c:numCache>
            </c:numRef>
          </c:val>
        </c:ser>
        <c:ser>
          <c:idx val="92"/>
          <c:order val="92"/>
          <c:tx>
            <c:strRef>
              <c:f>Лист6!$A$98:$B$98</c:f>
              <c:strCache>
                <c:ptCount val="2"/>
                <c:pt idx="0">
                  <c:v>Декабрь,2018</c:v>
                </c:pt>
                <c:pt idx="1">
                  <c:v>Сосиски Итог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Лист6!$C$98:$G$98</c:f>
              <c:numCache>
                <c:formatCode>#\ ##0.00\ "₽"</c:formatCode>
                <c:ptCount val="5"/>
                <c:pt idx="2" formatCode="0.00">
                  <c:v>2560</c:v>
                </c:pt>
              </c:numCache>
            </c:numRef>
          </c:val>
        </c:ser>
        <c:ser>
          <c:idx val="93"/>
          <c:order val="93"/>
          <c:tx>
            <c:strRef>
              <c:f>Лист6!$A$99:$B$99</c:f>
              <c:strCache>
                <c:ptCount val="2"/>
                <c:pt idx="0">
                  <c:v>Январь,2018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Лист6!$C$99:$G$99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54</c:v>
                </c:pt>
                <c:pt idx="3">
                  <c:v>20088</c:v>
                </c:pt>
                <c:pt idx="4">
                  <c:v>6696</c:v>
                </c:pt>
              </c:numCache>
            </c:numRef>
          </c:val>
        </c:ser>
        <c:ser>
          <c:idx val="94"/>
          <c:order val="94"/>
          <c:tx>
            <c:strRef>
              <c:f>Лист6!$A$100:$B$100</c:f>
              <c:strCache>
                <c:ptCount val="2"/>
                <c:pt idx="0">
                  <c:v>Февраль,2018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Лист6!$C$100:$G$100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102</c:v>
                </c:pt>
                <c:pt idx="3">
                  <c:v>37944</c:v>
                </c:pt>
                <c:pt idx="4">
                  <c:v>12648</c:v>
                </c:pt>
              </c:numCache>
            </c:numRef>
          </c:val>
        </c:ser>
        <c:ser>
          <c:idx val="95"/>
          <c:order val="95"/>
          <c:tx>
            <c:strRef>
              <c:f>Лист6!$A$101:$B$101</c:f>
              <c:strCache>
                <c:ptCount val="2"/>
                <c:pt idx="0">
                  <c:v>Март,2018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Лист6!$C$101:$G$101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31</c:v>
                </c:pt>
                <c:pt idx="3">
                  <c:v>11532</c:v>
                </c:pt>
                <c:pt idx="4">
                  <c:v>3844</c:v>
                </c:pt>
              </c:numCache>
            </c:numRef>
          </c:val>
        </c:ser>
        <c:ser>
          <c:idx val="96"/>
          <c:order val="96"/>
          <c:tx>
            <c:strRef>
              <c:f>Лист6!$A$102:$B$102</c:f>
              <c:strCache>
                <c:ptCount val="2"/>
                <c:pt idx="0">
                  <c:v>Апрель,2018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Лист6!$C$102:$G$102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756</c:v>
                </c:pt>
                <c:pt idx="3">
                  <c:v>281232</c:v>
                </c:pt>
                <c:pt idx="4">
                  <c:v>93744</c:v>
                </c:pt>
              </c:numCache>
            </c:numRef>
          </c:val>
        </c:ser>
        <c:ser>
          <c:idx val="97"/>
          <c:order val="97"/>
          <c:tx>
            <c:strRef>
              <c:f>Лист6!$A$103:$B$103</c:f>
              <c:strCache>
                <c:ptCount val="2"/>
                <c:pt idx="0">
                  <c:v>Май,2018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Лист6!$C$103:$G$103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332</c:v>
                </c:pt>
                <c:pt idx="3">
                  <c:v>123504</c:v>
                </c:pt>
                <c:pt idx="4">
                  <c:v>41168</c:v>
                </c:pt>
              </c:numCache>
            </c:numRef>
          </c:val>
        </c:ser>
        <c:ser>
          <c:idx val="98"/>
          <c:order val="98"/>
          <c:tx>
            <c:strRef>
              <c:f>Лист6!$A$104:$B$104</c:f>
              <c:strCache>
                <c:ptCount val="2"/>
                <c:pt idx="0">
                  <c:v>Июнь,2018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Лист6!$C$104:$G$104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157</c:v>
                </c:pt>
                <c:pt idx="3">
                  <c:v>58404</c:v>
                </c:pt>
                <c:pt idx="4">
                  <c:v>19468</c:v>
                </c:pt>
              </c:numCache>
            </c:numRef>
          </c:val>
        </c:ser>
        <c:ser>
          <c:idx val="99"/>
          <c:order val="99"/>
          <c:tx>
            <c:strRef>
              <c:f>Лист6!$A$105:$B$105</c:f>
              <c:strCache>
                <c:ptCount val="2"/>
                <c:pt idx="0">
                  <c:v>Июль,2018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Лист6!$C$105:$G$105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13</c:v>
                </c:pt>
                <c:pt idx="3">
                  <c:v>4836</c:v>
                </c:pt>
                <c:pt idx="4">
                  <c:v>1612</c:v>
                </c:pt>
              </c:numCache>
            </c:numRef>
          </c:val>
        </c:ser>
        <c:ser>
          <c:idx val="100"/>
          <c:order val="100"/>
          <c:tx>
            <c:strRef>
              <c:f>Лист6!$A$106:$B$106</c:f>
              <c:strCache>
                <c:ptCount val="2"/>
                <c:pt idx="0">
                  <c:v>Август,2018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Лист6!$C$106:$G$106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226</c:v>
                </c:pt>
                <c:pt idx="3">
                  <c:v>84072</c:v>
                </c:pt>
                <c:pt idx="4">
                  <c:v>28024</c:v>
                </c:pt>
              </c:numCache>
            </c:numRef>
          </c:val>
        </c:ser>
        <c:ser>
          <c:idx val="101"/>
          <c:order val="101"/>
          <c:tx>
            <c:strRef>
              <c:f>Лист6!$A$107:$B$107</c:f>
              <c:strCache>
                <c:ptCount val="2"/>
                <c:pt idx="0">
                  <c:v>Сентябрь,2018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Лист6!$C$107:$G$107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65</c:v>
                </c:pt>
                <c:pt idx="3">
                  <c:v>24180</c:v>
                </c:pt>
                <c:pt idx="4">
                  <c:v>8060</c:v>
                </c:pt>
              </c:numCache>
            </c:numRef>
          </c:val>
        </c:ser>
        <c:ser>
          <c:idx val="102"/>
          <c:order val="102"/>
          <c:tx>
            <c:strRef>
              <c:f>Лист6!$A$108:$B$108</c:f>
              <c:strCache>
                <c:ptCount val="2"/>
                <c:pt idx="0">
                  <c:v>Октябрь, 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Лист6!$C$108:$G$108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52</c:v>
                </c:pt>
                <c:pt idx="3">
                  <c:v>19344</c:v>
                </c:pt>
                <c:pt idx="4">
                  <c:v>6448</c:v>
                </c:pt>
              </c:numCache>
            </c:numRef>
          </c:val>
        </c:ser>
        <c:ser>
          <c:idx val="103"/>
          <c:order val="103"/>
          <c:tx>
            <c:strRef>
              <c:f>Лист6!$A$109:$B$109</c:f>
              <c:strCache>
                <c:ptCount val="2"/>
                <c:pt idx="0">
                  <c:v>Ноябрь,2018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Лист6!$C$109:$G$109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225</c:v>
                </c:pt>
                <c:pt idx="3">
                  <c:v>83700</c:v>
                </c:pt>
                <c:pt idx="4">
                  <c:v>27900</c:v>
                </c:pt>
              </c:numCache>
            </c:numRef>
          </c:val>
        </c:ser>
        <c:ser>
          <c:idx val="104"/>
          <c:order val="104"/>
          <c:tx>
            <c:strRef>
              <c:f>Лист6!$A$110:$B$110</c:f>
              <c:strCache>
                <c:ptCount val="2"/>
                <c:pt idx="0">
                  <c:v>Ноябрь,2018</c:v>
                </c:pt>
                <c:pt idx="1">
                  <c:v>Сосиски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Лист6!$C$110:$G$110</c:f>
              <c:numCache>
                <c:formatCode>#\ ##0.00\ "₽"</c:formatCode>
                <c:ptCount val="5"/>
                <c:pt idx="0">
                  <c:v>248</c:v>
                </c:pt>
                <c:pt idx="1">
                  <c:v>62</c:v>
                </c:pt>
                <c:pt idx="2" formatCode="0.00">
                  <c:v>547</c:v>
                </c:pt>
                <c:pt idx="3">
                  <c:v>203484</c:v>
                </c:pt>
                <c:pt idx="4">
                  <c:v>67828</c:v>
                </c:pt>
              </c:numCache>
            </c:numRef>
          </c:val>
        </c:ser>
        <c:ser>
          <c:idx val="105"/>
          <c:order val="105"/>
          <c:tx>
            <c:strRef>
              <c:f>Лист6!$A$111:$B$111</c:f>
              <c:strCache>
                <c:ptCount val="2"/>
                <c:pt idx="0">
                  <c:v>Ноябрь,2018</c:v>
                </c:pt>
                <c:pt idx="1">
                  <c:v>Сырок Итог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Лист6!$C$111:$G$111</c:f>
              <c:numCache>
                <c:formatCode>#\ ##0.00\ "₽"</c:formatCode>
                <c:ptCount val="5"/>
                <c:pt idx="2" formatCode="0.00">
                  <c:v>1983</c:v>
                </c:pt>
              </c:numCache>
            </c:numRef>
          </c:val>
        </c:ser>
        <c:ser>
          <c:idx val="106"/>
          <c:order val="106"/>
          <c:tx>
            <c:strRef>
              <c:f>Лист6!$A$112:$B$112</c:f>
              <c:strCache>
                <c:ptCount val="2"/>
                <c:pt idx="0">
                  <c:v>Январь,2018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Лист6!$C$112:$G$112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85</c:v>
                </c:pt>
                <c:pt idx="3">
                  <c:v>2295</c:v>
                </c:pt>
                <c:pt idx="4">
                  <c:v>765</c:v>
                </c:pt>
              </c:numCache>
            </c:numRef>
          </c:val>
        </c:ser>
        <c:ser>
          <c:idx val="107"/>
          <c:order val="107"/>
          <c:tx>
            <c:strRef>
              <c:f>Лист6!$A$113:$B$113</c:f>
              <c:strCache>
                <c:ptCount val="2"/>
                <c:pt idx="0">
                  <c:v>Февраль,2018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Лист6!$C$113:$G$113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14</c:v>
                </c:pt>
                <c:pt idx="3">
                  <c:v>378</c:v>
                </c:pt>
                <c:pt idx="4">
                  <c:v>126</c:v>
                </c:pt>
              </c:numCache>
            </c:numRef>
          </c:val>
        </c:ser>
        <c:ser>
          <c:idx val="108"/>
          <c:order val="108"/>
          <c:tx>
            <c:strRef>
              <c:f>Лист6!$A$114:$B$114</c:f>
              <c:strCache>
                <c:ptCount val="2"/>
                <c:pt idx="0">
                  <c:v>Март,2018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Лист6!$C$114:$G$114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123</c:v>
                </c:pt>
                <c:pt idx="3">
                  <c:v>3321</c:v>
                </c:pt>
                <c:pt idx="4">
                  <c:v>1107</c:v>
                </c:pt>
              </c:numCache>
            </c:numRef>
          </c:val>
        </c:ser>
        <c:ser>
          <c:idx val="109"/>
          <c:order val="109"/>
          <c:tx>
            <c:strRef>
              <c:f>Лист6!$A$115:$B$115</c:f>
              <c:strCache>
                <c:ptCount val="2"/>
                <c:pt idx="0">
                  <c:v>Апрель,2018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Лист6!$C$115:$G$115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126</c:v>
                </c:pt>
                <c:pt idx="3">
                  <c:v>3402</c:v>
                </c:pt>
                <c:pt idx="4">
                  <c:v>1134</c:v>
                </c:pt>
              </c:numCache>
            </c:numRef>
          </c:val>
        </c:ser>
        <c:ser>
          <c:idx val="110"/>
          <c:order val="110"/>
          <c:tx>
            <c:strRef>
              <c:f>Лист6!$A$116:$B$116</c:f>
              <c:strCache>
                <c:ptCount val="2"/>
                <c:pt idx="0">
                  <c:v>Май,2018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Лист6!$C$116:$G$116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625</c:v>
                </c:pt>
                <c:pt idx="3">
                  <c:v>16875</c:v>
                </c:pt>
                <c:pt idx="4">
                  <c:v>5625</c:v>
                </c:pt>
              </c:numCache>
            </c:numRef>
          </c:val>
        </c:ser>
        <c:ser>
          <c:idx val="111"/>
          <c:order val="111"/>
          <c:tx>
            <c:strRef>
              <c:f>Лист6!$A$117:$B$117</c:f>
              <c:strCache>
                <c:ptCount val="2"/>
                <c:pt idx="0">
                  <c:v>Июнь,2018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Лист6!$C$117:$G$117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341</c:v>
                </c:pt>
                <c:pt idx="3">
                  <c:v>9207</c:v>
                </c:pt>
                <c:pt idx="4">
                  <c:v>3069</c:v>
                </c:pt>
              </c:numCache>
            </c:numRef>
          </c:val>
        </c:ser>
        <c:ser>
          <c:idx val="112"/>
          <c:order val="112"/>
          <c:tx>
            <c:strRef>
              <c:f>Лист6!$A$118:$B$118</c:f>
              <c:strCache>
                <c:ptCount val="2"/>
                <c:pt idx="0">
                  <c:v>Июль,2018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Лист6!$C$118:$G$118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129</c:v>
                </c:pt>
                <c:pt idx="3">
                  <c:v>3483</c:v>
                </c:pt>
                <c:pt idx="4">
                  <c:v>1161</c:v>
                </c:pt>
              </c:numCache>
            </c:numRef>
          </c:val>
        </c:ser>
        <c:ser>
          <c:idx val="113"/>
          <c:order val="113"/>
          <c:tx>
            <c:strRef>
              <c:f>Лист6!$A$119:$B$119</c:f>
              <c:strCache>
                <c:ptCount val="2"/>
                <c:pt idx="0">
                  <c:v>Август,2018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Лист6!$C$119:$G$119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142</c:v>
                </c:pt>
                <c:pt idx="3">
                  <c:v>3834</c:v>
                </c:pt>
                <c:pt idx="4">
                  <c:v>1278</c:v>
                </c:pt>
              </c:numCache>
            </c:numRef>
          </c:val>
        </c:ser>
        <c:ser>
          <c:idx val="114"/>
          <c:order val="114"/>
          <c:tx>
            <c:strRef>
              <c:f>Лист6!$A$120:$B$120</c:f>
              <c:strCache>
                <c:ptCount val="2"/>
                <c:pt idx="0">
                  <c:v>Сентябрь,2018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Лист6!$C$120:$G$120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36</c:v>
                </c:pt>
                <c:pt idx="3">
                  <c:v>972</c:v>
                </c:pt>
                <c:pt idx="4">
                  <c:v>324</c:v>
                </c:pt>
              </c:numCache>
            </c:numRef>
          </c:val>
        </c:ser>
        <c:ser>
          <c:idx val="115"/>
          <c:order val="115"/>
          <c:tx>
            <c:strRef>
              <c:f>Лист6!$A$121:$B$121</c:f>
              <c:strCache>
                <c:ptCount val="2"/>
                <c:pt idx="0">
                  <c:v>Октябрь, 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Лист6!$C$121:$G$121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108</c:v>
                </c:pt>
                <c:pt idx="3">
                  <c:v>2916</c:v>
                </c:pt>
                <c:pt idx="4">
                  <c:v>972</c:v>
                </c:pt>
              </c:numCache>
            </c:numRef>
          </c:val>
        </c:ser>
        <c:ser>
          <c:idx val="116"/>
          <c:order val="116"/>
          <c:tx>
            <c:strRef>
              <c:f>Лист6!$A$122:$B$122</c:f>
              <c:strCache>
                <c:ptCount val="2"/>
                <c:pt idx="0">
                  <c:v>Ноябрь,2018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Лист6!$C$122:$G$122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189</c:v>
                </c:pt>
                <c:pt idx="3">
                  <c:v>5103</c:v>
                </c:pt>
                <c:pt idx="4">
                  <c:v>1701</c:v>
                </c:pt>
              </c:numCache>
            </c:numRef>
          </c:val>
        </c:ser>
        <c:ser>
          <c:idx val="117"/>
          <c:order val="117"/>
          <c:tx>
            <c:strRef>
              <c:f>Лист6!$A$123:$B$123</c:f>
              <c:strCache>
                <c:ptCount val="2"/>
                <c:pt idx="0">
                  <c:v>Декабрь,2018</c:v>
                </c:pt>
                <c:pt idx="1">
                  <c:v>Сырок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Лист6!$C$123:$G$123</c:f>
              <c:numCache>
                <c:formatCode>#\ ##0.00\ "₽"</c:formatCode>
                <c:ptCount val="5"/>
                <c:pt idx="0">
                  <c:v>18</c:v>
                </c:pt>
                <c:pt idx="1">
                  <c:v>4.5</c:v>
                </c:pt>
                <c:pt idx="2" formatCode="0.00">
                  <c:v>65</c:v>
                </c:pt>
                <c:pt idx="3">
                  <c:v>1755</c:v>
                </c:pt>
                <c:pt idx="4">
                  <c:v>585</c:v>
                </c:pt>
              </c:numCache>
            </c:numRef>
          </c:val>
        </c:ser>
        <c:ser>
          <c:idx val="118"/>
          <c:order val="118"/>
          <c:tx>
            <c:strRef>
              <c:f>Лист6!$A$124:$B$124</c:f>
              <c:strCache>
                <c:ptCount val="2"/>
                <c:pt idx="0">
                  <c:v>Декабрь,2018</c:v>
                </c:pt>
                <c:pt idx="1">
                  <c:v>Торт Итог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Лист6!$C$5:$G$5</c:f>
              <c:strCache>
                <c:ptCount val="5"/>
                <c:pt idx="0">
                  <c:v>Стоимость</c:v>
                </c:pt>
                <c:pt idx="1">
                  <c:v>Наценка, руб.</c:v>
                </c:pt>
                <c:pt idx="2">
                  <c:v>Кол-во</c:v>
                </c:pt>
                <c:pt idx="3">
                  <c:v>Продажная цена</c:v>
                </c:pt>
                <c:pt idx="4">
                  <c:v>Прибыль</c:v>
                </c:pt>
              </c:strCache>
            </c:strRef>
          </c:cat>
          <c:val>
            <c:numRef>
              <c:f>Лист6!$C$124:$G$124</c:f>
              <c:numCache>
                <c:formatCode>#\ ##0.00\ "₽"</c:formatCode>
                <c:ptCount val="5"/>
                <c:pt idx="2" formatCode="0.00">
                  <c:v>1790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4214832"/>
        <c:axId val="-2014214288"/>
        <c:axId val="0"/>
      </c:bar3DChart>
      <c:catAx>
        <c:axId val="-20142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4214288"/>
        <c:crosses val="autoZero"/>
        <c:auto val="1"/>
        <c:lblAlgn val="ctr"/>
        <c:lblOffset val="100"/>
        <c:noMultiLvlLbl val="0"/>
      </c:catAx>
      <c:valAx>
        <c:axId val="-20142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4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16</xdr:row>
      <xdr:rowOff>33337</xdr:rowOff>
    </xdr:from>
    <xdr:to>
      <xdr:col>3</xdr:col>
      <xdr:colOff>304800</xdr:colOff>
      <xdr:row>30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14287</xdr:rowOff>
    </xdr:from>
    <xdr:to>
      <xdr:col>9</xdr:col>
      <xdr:colOff>561975</xdr:colOff>
      <xdr:row>15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185737</xdr:rowOff>
    </xdr:from>
    <xdr:to>
      <xdr:col>14</xdr:col>
      <xdr:colOff>504825</xdr:colOff>
      <xdr:row>156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нтон Мельхов" refreshedDate="43767.911630208335" createdVersion="5" refreshedVersion="5" minRefreshableVersion="3" recordCount="120">
  <cacheSource type="worksheet">
    <worksheetSource ref="A5:G125" sheet="Таблица"/>
  </cacheSource>
  <cacheFields count="7">
    <cacheField name="Дата продажи" numFmtId="14">
      <sharedItems/>
    </cacheField>
    <cacheField name="Продукция" numFmtId="49">
      <sharedItems count="10">
        <s v="Батончик"/>
        <s v="Булочка"/>
        <s v="Жвачка"/>
        <s v="Йогурт"/>
        <s v="Кекс"/>
        <s v="Лимонад"/>
        <s v="Сок"/>
        <s v="Сосиски"/>
        <s v="Сырок"/>
        <s v="Торт"/>
      </sharedItems>
    </cacheField>
    <cacheField name="Стоимость" numFmtId="164">
      <sharedItems containsSemiMixedTypes="0" containsString="0" containsNumber="1" containsInteger="1" minValue="18" maxValue="253" count="10">
        <n v="78"/>
        <n v="34"/>
        <n v="29"/>
        <n v="89"/>
        <n v="148"/>
        <n v="37"/>
        <n v="121"/>
        <n v="248"/>
        <n v="18"/>
        <n v="253"/>
      </sharedItems>
    </cacheField>
    <cacheField name="Наценка, руб." numFmtId="164">
      <sharedItems containsSemiMixedTypes="0" containsString="0" containsNumber="1" minValue="4.5" maxValue="63.25"/>
    </cacheField>
    <cacheField name="Кол-во" numFmtId="2">
      <sharedItems containsSemiMixedTypes="0" containsString="0" containsNumber="1" containsInteger="1" minValue="13" maxValue="985"/>
    </cacheField>
    <cacheField name="Продажная цена" numFmtId="164">
      <sharedItems containsSemiMixedTypes="0" containsString="0" containsNumber="1" minValue="378" maxValue="281232"/>
    </cacheField>
    <cacheField name="Прибыль" numFmtId="164">
      <sharedItems containsSemiMixedTypes="0" containsString="0" containsNumber="1" minValue="126" maxValue="93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нтон Мельхов" refreshedDate="43767.914189351854" createdVersion="5" refreshedVersion="5" minRefreshableVersion="3" recordCount="120">
  <cacheSource type="worksheet">
    <worksheetSource ref="A5:G125" sheet="Таблица"/>
  </cacheSource>
  <cacheFields count="7">
    <cacheField name="Дата продажи" numFmtId="14">
      <sharedItems/>
    </cacheField>
    <cacheField name="Продукция" numFmtId="49">
      <sharedItems count="10">
        <s v="Батончик"/>
        <s v="Булочка"/>
        <s v="Жвачка"/>
        <s v="Йогурт"/>
        <s v="Кекс"/>
        <s v="Лимонад"/>
        <s v="Сок"/>
        <s v="Сосиски"/>
        <s v="Сырок"/>
        <s v="Торт"/>
      </sharedItems>
    </cacheField>
    <cacheField name="Стоимость" numFmtId="164">
      <sharedItems containsSemiMixedTypes="0" containsString="0" containsNumber="1" containsInteger="1" minValue="18" maxValue="253"/>
    </cacheField>
    <cacheField name="Наценка, руб." numFmtId="164">
      <sharedItems containsSemiMixedTypes="0" containsString="0" containsNumber="1" minValue="4.5" maxValue="63.25"/>
    </cacheField>
    <cacheField name="Кол-во" numFmtId="2">
      <sharedItems containsSemiMixedTypes="0" containsString="0" containsNumber="1" containsInteger="1" minValue="13" maxValue="985"/>
    </cacheField>
    <cacheField name="Продажная цена" numFmtId="164">
      <sharedItems containsSemiMixedTypes="0" containsString="0" containsNumber="1" minValue="378" maxValue="281232"/>
    </cacheField>
    <cacheField name="Прибыль" numFmtId="164">
      <sharedItems containsSemiMixedTypes="0" containsString="0" containsNumber="1" minValue="126" maxValue="93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s v="Январь,2018"/>
    <x v="0"/>
    <x v="0"/>
    <n v="19.5"/>
    <n v="95"/>
    <n v="11115"/>
    <n v="3705"/>
  </r>
  <r>
    <s v="Февраль,2018"/>
    <x v="0"/>
    <x v="0"/>
    <n v="19.5"/>
    <n v="75"/>
    <n v="8775"/>
    <n v="2925"/>
  </r>
  <r>
    <s v="Март,2018"/>
    <x v="0"/>
    <x v="0"/>
    <n v="19.5"/>
    <n v="25"/>
    <n v="2925"/>
    <n v="975"/>
  </r>
  <r>
    <s v="Апрель,2018"/>
    <x v="0"/>
    <x v="0"/>
    <n v="19.5"/>
    <n v="666"/>
    <n v="77922"/>
    <n v="25974"/>
  </r>
  <r>
    <s v="Май,2018"/>
    <x v="0"/>
    <x v="0"/>
    <n v="19.5"/>
    <n v="243"/>
    <n v="28431"/>
    <n v="9477"/>
  </r>
  <r>
    <s v="Июнь,2018"/>
    <x v="0"/>
    <x v="0"/>
    <n v="19.5"/>
    <n v="652"/>
    <n v="76284"/>
    <n v="25428"/>
  </r>
  <r>
    <s v="Июль,2018"/>
    <x v="0"/>
    <x v="0"/>
    <n v="19.5"/>
    <n v="68"/>
    <n v="7956"/>
    <n v="2652"/>
  </r>
  <r>
    <s v="Август,2018"/>
    <x v="0"/>
    <x v="0"/>
    <n v="19.5"/>
    <n v="52"/>
    <n v="6084"/>
    <n v="2028"/>
  </r>
  <r>
    <s v="Сентябрь,2018"/>
    <x v="0"/>
    <x v="0"/>
    <n v="19.5"/>
    <n v="105"/>
    <n v="12285"/>
    <n v="4095"/>
  </r>
  <r>
    <s v="Октябрь, 2018"/>
    <x v="0"/>
    <x v="0"/>
    <n v="19.5"/>
    <n v="55"/>
    <n v="6435"/>
    <n v="2145"/>
  </r>
  <r>
    <s v="Ноябрь,2018"/>
    <x v="0"/>
    <x v="0"/>
    <n v="19.5"/>
    <n v="25"/>
    <n v="2925"/>
    <n v="975"/>
  </r>
  <r>
    <s v="Декабрь,2018"/>
    <x v="0"/>
    <x v="0"/>
    <n v="19.5"/>
    <n v="293"/>
    <n v="34281"/>
    <n v="11427"/>
  </r>
  <r>
    <s v="Январь,2018"/>
    <x v="1"/>
    <x v="1"/>
    <n v="8.5"/>
    <n v="132"/>
    <n v="6732"/>
    <n v="2244"/>
  </r>
  <r>
    <s v="Февраль,2018"/>
    <x v="1"/>
    <x v="1"/>
    <n v="8.5"/>
    <n v="39"/>
    <n v="1989"/>
    <n v="663"/>
  </r>
  <r>
    <s v="Март,2018"/>
    <x v="1"/>
    <x v="1"/>
    <n v="8.5"/>
    <n v="453"/>
    <n v="23103"/>
    <n v="7701"/>
  </r>
  <r>
    <s v="Апрель,2018"/>
    <x v="1"/>
    <x v="1"/>
    <n v="8.5"/>
    <n v="324"/>
    <n v="16524"/>
    <n v="5508"/>
  </r>
  <r>
    <s v="Май,2018"/>
    <x v="1"/>
    <x v="1"/>
    <n v="8.5"/>
    <n v="724"/>
    <n v="36924"/>
    <n v="12308"/>
  </r>
  <r>
    <s v="Июнь,2018"/>
    <x v="1"/>
    <x v="1"/>
    <n v="8.5"/>
    <n v="254"/>
    <n v="12954"/>
    <n v="4318"/>
  </r>
  <r>
    <s v="Июль,2018"/>
    <x v="1"/>
    <x v="1"/>
    <n v="8.5"/>
    <n v="226"/>
    <n v="11526"/>
    <n v="3842"/>
  </r>
  <r>
    <s v="Август,2018"/>
    <x v="1"/>
    <x v="1"/>
    <n v="8.5"/>
    <n v="99"/>
    <n v="5049"/>
    <n v="1683"/>
  </r>
  <r>
    <s v="Сентябрь,2018"/>
    <x v="1"/>
    <x v="1"/>
    <n v="8.5"/>
    <n v="332"/>
    <n v="16932"/>
    <n v="5644"/>
  </r>
  <r>
    <s v="Октябрь, 2018"/>
    <x v="1"/>
    <x v="1"/>
    <n v="8.5"/>
    <n v="123"/>
    <n v="6273"/>
    <n v="2091"/>
  </r>
  <r>
    <s v="Ноябрь,2018"/>
    <x v="1"/>
    <x v="1"/>
    <n v="8.5"/>
    <n v="209"/>
    <n v="10659"/>
    <n v="3553"/>
  </r>
  <r>
    <s v="Декабрь,2018"/>
    <x v="1"/>
    <x v="1"/>
    <n v="8.5"/>
    <n v="89"/>
    <n v="4539"/>
    <n v="1513"/>
  </r>
  <r>
    <s v="Январь,2018"/>
    <x v="2"/>
    <x v="2"/>
    <n v="7.25"/>
    <n v="31"/>
    <n v="1348.5"/>
    <n v="449.5"/>
  </r>
  <r>
    <s v="Февраль,2018"/>
    <x v="2"/>
    <x v="2"/>
    <n v="7.25"/>
    <n v="69"/>
    <n v="3001.5"/>
    <n v="1000.5"/>
  </r>
  <r>
    <s v="Март,2018"/>
    <x v="2"/>
    <x v="2"/>
    <n v="7.25"/>
    <n v="423"/>
    <n v="18400.5"/>
    <n v="6133.5"/>
  </r>
  <r>
    <s v="Апрель,2018"/>
    <x v="2"/>
    <x v="2"/>
    <n v="7.25"/>
    <n v="72"/>
    <n v="3132"/>
    <n v="1044"/>
  </r>
  <r>
    <s v="Май,2018"/>
    <x v="2"/>
    <x v="2"/>
    <n v="7.25"/>
    <n v="985"/>
    <n v="42847.5"/>
    <n v="14282.5"/>
  </r>
  <r>
    <s v="Июнь,2018"/>
    <x v="2"/>
    <x v="2"/>
    <n v="7.25"/>
    <n v="64"/>
    <n v="2784"/>
    <n v="928"/>
  </r>
  <r>
    <s v="Июль,2018"/>
    <x v="2"/>
    <x v="2"/>
    <n v="7.25"/>
    <n v="65"/>
    <n v="2827.5"/>
    <n v="942.5"/>
  </r>
  <r>
    <s v="Август,2018"/>
    <x v="2"/>
    <x v="2"/>
    <n v="7.25"/>
    <n v="198"/>
    <n v="8613"/>
    <n v="2871"/>
  </r>
  <r>
    <s v="Сентябрь,2018"/>
    <x v="2"/>
    <x v="2"/>
    <n v="7.25"/>
    <n v="78"/>
    <n v="3393"/>
    <n v="1131"/>
  </r>
  <r>
    <s v="Октябрь, 2018"/>
    <x v="2"/>
    <x v="2"/>
    <n v="7.25"/>
    <n v="369"/>
    <n v="16051.5"/>
    <n v="5350.5"/>
  </r>
  <r>
    <s v="Ноябрь,2018"/>
    <x v="2"/>
    <x v="2"/>
    <n v="7.25"/>
    <n v="265"/>
    <n v="11527.5"/>
    <n v="3842.5"/>
  </r>
  <r>
    <s v="Декабрь,2018"/>
    <x v="2"/>
    <x v="2"/>
    <n v="7.25"/>
    <n v="96"/>
    <n v="4176"/>
    <n v="1392"/>
  </r>
  <r>
    <s v="Январь,2018"/>
    <x v="3"/>
    <x v="3"/>
    <n v="22.25"/>
    <n v="96"/>
    <n v="12816"/>
    <n v="4272"/>
  </r>
  <r>
    <s v="Февраль,2018"/>
    <x v="3"/>
    <x v="3"/>
    <n v="22.25"/>
    <n v="56"/>
    <n v="7476"/>
    <n v="2492"/>
  </r>
  <r>
    <s v="Март,2018"/>
    <x v="3"/>
    <x v="3"/>
    <n v="22.25"/>
    <n v="24"/>
    <n v="3204"/>
    <n v="1068"/>
  </r>
  <r>
    <s v="Апрель,2018"/>
    <x v="3"/>
    <x v="3"/>
    <n v="22.25"/>
    <n v="124"/>
    <n v="16554"/>
    <n v="5518"/>
  </r>
  <r>
    <s v="Май,2018"/>
    <x v="3"/>
    <x v="3"/>
    <n v="22.25"/>
    <n v="102"/>
    <n v="13617"/>
    <n v="4539"/>
  </r>
  <r>
    <s v="Июнь,2018"/>
    <x v="3"/>
    <x v="3"/>
    <n v="22.25"/>
    <n v="95"/>
    <n v="12682.5"/>
    <n v="4227.5"/>
  </r>
  <r>
    <s v="Июль,2018"/>
    <x v="3"/>
    <x v="3"/>
    <n v="22.25"/>
    <n v="239"/>
    <n v="31906.5"/>
    <n v="10635.5"/>
  </r>
  <r>
    <s v="Август,2018"/>
    <x v="3"/>
    <x v="3"/>
    <n v="22.25"/>
    <n v="137"/>
    <n v="18289.5"/>
    <n v="6096.5"/>
  </r>
  <r>
    <s v="Сентябрь,2018"/>
    <x v="3"/>
    <x v="3"/>
    <n v="22.25"/>
    <n v="201"/>
    <n v="26833.5"/>
    <n v="8944.5"/>
  </r>
  <r>
    <s v="Октябрь, 2018"/>
    <x v="3"/>
    <x v="3"/>
    <n v="22.25"/>
    <n v="125"/>
    <n v="16687.5"/>
    <n v="5562.5"/>
  </r>
  <r>
    <s v="Ноябрь,2018"/>
    <x v="3"/>
    <x v="3"/>
    <n v="22.25"/>
    <n v="63"/>
    <n v="8410.5"/>
    <n v="2803.5"/>
  </r>
  <r>
    <s v="Декабрь,2018"/>
    <x v="3"/>
    <x v="3"/>
    <n v="22.25"/>
    <n v="51"/>
    <n v="6808.5"/>
    <n v="2269.5"/>
  </r>
  <r>
    <s v="Январь,2018"/>
    <x v="4"/>
    <x v="4"/>
    <n v="37"/>
    <n v="47"/>
    <n v="10434"/>
    <n v="3478"/>
  </r>
  <r>
    <s v="Февраль,2018"/>
    <x v="4"/>
    <x v="4"/>
    <n v="37"/>
    <n v="25"/>
    <n v="5550"/>
    <n v="1850"/>
  </r>
  <r>
    <s v="Март,2018"/>
    <x v="4"/>
    <x v="4"/>
    <n v="37"/>
    <n v="324"/>
    <n v="71928"/>
    <n v="23976"/>
  </r>
  <r>
    <s v="Апрель,2018"/>
    <x v="4"/>
    <x v="4"/>
    <n v="37"/>
    <n v="243"/>
    <n v="53946"/>
    <n v="17982"/>
  </r>
  <r>
    <s v="Май,2018"/>
    <x v="4"/>
    <x v="4"/>
    <n v="37"/>
    <n v="123"/>
    <n v="27306"/>
    <n v="9102"/>
  </r>
  <r>
    <s v="Июнь,2018"/>
    <x v="4"/>
    <x v="4"/>
    <n v="37"/>
    <n v="96"/>
    <n v="21312"/>
    <n v="7104"/>
  </r>
  <r>
    <s v="Июль,2018"/>
    <x v="4"/>
    <x v="4"/>
    <n v="37"/>
    <n v="327"/>
    <n v="72594"/>
    <n v="24198"/>
  </r>
  <r>
    <s v="Август,2018"/>
    <x v="4"/>
    <x v="4"/>
    <n v="37"/>
    <n v="38"/>
    <n v="8436"/>
    <n v="2812"/>
  </r>
  <r>
    <s v="Сентябрь,2018"/>
    <x v="4"/>
    <x v="4"/>
    <n v="37"/>
    <n v="198"/>
    <n v="43956"/>
    <n v="14652"/>
  </r>
  <r>
    <s v="Октябрь, 2018"/>
    <x v="4"/>
    <x v="4"/>
    <n v="37"/>
    <n v="41"/>
    <n v="9102"/>
    <n v="3034"/>
  </r>
  <r>
    <s v="Ноябрь,2018"/>
    <x v="4"/>
    <x v="4"/>
    <n v="37"/>
    <n v="63"/>
    <n v="13986"/>
    <n v="4662"/>
  </r>
  <r>
    <s v="Декабрь,2018"/>
    <x v="4"/>
    <x v="4"/>
    <n v="37"/>
    <n v="108"/>
    <n v="23976"/>
    <n v="7992"/>
  </r>
  <r>
    <s v="Январь,2018"/>
    <x v="5"/>
    <x v="5"/>
    <n v="9.25"/>
    <n v="58"/>
    <n v="3219"/>
    <n v="1073"/>
  </r>
  <r>
    <s v="Февраль,2018"/>
    <x v="5"/>
    <x v="5"/>
    <n v="9.25"/>
    <n v="83"/>
    <n v="4606.5"/>
    <n v="1535.5"/>
  </r>
  <r>
    <s v="Март,2018"/>
    <x v="5"/>
    <x v="5"/>
    <n v="9.25"/>
    <n v="983"/>
    <n v="54556.5"/>
    <n v="18185.5"/>
  </r>
  <r>
    <s v="Апрель,2018"/>
    <x v="5"/>
    <x v="5"/>
    <n v="9.25"/>
    <n v="66"/>
    <n v="3663"/>
    <n v="1221"/>
  </r>
  <r>
    <s v="Май,2018"/>
    <x v="5"/>
    <x v="5"/>
    <n v="9.25"/>
    <n v="426"/>
    <n v="23643"/>
    <n v="7881"/>
  </r>
  <r>
    <s v="Июнь,2018"/>
    <x v="5"/>
    <x v="5"/>
    <n v="9.25"/>
    <n v="138"/>
    <n v="7659"/>
    <n v="2553"/>
  </r>
  <r>
    <s v="Июль,2018"/>
    <x v="5"/>
    <x v="5"/>
    <n v="9.25"/>
    <n v="142"/>
    <n v="7881"/>
    <n v="2627"/>
  </r>
  <r>
    <s v="Август,2018"/>
    <x v="5"/>
    <x v="5"/>
    <n v="9.25"/>
    <n v="200"/>
    <n v="11100"/>
    <n v="3700"/>
  </r>
  <r>
    <s v="Сентябрь,2018"/>
    <x v="5"/>
    <x v="5"/>
    <n v="9.25"/>
    <n v="238"/>
    <n v="13209"/>
    <n v="4403"/>
  </r>
  <r>
    <s v="Октябрь, 2018"/>
    <x v="5"/>
    <x v="5"/>
    <n v="9.25"/>
    <n v="370"/>
    <n v="20535"/>
    <n v="6845"/>
  </r>
  <r>
    <s v="Ноябрь,2018"/>
    <x v="5"/>
    <x v="5"/>
    <n v="9.25"/>
    <n v="229"/>
    <n v="12709.5"/>
    <n v="4236.5"/>
  </r>
  <r>
    <s v="Декабрь,2018"/>
    <x v="5"/>
    <x v="5"/>
    <n v="9.25"/>
    <n v="246"/>
    <n v="13653"/>
    <n v="4551"/>
  </r>
  <r>
    <s v="Январь,2018"/>
    <x v="6"/>
    <x v="6"/>
    <n v="30.25"/>
    <n v="13"/>
    <n v="2359.5"/>
    <n v="786.5"/>
  </r>
  <r>
    <s v="Февраль,2018"/>
    <x v="6"/>
    <x v="6"/>
    <n v="30.25"/>
    <n v="13"/>
    <n v="2359.5"/>
    <n v="786.5"/>
  </r>
  <r>
    <s v="Март,2018"/>
    <x v="6"/>
    <x v="6"/>
    <n v="30.25"/>
    <n v="534"/>
    <n v="96921"/>
    <n v="32307"/>
  </r>
  <r>
    <s v="Апрель,2018"/>
    <x v="6"/>
    <x v="6"/>
    <n v="30.25"/>
    <n v="423"/>
    <n v="76774.5"/>
    <n v="25591.5"/>
  </r>
  <r>
    <s v="Май,2018"/>
    <x v="6"/>
    <x v="6"/>
    <n v="30.25"/>
    <n v="72"/>
    <n v="13068"/>
    <n v="4356"/>
  </r>
  <r>
    <s v="Июнь,2018"/>
    <x v="6"/>
    <x v="6"/>
    <n v="30.25"/>
    <n v="322"/>
    <n v="58443"/>
    <n v="19481"/>
  </r>
  <r>
    <s v="Июль,2018"/>
    <x v="6"/>
    <x v="6"/>
    <n v="30.25"/>
    <n v="479"/>
    <n v="86938.5"/>
    <n v="28979.5"/>
  </r>
  <r>
    <s v="Август,2018"/>
    <x v="6"/>
    <x v="6"/>
    <n v="30.25"/>
    <n v="301"/>
    <n v="54631.5"/>
    <n v="18210.5"/>
  </r>
  <r>
    <s v="Сентябрь,2018"/>
    <x v="6"/>
    <x v="6"/>
    <n v="30.25"/>
    <n v="264"/>
    <n v="47916"/>
    <n v="15972"/>
  </r>
  <r>
    <s v="Октябрь, 2018"/>
    <x v="6"/>
    <x v="6"/>
    <n v="30.25"/>
    <n v="189"/>
    <n v="34303.5"/>
    <n v="11434.5"/>
  </r>
  <r>
    <s v="Ноябрь,2018"/>
    <x v="6"/>
    <x v="6"/>
    <n v="30.25"/>
    <n v="108"/>
    <n v="19602"/>
    <n v="6534"/>
  </r>
  <r>
    <s v="Декабрь,2018"/>
    <x v="6"/>
    <x v="6"/>
    <n v="30.25"/>
    <n v="85"/>
    <n v="15427.5"/>
    <n v="5142.5"/>
  </r>
  <r>
    <s v="Январь,2018"/>
    <x v="7"/>
    <x v="7"/>
    <n v="62"/>
    <n v="54"/>
    <n v="20088"/>
    <n v="6696"/>
  </r>
  <r>
    <s v="Февраль,2018"/>
    <x v="7"/>
    <x v="7"/>
    <n v="62"/>
    <n v="102"/>
    <n v="37944"/>
    <n v="12648"/>
  </r>
  <r>
    <s v="Март,2018"/>
    <x v="7"/>
    <x v="7"/>
    <n v="62"/>
    <n v="31"/>
    <n v="11532"/>
    <n v="3844"/>
  </r>
  <r>
    <s v="Апрель,2018"/>
    <x v="7"/>
    <x v="7"/>
    <n v="62"/>
    <n v="756"/>
    <n v="281232"/>
    <n v="93744"/>
  </r>
  <r>
    <s v="Май,2018"/>
    <x v="7"/>
    <x v="7"/>
    <n v="62"/>
    <n v="332"/>
    <n v="123504"/>
    <n v="41168"/>
  </r>
  <r>
    <s v="Июнь,2018"/>
    <x v="7"/>
    <x v="7"/>
    <n v="62"/>
    <n v="157"/>
    <n v="58404"/>
    <n v="19468"/>
  </r>
  <r>
    <s v="Июль,2018"/>
    <x v="7"/>
    <x v="7"/>
    <n v="62"/>
    <n v="13"/>
    <n v="4836"/>
    <n v="1612"/>
  </r>
  <r>
    <s v="Август,2018"/>
    <x v="7"/>
    <x v="7"/>
    <n v="62"/>
    <n v="226"/>
    <n v="84072"/>
    <n v="28024"/>
  </r>
  <r>
    <s v="Сентябрь,2018"/>
    <x v="7"/>
    <x v="7"/>
    <n v="62"/>
    <n v="65"/>
    <n v="24180"/>
    <n v="8060"/>
  </r>
  <r>
    <s v="Октябрь, 2018"/>
    <x v="7"/>
    <x v="7"/>
    <n v="62"/>
    <n v="52"/>
    <n v="19344"/>
    <n v="6448"/>
  </r>
  <r>
    <s v="Ноябрь,2018"/>
    <x v="7"/>
    <x v="7"/>
    <n v="62"/>
    <n v="225"/>
    <n v="83700"/>
    <n v="27900"/>
  </r>
  <r>
    <s v="Ноябрь,2018"/>
    <x v="7"/>
    <x v="7"/>
    <n v="62"/>
    <n v="547"/>
    <n v="203484"/>
    <n v="67828"/>
  </r>
  <r>
    <s v="Январь,2018"/>
    <x v="8"/>
    <x v="8"/>
    <n v="4.5"/>
    <n v="85"/>
    <n v="2295"/>
    <n v="765"/>
  </r>
  <r>
    <s v="Февраль,2018"/>
    <x v="8"/>
    <x v="8"/>
    <n v="4.5"/>
    <n v="14"/>
    <n v="378"/>
    <n v="126"/>
  </r>
  <r>
    <s v="Март,2018"/>
    <x v="8"/>
    <x v="8"/>
    <n v="4.5"/>
    <n v="123"/>
    <n v="3321"/>
    <n v="1107"/>
  </r>
  <r>
    <s v="Апрель,2018"/>
    <x v="8"/>
    <x v="8"/>
    <n v="4.5"/>
    <n v="126"/>
    <n v="3402"/>
    <n v="1134"/>
  </r>
  <r>
    <s v="Май,2018"/>
    <x v="8"/>
    <x v="8"/>
    <n v="4.5"/>
    <n v="625"/>
    <n v="16875"/>
    <n v="5625"/>
  </r>
  <r>
    <s v="Июнь,2018"/>
    <x v="8"/>
    <x v="8"/>
    <n v="4.5"/>
    <n v="341"/>
    <n v="9207"/>
    <n v="3069"/>
  </r>
  <r>
    <s v="Июль,2018"/>
    <x v="8"/>
    <x v="8"/>
    <n v="4.5"/>
    <n v="129"/>
    <n v="3483"/>
    <n v="1161"/>
  </r>
  <r>
    <s v="Август,2018"/>
    <x v="8"/>
    <x v="8"/>
    <n v="4.5"/>
    <n v="142"/>
    <n v="3834"/>
    <n v="1278"/>
  </r>
  <r>
    <s v="Сентябрь,2018"/>
    <x v="8"/>
    <x v="8"/>
    <n v="4.5"/>
    <n v="36"/>
    <n v="972"/>
    <n v="324"/>
  </r>
  <r>
    <s v="Октябрь, 2018"/>
    <x v="8"/>
    <x v="8"/>
    <n v="4.5"/>
    <n v="108"/>
    <n v="2916"/>
    <n v="972"/>
  </r>
  <r>
    <s v="Ноябрь,2018"/>
    <x v="8"/>
    <x v="8"/>
    <n v="4.5"/>
    <n v="189"/>
    <n v="5103"/>
    <n v="1701"/>
  </r>
  <r>
    <s v="Декабрь,2018"/>
    <x v="8"/>
    <x v="8"/>
    <n v="4.5"/>
    <n v="65"/>
    <n v="1755"/>
    <n v="585"/>
  </r>
  <r>
    <s v="Январь,2018"/>
    <x v="9"/>
    <x v="9"/>
    <n v="63.25"/>
    <n v="56"/>
    <n v="21252"/>
    <n v="7084"/>
  </r>
  <r>
    <s v="Февраль,2018"/>
    <x v="9"/>
    <x v="9"/>
    <n v="63.25"/>
    <n v="42"/>
    <n v="15939"/>
    <n v="5313"/>
  </r>
  <r>
    <s v="Март,2018"/>
    <x v="9"/>
    <x v="9"/>
    <n v="63.25"/>
    <n v="35"/>
    <n v="13282.5"/>
    <n v="4427.5"/>
  </r>
  <r>
    <s v="Апрель,2018"/>
    <x v="9"/>
    <x v="9"/>
    <n v="63.25"/>
    <n v="300"/>
    <n v="113850"/>
    <n v="37950"/>
  </r>
  <r>
    <s v="Май,2018"/>
    <x v="9"/>
    <x v="9"/>
    <n v="63.25"/>
    <n v="25"/>
    <n v="9487.5"/>
    <n v="3162.5"/>
  </r>
  <r>
    <s v="Июнь,2018"/>
    <x v="9"/>
    <x v="9"/>
    <n v="63.25"/>
    <n v="78"/>
    <n v="29601"/>
    <n v="9867"/>
  </r>
  <r>
    <s v="Июль,2018"/>
    <x v="9"/>
    <x v="9"/>
    <n v="63.25"/>
    <n v="125"/>
    <n v="47437.5"/>
    <n v="15812.5"/>
  </r>
  <r>
    <s v="Август,2018"/>
    <x v="9"/>
    <x v="9"/>
    <n v="63.25"/>
    <n v="98"/>
    <n v="37191"/>
    <n v="12397"/>
  </r>
  <r>
    <s v="Сентябрь,2018"/>
    <x v="9"/>
    <x v="9"/>
    <n v="63.25"/>
    <n v="199"/>
    <n v="75520.5"/>
    <n v="25173.5"/>
  </r>
  <r>
    <s v="Октябрь, 2018"/>
    <x v="9"/>
    <x v="9"/>
    <n v="63.25"/>
    <n v="99"/>
    <n v="37570.5"/>
    <n v="12523.5"/>
  </r>
  <r>
    <s v="Ноябрь,2018"/>
    <x v="9"/>
    <x v="9"/>
    <n v="63.25"/>
    <n v="401"/>
    <n v="152179.5"/>
    <n v="50726.5"/>
  </r>
  <r>
    <s v="Декабрь,2018"/>
    <x v="9"/>
    <x v="9"/>
    <n v="63.25"/>
    <n v="332"/>
    <n v="125994"/>
    <n v="41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s v="Январь,2018"/>
    <x v="0"/>
    <n v="78"/>
    <n v="19.5"/>
    <n v="95"/>
    <n v="11115"/>
    <n v="3705"/>
  </r>
  <r>
    <s v="Февраль,2018"/>
    <x v="0"/>
    <n v="78"/>
    <n v="19.5"/>
    <n v="75"/>
    <n v="8775"/>
    <n v="2925"/>
  </r>
  <r>
    <s v="Март,2018"/>
    <x v="0"/>
    <n v="78"/>
    <n v="19.5"/>
    <n v="25"/>
    <n v="2925"/>
    <n v="975"/>
  </r>
  <r>
    <s v="Апрель,2018"/>
    <x v="0"/>
    <n v="78"/>
    <n v="19.5"/>
    <n v="666"/>
    <n v="77922"/>
    <n v="25974"/>
  </r>
  <r>
    <s v="Май,2018"/>
    <x v="0"/>
    <n v="78"/>
    <n v="19.5"/>
    <n v="243"/>
    <n v="28431"/>
    <n v="9477"/>
  </r>
  <r>
    <s v="Июнь,2018"/>
    <x v="0"/>
    <n v="78"/>
    <n v="19.5"/>
    <n v="652"/>
    <n v="76284"/>
    <n v="25428"/>
  </r>
  <r>
    <s v="Июль,2018"/>
    <x v="0"/>
    <n v="78"/>
    <n v="19.5"/>
    <n v="68"/>
    <n v="7956"/>
    <n v="2652"/>
  </r>
  <r>
    <s v="Август,2018"/>
    <x v="0"/>
    <n v="78"/>
    <n v="19.5"/>
    <n v="52"/>
    <n v="6084"/>
    <n v="2028"/>
  </r>
  <r>
    <s v="Сентябрь,2018"/>
    <x v="0"/>
    <n v="78"/>
    <n v="19.5"/>
    <n v="105"/>
    <n v="12285"/>
    <n v="4095"/>
  </r>
  <r>
    <s v="Октябрь, 2018"/>
    <x v="0"/>
    <n v="78"/>
    <n v="19.5"/>
    <n v="55"/>
    <n v="6435"/>
    <n v="2145"/>
  </r>
  <r>
    <s v="Ноябрь,2018"/>
    <x v="0"/>
    <n v="78"/>
    <n v="19.5"/>
    <n v="25"/>
    <n v="2925"/>
    <n v="975"/>
  </r>
  <r>
    <s v="Декабрь,2018"/>
    <x v="0"/>
    <n v="78"/>
    <n v="19.5"/>
    <n v="293"/>
    <n v="34281"/>
    <n v="11427"/>
  </r>
  <r>
    <s v="Январь,2018"/>
    <x v="1"/>
    <n v="34"/>
    <n v="8.5"/>
    <n v="132"/>
    <n v="6732"/>
    <n v="2244"/>
  </r>
  <r>
    <s v="Февраль,2018"/>
    <x v="1"/>
    <n v="34"/>
    <n v="8.5"/>
    <n v="39"/>
    <n v="1989"/>
    <n v="663"/>
  </r>
  <r>
    <s v="Март,2018"/>
    <x v="1"/>
    <n v="34"/>
    <n v="8.5"/>
    <n v="453"/>
    <n v="23103"/>
    <n v="7701"/>
  </r>
  <r>
    <s v="Апрель,2018"/>
    <x v="1"/>
    <n v="34"/>
    <n v="8.5"/>
    <n v="324"/>
    <n v="16524"/>
    <n v="5508"/>
  </r>
  <r>
    <s v="Май,2018"/>
    <x v="1"/>
    <n v="34"/>
    <n v="8.5"/>
    <n v="724"/>
    <n v="36924"/>
    <n v="12308"/>
  </r>
  <r>
    <s v="Июнь,2018"/>
    <x v="1"/>
    <n v="34"/>
    <n v="8.5"/>
    <n v="254"/>
    <n v="12954"/>
    <n v="4318"/>
  </r>
  <r>
    <s v="Июль,2018"/>
    <x v="1"/>
    <n v="34"/>
    <n v="8.5"/>
    <n v="226"/>
    <n v="11526"/>
    <n v="3842"/>
  </r>
  <r>
    <s v="Август,2018"/>
    <x v="1"/>
    <n v="34"/>
    <n v="8.5"/>
    <n v="99"/>
    <n v="5049"/>
    <n v="1683"/>
  </r>
  <r>
    <s v="Сентябрь,2018"/>
    <x v="1"/>
    <n v="34"/>
    <n v="8.5"/>
    <n v="332"/>
    <n v="16932"/>
    <n v="5644"/>
  </r>
  <r>
    <s v="Октябрь, 2018"/>
    <x v="1"/>
    <n v="34"/>
    <n v="8.5"/>
    <n v="123"/>
    <n v="6273"/>
    <n v="2091"/>
  </r>
  <r>
    <s v="Ноябрь,2018"/>
    <x v="1"/>
    <n v="34"/>
    <n v="8.5"/>
    <n v="209"/>
    <n v="10659"/>
    <n v="3553"/>
  </r>
  <r>
    <s v="Декабрь,2018"/>
    <x v="1"/>
    <n v="34"/>
    <n v="8.5"/>
    <n v="89"/>
    <n v="4539"/>
    <n v="1513"/>
  </r>
  <r>
    <s v="Январь,2018"/>
    <x v="2"/>
    <n v="29"/>
    <n v="7.25"/>
    <n v="31"/>
    <n v="1348.5"/>
    <n v="449.5"/>
  </r>
  <r>
    <s v="Февраль,2018"/>
    <x v="2"/>
    <n v="29"/>
    <n v="7.25"/>
    <n v="69"/>
    <n v="3001.5"/>
    <n v="1000.5"/>
  </r>
  <r>
    <s v="Март,2018"/>
    <x v="2"/>
    <n v="29"/>
    <n v="7.25"/>
    <n v="423"/>
    <n v="18400.5"/>
    <n v="6133.5"/>
  </r>
  <r>
    <s v="Апрель,2018"/>
    <x v="2"/>
    <n v="29"/>
    <n v="7.25"/>
    <n v="72"/>
    <n v="3132"/>
    <n v="1044"/>
  </r>
  <r>
    <s v="Май,2018"/>
    <x v="2"/>
    <n v="29"/>
    <n v="7.25"/>
    <n v="985"/>
    <n v="42847.5"/>
    <n v="14282.5"/>
  </r>
  <r>
    <s v="Июнь,2018"/>
    <x v="2"/>
    <n v="29"/>
    <n v="7.25"/>
    <n v="64"/>
    <n v="2784"/>
    <n v="928"/>
  </r>
  <r>
    <s v="Июль,2018"/>
    <x v="2"/>
    <n v="29"/>
    <n v="7.25"/>
    <n v="65"/>
    <n v="2827.5"/>
    <n v="942.5"/>
  </r>
  <r>
    <s v="Август,2018"/>
    <x v="2"/>
    <n v="29"/>
    <n v="7.25"/>
    <n v="198"/>
    <n v="8613"/>
    <n v="2871"/>
  </r>
  <r>
    <s v="Сентябрь,2018"/>
    <x v="2"/>
    <n v="29"/>
    <n v="7.25"/>
    <n v="78"/>
    <n v="3393"/>
    <n v="1131"/>
  </r>
  <r>
    <s v="Октябрь, 2018"/>
    <x v="2"/>
    <n v="29"/>
    <n v="7.25"/>
    <n v="369"/>
    <n v="16051.5"/>
    <n v="5350.5"/>
  </r>
  <r>
    <s v="Ноябрь,2018"/>
    <x v="2"/>
    <n v="29"/>
    <n v="7.25"/>
    <n v="265"/>
    <n v="11527.5"/>
    <n v="3842.5"/>
  </r>
  <r>
    <s v="Декабрь,2018"/>
    <x v="2"/>
    <n v="29"/>
    <n v="7.25"/>
    <n v="96"/>
    <n v="4176"/>
    <n v="1392"/>
  </r>
  <r>
    <s v="Январь,2018"/>
    <x v="3"/>
    <n v="89"/>
    <n v="22.25"/>
    <n v="96"/>
    <n v="12816"/>
    <n v="4272"/>
  </r>
  <r>
    <s v="Февраль,2018"/>
    <x v="3"/>
    <n v="89"/>
    <n v="22.25"/>
    <n v="56"/>
    <n v="7476"/>
    <n v="2492"/>
  </r>
  <r>
    <s v="Март,2018"/>
    <x v="3"/>
    <n v="89"/>
    <n v="22.25"/>
    <n v="24"/>
    <n v="3204"/>
    <n v="1068"/>
  </r>
  <r>
    <s v="Апрель,2018"/>
    <x v="3"/>
    <n v="89"/>
    <n v="22.25"/>
    <n v="124"/>
    <n v="16554"/>
    <n v="5518"/>
  </r>
  <r>
    <s v="Май,2018"/>
    <x v="3"/>
    <n v="89"/>
    <n v="22.25"/>
    <n v="102"/>
    <n v="13617"/>
    <n v="4539"/>
  </r>
  <r>
    <s v="Июнь,2018"/>
    <x v="3"/>
    <n v="89"/>
    <n v="22.25"/>
    <n v="95"/>
    <n v="12682.5"/>
    <n v="4227.5"/>
  </r>
  <r>
    <s v="Июль,2018"/>
    <x v="3"/>
    <n v="89"/>
    <n v="22.25"/>
    <n v="239"/>
    <n v="31906.5"/>
    <n v="10635.5"/>
  </r>
  <r>
    <s v="Август,2018"/>
    <x v="3"/>
    <n v="89"/>
    <n v="22.25"/>
    <n v="137"/>
    <n v="18289.5"/>
    <n v="6096.5"/>
  </r>
  <r>
    <s v="Сентябрь,2018"/>
    <x v="3"/>
    <n v="89"/>
    <n v="22.25"/>
    <n v="201"/>
    <n v="26833.5"/>
    <n v="8944.5"/>
  </r>
  <r>
    <s v="Октябрь, 2018"/>
    <x v="3"/>
    <n v="89"/>
    <n v="22.25"/>
    <n v="125"/>
    <n v="16687.5"/>
    <n v="5562.5"/>
  </r>
  <r>
    <s v="Ноябрь,2018"/>
    <x v="3"/>
    <n v="89"/>
    <n v="22.25"/>
    <n v="63"/>
    <n v="8410.5"/>
    <n v="2803.5"/>
  </r>
  <r>
    <s v="Декабрь,2018"/>
    <x v="3"/>
    <n v="89"/>
    <n v="22.25"/>
    <n v="51"/>
    <n v="6808.5"/>
    <n v="2269.5"/>
  </r>
  <r>
    <s v="Январь,2018"/>
    <x v="4"/>
    <n v="148"/>
    <n v="37"/>
    <n v="47"/>
    <n v="10434"/>
    <n v="3478"/>
  </r>
  <r>
    <s v="Февраль,2018"/>
    <x v="4"/>
    <n v="148"/>
    <n v="37"/>
    <n v="25"/>
    <n v="5550"/>
    <n v="1850"/>
  </r>
  <r>
    <s v="Март,2018"/>
    <x v="4"/>
    <n v="148"/>
    <n v="37"/>
    <n v="324"/>
    <n v="71928"/>
    <n v="23976"/>
  </r>
  <r>
    <s v="Апрель,2018"/>
    <x v="4"/>
    <n v="148"/>
    <n v="37"/>
    <n v="243"/>
    <n v="53946"/>
    <n v="17982"/>
  </r>
  <r>
    <s v="Май,2018"/>
    <x v="4"/>
    <n v="148"/>
    <n v="37"/>
    <n v="123"/>
    <n v="27306"/>
    <n v="9102"/>
  </r>
  <r>
    <s v="Июнь,2018"/>
    <x v="4"/>
    <n v="148"/>
    <n v="37"/>
    <n v="96"/>
    <n v="21312"/>
    <n v="7104"/>
  </r>
  <r>
    <s v="Июль,2018"/>
    <x v="4"/>
    <n v="148"/>
    <n v="37"/>
    <n v="327"/>
    <n v="72594"/>
    <n v="24198"/>
  </r>
  <r>
    <s v="Август,2018"/>
    <x v="4"/>
    <n v="148"/>
    <n v="37"/>
    <n v="38"/>
    <n v="8436"/>
    <n v="2812"/>
  </r>
  <r>
    <s v="Сентябрь,2018"/>
    <x v="4"/>
    <n v="148"/>
    <n v="37"/>
    <n v="198"/>
    <n v="43956"/>
    <n v="14652"/>
  </r>
  <r>
    <s v="Октябрь, 2018"/>
    <x v="4"/>
    <n v="148"/>
    <n v="37"/>
    <n v="41"/>
    <n v="9102"/>
    <n v="3034"/>
  </r>
  <r>
    <s v="Ноябрь,2018"/>
    <x v="4"/>
    <n v="148"/>
    <n v="37"/>
    <n v="63"/>
    <n v="13986"/>
    <n v="4662"/>
  </r>
  <r>
    <s v="Декабрь,2018"/>
    <x v="4"/>
    <n v="148"/>
    <n v="37"/>
    <n v="108"/>
    <n v="23976"/>
    <n v="7992"/>
  </r>
  <r>
    <s v="Январь,2018"/>
    <x v="5"/>
    <n v="37"/>
    <n v="9.25"/>
    <n v="58"/>
    <n v="3219"/>
    <n v="1073"/>
  </r>
  <r>
    <s v="Февраль,2018"/>
    <x v="5"/>
    <n v="37"/>
    <n v="9.25"/>
    <n v="83"/>
    <n v="4606.5"/>
    <n v="1535.5"/>
  </r>
  <r>
    <s v="Март,2018"/>
    <x v="5"/>
    <n v="37"/>
    <n v="9.25"/>
    <n v="983"/>
    <n v="54556.5"/>
    <n v="18185.5"/>
  </r>
  <r>
    <s v="Апрель,2018"/>
    <x v="5"/>
    <n v="37"/>
    <n v="9.25"/>
    <n v="66"/>
    <n v="3663"/>
    <n v="1221"/>
  </r>
  <r>
    <s v="Май,2018"/>
    <x v="5"/>
    <n v="37"/>
    <n v="9.25"/>
    <n v="426"/>
    <n v="23643"/>
    <n v="7881"/>
  </r>
  <r>
    <s v="Июнь,2018"/>
    <x v="5"/>
    <n v="37"/>
    <n v="9.25"/>
    <n v="138"/>
    <n v="7659"/>
    <n v="2553"/>
  </r>
  <r>
    <s v="Июль,2018"/>
    <x v="5"/>
    <n v="37"/>
    <n v="9.25"/>
    <n v="142"/>
    <n v="7881"/>
    <n v="2627"/>
  </r>
  <r>
    <s v="Август,2018"/>
    <x v="5"/>
    <n v="37"/>
    <n v="9.25"/>
    <n v="200"/>
    <n v="11100"/>
    <n v="3700"/>
  </r>
  <r>
    <s v="Сентябрь,2018"/>
    <x v="5"/>
    <n v="37"/>
    <n v="9.25"/>
    <n v="238"/>
    <n v="13209"/>
    <n v="4403"/>
  </r>
  <r>
    <s v="Октябрь, 2018"/>
    <x v="5"/>
    <n v="37"/>
    <n v="9.25"/>
    <n v="370"/>
    <n v="20535"/>
    <n v="6845"/>
  </r>
  <r>
    <s v="Ноябрь,2018"/>
    <x v="5"/>
    <n v="37"/>
    <n v="9.25"/>
    <n v="229"/>
    <n v="12709.5"/>
    <n v="4236.5"/>
  </r>
  <r>
    <s v="Декабрь,2018"/>
    <x v="5"/>
    <n v="37"/>
    <n v="9.25"/>
    <n v="246"/>
    <n v="13653"/>
    <n v="4551"/>
  </r>
  <r>
    <s v="Январь,2018"/>
    <x v="6"/>
    <n v="121"/>
    <n v="30.25"/>
    <n v="13"/>
    <n v="2359.5"/>
    <n v="786.5"/>
  </r>
  <r>
    <s v="Февраль,2018"/>
    <x v="6"/>
    <n v="121"/>
    <n v="30.25"/>
    <n v="13"/>
    <n v="2359.5"/>
    <n v="786.5"/>
  </r>
  <r>
    <s v="Март,2018"/>
    <x v="6"/>
    <n v="121"/>
    <n v="30.25"/>
    <n v="534"/>
    <n v="96921"/>
    <n v="32307"/>
  </r>
  <r>
    <s v="Апрель,2018"/>
    <x v="6"/>
    <n v="121"/>
    <n v="30.25"/>
    <n v="423"/>
    <n v="76774.5"/>
    <n v="25591.5"/>
  </r>
  <r>
    <s v="Май,2018"/>
    <x v="6"/>
    <n v="121"/>
    <n v="30.25"/>
    <n v="72"/>
    <n v="13068"/>
    <n v="4356"/>
  </r>
  <r>
    <s v="Июнь,2018"/>
    <x v="6"/>
    <n v="121"/>
    <n v="30.25"/>
    <n v="322"/>
    <n v="58443"/>
    <n v="19481"/>
  </r>
  <r>
    <s v="Июль,2018"/>
    <x v="6"/>
    <n v="121"/>
    <n v="30.25"/>
    <n v="479"/>
    <n v="86938.5"/>
    <n v="28979.5"/>
  </r>
  <r>
    <s v="Август,2018"/>
    <x v="6"/>
    <n v="121"/>
    <n v="30.25"/>
    <n v="301"/>
    <n v="54631.5"/>
    <n v="18210.5"/>
  </r>
  <r>
    <s v="Сентябрь,2018"/>
    <x v="6"/>
    <n v="121"/>
    <n v="30.25"/>
    <n v="264"/>
    <n v="47916"/>
    <n v="15972"/>
  </r>
  <r>
    <s v="Октябрь, 2018"/>
    <x v="6"/>
    <n v="121"/>
    <n v="30.25"/>
    <n v="189"/>
    <n v="34303.5"/>
    <n v="11434.5"/>
  </r>
  <r>
    <s v="Ноябрь,2018"/>
    <x v="6"/>
    <n v="121"/>
    <n v="30.25"/>
    <n v="108"/>
    <n v="19602"/>
    <n v="6534"/>
  </r>
  <r>
    <s v="Декабрь,2018"/>
    <x v="6"/>
    <n v="121"/>
    <n v="30.25"/>
    <n v="85"/>
    <n v="15427.5"/>
    <n v="5142.5"/>
  </r>
  <r>
    <s v="Январь,2018"/>
    <x v="7"/>
    <n v="248"/>
    <n v="62"/>
    <n v="54"/>
    <n v="20088"/>
    <n v="6696"/>
  </r>
  <r>
    <s v="Февраль,2018"/>
    <x v="7"/>
    <n v="248"/>
    <n v="62"/>
    <n v="102"/>
    <n v="37944"/>
    <n v="12648"/>
  </r>
  <r>
    <s v="Март,2018"/>
    <x v="7"/>
    <n v="248"/>
    <n v="62"/>
    <n v="31"/>
    <n v="11532"/>
    <n v="3844"/>
  </r>
  <r>
    <s v="Апрель,2018"/>
    <x v="7"/>
    <n v="248"/>
    <n v="62"/>
    <n v="756"/>
    <n v="281232"/>
    <n v="93744"/>
  </r>
  <r>
    <s v="Май,2018"/>
    <x v="7"/>
    <n v="248"/>
    <n v="62"/>
    <n v="332"/>
    <n v="123504"/>
    <n v="41168"/>
  </r>
  <r>
    <s v="Июнь,2018"/>
    <x v="7"/>
    <n v="248"/>
    <n v="62"/>
    <n v="157"/>
    <n v="58404"/>
    <n v="19468"/>
  </r>
  <r>
    <s v="Июль,2018"/>
    <x v="7"/>
    <n v="248"/>
    <n v="62"/>
    <n v="13"/>
    <n v="4836"/>
    <n v="1612"/>
  </r>
  <r>
    <s v="Август,2018"/>
    <x v="7"/>
    <n v="248"/>
    <n v="62"/>
    <n v="226"/>
    <n v="84072"/>
    <n v="28024"/>
  </r>
  <r>
    <s v="Сентябрь,2018"/>
    <x v="7"/>
    <n v="248"/>
    <n v="62"/>
    <n v="65"/>
    <n v="24180"/>
    <n v="8060"/>
  </r>
  <r>
    <s v="Октябрь, 2018"/>
    <x v="7"/>
    <n v="248"/>
    <n v="62"/>
    <n v="52"/>
    <n v="19344"/>
    <n v="6448"/>
  </r>
  <r>
    <s v="Ноябрь,2018"/>
    <x v="7"/>
    <n v="248"/>
    <n v="62"/>
    <n v="225"/>
    <n v="83700"/>
    <n v="27900"/>
  </r>
  <r>
    <s v="Ноябрь,2018"/>
    <x v="7"/>
    <n v="248"/>
    <n v="62"/>
    <n v="547"/>
    <n v="203484"/>
    <n v="67828"/>
  </r>
  <r>
    <s v="Январь,2018"/>
    <x v="8"/>
    <n v="18"/>
    <n v="4.5"/>
    <n v="85"/>
    <n v="2295"/>
    <n v="765"/>
  </r>
  <r>
    <s v="Февраль,2018"/>
    <x v="8"/>
    <n v="18"/>
    <n v="4.5"/>
    <n v="14"/>
    <n v="378"/>
    <n v="126"/>
  </r>
  <r>
    <s v="Март,2018"/>
    <x v="8"/>
    <n v="18"/>
    <n v="4.5"/>
    <n v="123"/>
    <n v="3321"/>
    <n v="1107"/>
  </r>
  <r>
    <s v="Апрель,2018"/>
    <x v="8"/>
    <n v="18"/>
    <n v="4.5"/>
    <n v="126"/>
    <n v="3402"/>
    <n v="1134"/>
  </r>
  <r>
    <s v="Май,2018"/>
    <x v="8"/>
    <n v="18"/>
    <n v="4.5"/>
    <n v="625"/>
    <n v="16875"/>
    <n v="5625"/>
  </r>
  <r>
    <s v="Июнь,2018"/>
    <x v="8"/>
    <n v="18"/>
    <n v="4.5"/>
    <n v="341"/>
    <n v="9207"/>
    <n v="3069"/>
  </r>
  <r>
    <s v="Июль,2018"/>
    <x v="8"/>
    <n v="18"/>
    <n v="4.5"/>
    <n v="129"/>
    <n v="3483"/>
    <n v="1161"/>
  </r>
  <r>
    <s v="Август,2018"/>
    <x v="8"/>
    <n v="18"/>
    <n v="4.5"/>
    <n v="142"/>
    <n v="3834"/>
    <n v="1278"/>
  </r>
  <r>
    <s v="Сентябрь,2018"/>
    <x v="8"/>
    <n v="18"/>
    <n v="4.5"/>
    <n v="36"/>
    <n v="972"/>
    <n v="324"/>
  </r>
  <r>
    <s v="Октябрь, 2018"/>
    <x v="8"/>
    <n v="18"/>
    <n v="4.5"/>
    <n v="108"/>
    <n v="2916"/>
    <n v="972"/>
  </r>
  <r>
    <s v="Ноябрь,2018"/>
    <x v="8"/>
    <n v="18"/>
    <n v="4.5"/>
    <n v="189"/>
    <n v="5103"/>
    <n v="1701"/>
  </r>
  <r>
    <s v="Декабрь,2018"/>
    <x v="8"/>
    <n v="18"/>
    <n v="4.5"/>
    <n v="65"/>
    <n v="1755"/>
    <n v="585"/>
  </r>
  <r>
    <s v="Январь,2018"/>
    <x v="9"/>
    <n v="253"/>
    <n v="63.25"/>
    <n v="56"/>
    <n v="21252"/>
    <n v="7084"/>
  </r>
  <r>
    <s v="Февраль,2018"/>
    <x v="9"/>
    <n v="253"/>
    <n v="63.25"/>
    <n v="42"/>
    <n v="15939"/>
    <n v="5313"/>
  </r>
  <r>
    <s v="Март,2018"/>
    <x v="9"/>
    <n v="253"/>
    <n v="63.25"/>
    <n v="35"/>
    <n v="13282.5"/>
    <n v="4427.5"/>
  </r>
  <r>
    <s v="Апрель,2018"/>
    <x v="9"/>
    <n v="253"/>
    <n v="63.25"/>
    <n v="300"/>
    <n v="113850"/>
    <n v="37950"/>
  </r>
  <r>
    <s v="Май,2018"/>
    <x v="9"/>
    <n v="253"/>
    <n v="63.25"/>
    <n v="25"/>
    <n v="9487.5"/>
    <n v="3162.5"/>
  </r>
  <r>
    <s v="Июнь,2018"/>
    <x v="9"/>
    <n v="253"/>
    <n v="63.25"/>
    <n v="78"/>
    <n v="29601"/>
    <n v="9867"/>
  </r>
  <r>
    <s v="Июль,2018"/>
    <x v="9"/>
    <n v="253"/>
    <n v="63.25"/>
    <n v="125"/>
    <n v="47437.5"/>
    <n v="15812.5"/>
  </r>
  <r>
    <s v="Август,2018"/>
    <x v="9"/>
    <n v="253"/>
    <n v="63.25"/>
    <n v="98"/>
    <n v="37191"/>
    <n v="12397"/>
  </r>
  <r>
    <s v="Сентябрь,2018"/>
    <x v="9"/>
    <n v="253"/>
    <n v="63.25"/>
    <n v="199"/>
    <n v="75520.5"/>
    <n v="25173.5"/>
  </r>
  <r>
    <s v="Октябрь, 2018"/>
    <x v="9"/>
    <n v="253"/>
    <n v="63.25"/>
    <n v="99"/>
    <n v="37570.5"/>
    <n v="12523.5"/>
  </r>
  <r>
    <s v="Ноябрь,2018"/>
    <x v="9"/>
    <n v="253"/>
    <n v="63.25"/>
    <n v="401"/>
    <n v="152179.5"/>
    <n v="50726.5"/>
  </r>
  <r>
    <s v="Декабрь,2018"/>
    <x v="9"/>
    <n v="253"/>
    <n v="63.25"/>
    <n v="332"/>
    <n v="125994"/>
    <n v="41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showHeaders="0" outline="1" outlineData="1" multipleFieldFilters="0" chartFormat="5">
  <location ref="A3:C14" firstHeaderRow="0" firstDataRow="1" firstDataCol="1"/>
  <pivotFields count="7">
    <pivotField showAl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numFmtId="164" showAll="0">
      <items count="11">
        <item x="8"/>
        <item x="2"/>
        <item x="1"/>
        <item x="5"/>
        <item x="0"/>
        <item x="3"/>
        <item x="6"/>
        <item x="4"/>
        <item x="7"/>
        <item x="9"/>
        <item t="default"/>
      </items>
    </pivotField>
    <pivotField dataField="1" numFmtId="164" showAll="0"/>
    <pivotField numFmtId="2" showAll="0"/>
    <pivotField numFmtId="164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тоимость" fld="2" baseField="0" baseItem="0"/>
    <dataField name="Сумма по полю Наценка, руб." fld="3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7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3:B14" firstHeaderRow="1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  <pivotField numFmtId="164" showAll="0"/>
    <pivotField numFmtId="2" showAll="0"/>
    <pivotField numFmtId="164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Среднее по полю Стоимость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selection activeCell="E4" sqref="A1:N125"/>
    </sheetView>
  </sheetViews>
  <sheetFormatPr defaultRowHeight="15" x14ac:dyDescent="0.25"/>
  <cols>
    <col min="1" max="1" width="14.28515625" bestFit="1" customWidth="1"/>
    <col min="2" max="2" width="15.7109375" bestFit="1" customWidth="1"/>
    <col min="3" max="3" width="10.5703125" bestFit="1" customWidth="1"/>
    <col min="4" max="4" width="13.7109375" bestFit="1" customWidth="1"/>
    <col min="5" max="5" width="8.85546875" customWidth="1"/>
    <col min="6" max="6" width="16.28515625" bestFit="1" customWidth="1"/>
    <col min="7" max="7" width="15.140625" customWidth="1"/>
  </cols>
  <sheetData>
    <row r="1" spans="1:14" ht="20.25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4" t="s">
        <v>1</v>
      </c>
      <c r="B2" s="5">
        <v>0.25</v>
      </c>
    </row>
    <row r="3" spans="1:14" x14ac:dyDescent="0.25">
      <c r="A3" s="4" t="s">
        <v>2</v>
      </c>
      <c r="B3" s="5">
        <v>0.2</v>
      </c>
    </row>
    <row r="5" spans="1:14" ht="15.75" thickBot="1" x14ac:dyDescent="0.3">
      <c r="A5" s="6" t="s">
        <v>3</v>
      </c>
      <c r="B5" s="6" t="s">
        <v>36</v>
      </c>
      <c r="C5" s="6" t="s">
        <v>18</v>
      </c>
      <c r="D5" s="6" t="s">
        <v>19</v>
      </c>
      <c r="E5" s="6" t="s">
        <v>20</v>
      </c>
      <c r="F5" s="6" t="s">
        <v>4</v>
      </c>
      <c r="G5" s="7" t="s">
        <v>16</v>
      </c>
    </row>
    <row r="6" spans="1:14" x14ac:dyDescent="0.25">
      <c r="A6" s="8" t="s">
        <v>26</v>
      </c>
      <c r="B6" s="9" t="s">
        <v>8</v>
      </c>
      <c r="C6" s="10">
        <v>78</v>
      </c>
      <c r="D6" s="10">
        <f t="shared" ref="D6:D69" si="0">C6*$B$2</f>
        <v>19.5</v>
      </c>
      <c r="E6" s="11">
        <v>95</v>
      </c>
      <c r="F6" s="10">
        <f t="shared" ref="F6:F69" si="1">(C6+D6)*E6*(1+$B$3)</f>
        <v>11115</v>
      </c>
      <c r="G6" s="10">
        <f t="shared" ref="G6:G69" si="2">F6-(C6*E6)</f>
        <v>3705</v>
      </c>
    </row>
    <row r="7" spans="1:14" x14ac:dyDescent="0.25">
      <c r="A7" s="8" t="s">
        <v>25</v>
      </c>
      <c r="B7" s="9" t="s">
        <v>8</v>
      </c>
      <c r="C7" s="10">
        <v>78</v>
      </c>
      <c r="D7" s="10">
        <f t="shared" si="0"/>
        <v>19.5</v>
      </c>
      <c r="E7" s="11">
        <v>75</v>
      </c>
      <c r="F7" s="10">
        <f t="shared" si="1"/>
        <v>8775</v>
      </c>
      <c r="G7" s="10">
        <f t="shared" si="2"/>
        <v>2925</v>
      </c>
    </row>
    <row r="8" spans="1:14" x14ac:dyDescent="0.25">
      <c r="A8" s="8" t="s">
        <v>24</v>
      </c>
      <c r="B8" s="9" t="s">
        <v>8</v>
      </c>
      <c r="C8" s="10">
        <v>78</v>
      </c>
      <c r="D8" s="10">
        <f t="shared" si="0"/>
        <v>19.5</v>
      </c>
      <c r="E8" s="11">
        <v>25</v>
      </c>
      <c r="F8" s="10">
        <f t="shared" si="1"/>
        <v>2925</v>
      </c>
      <c r="G8" s="10">
        <f t="shared" si="2"/>
        <v>975</v>
      </c>
    </row>
    <row r="9" spans="1:14" x14ac:dyDescent="0.25">
      <c r="A9" s="8" t="s">
        <v>23</v>
      </c>
      <c r="B9" s="9" t="s">
        <v>8</v>
      </c>
      <c r="C9" s="10">
        <v>78</v>
      </c>
      <c r="D9" s="10">
        <f t="shared" si="0"/>
        <v>19.5</v>
      </c>
      <c r="E9" s="11">
        <v>666</v>
      </c>
      <c r="F9" s="10">
        <f t="shared" si="1"/>
        <v>77922</v>
      </c>
      <c r="G9" s="10">
        <f t="shared" si="2"/>
        <v>25974</v>
      </c>
    </row>
    <row r="10" spans="1:14" x14ac:dyDescent="0.25">
      <c r="A10" s="12" t="s">
        <v>22</v>
      </c>
      <c r="B10" s="9" t="s">
        <v>8</v>
      </c>
      <c r="C10" s="10">
        <v>78</v>
      </c>
      <c r="D10" s="10">
        <f t="shared" si="0"/>
        <v>19.5</v>
      </c>
      <c r="E10" s="11">
        <v>243</v>
      </c>
      <c r="F10" s="10">
        <f t="shared" si="1"/>
        <v>28431</v>
      </c>
      <c r="G10" s="10">
        <f t="shared" si="2"/>
        <v>9477</v>
      </c>
    </row>
    <row r="11" spans="1:14" x14ac:dyDescent="0.25">
      <c r="A11" s="8" t="s">
        <v>27</v>
      </c>
      <c r="B11" s="9" t="s">
        <v>8</v>
      </c>
      <c r="C11" s="10">
        <v>78</v>
      </c>
      <c r="D11" s="10">
        <f t="shared" si="0"/>
        <v>19.5</v>
      </c>
      <c r="E11" s="11">
        <v>652</v>
      </c>
      <c r="F11" s="10">
        <f t="shared" si="1"/>
        <v>76284</v>
      </c>
      <c r="G11" s="10">
        <f t="shared" si="2"/>
        <v>25428</v>
      </c>
    </row>
    <row r="12" spans="1:14" x14ac:dyDescent="0.25">
      <c r="A12" s="8" t="s">
        <v>28</v>
      </c>
      <c r="B12" s="9" t="s">
        <v>8</v>
      </c>
      <c r="C12" s="10">
        <v>78</v>
      </c>
      <c r="D12" s="10">
        <f t="shared" si="0"/>
        <v>19.5</v>
      </c>
      <c r="E12" s="11">
        <v>68</v>
      </c>
      <c r="F12" s="10">
        <f t="shared" si="1"/>
        <v>7956</v>
      </c>
      <c r="G12" s="10">
        <f t="shared" si="2"/>
        <v>2652</v>
      </c>
    </row>
    <row r="13" spans="1:14" x14ac:dyDescent="0.25">
      <c r="A13" s="8" t="s">
        <v>29</v>
      </c>
      <c r="B13" s="9" t="s">
        <v>8</v>
      </c>
      <c r="C13" s="10">
        <v>78</v>
      </c>
      <c r="D13" s="10">
        <f t="shared" si="0"/>
        <v>19.5</v>
      </c>
      <c r="E13" s="11">
        <v>52</v>
      </c>
      <c r="F13" s="10">
        <f t="shared" si="1"/>
        <v>6084</v>
      </c>
      <c r="G13" s="10">
        <f t="shared" si="2"/>
        <v>2028</v>
      </c>
    </row>
    <row r="14" spans="1:14" x14ac:dyDescent="0.25">
      <c r="A14" s="8" t="s">
        <v>30</v>
      </c>
      <c r="B14" s="9" t="s">
        <v>8</v>
      </c>
      <c r="C14" s="10">
        <v>78</v>
      </c>
      <c r="D14" s="10">
        <f t="shared" si="0"/>
        <v>19.5</v>
      </c>
      <c r="E14" s="11">
        <v>105</v>
      </c>
      <c r="F14" s="10">
        <f t="shared" si="1"/>
        <v>12285</v>
      </c>
      <c r="G14" s="10">
        <f t="shared" si="2"/>
        <v>4095</v>
      </c>
    </row>
    <row r="15" spans="1:14" x14ac:dyDescent="0.25">
      <c r="A15" s="8" t="s">
        <v>31</v>
      </c>
      <c r="B15" s="9" t="s">
        <v>8</v>
      </c>
      <c r="C15" s="10">
        <v>78</v>
      </c>
      <c r="D15" s="10">
        <f t="shared" si="0"/>
        <v>19.5</v>
      </c>
      <c r="E15" s="11">
        <v>55</v>
      </c>
      <c r="F15" s="10">
        <f t="shared" si="1"/>
        <v>6435</v>
      </c>
      <c r="G15" s="10">
        <f t="shared" si="2"/>
        <v>2145</v>
      </c>
    </row>
    <row r="16" spans="1:14" x14ac:dyDescent="0.25">
      <c r="A16" s="8" t="s">
        <v>32</v>
      </c>
      <c r="B16" s="9" t="s">
        <v>8</v>
      </c>
      <c r="C16" s="10">
        <v>78</v>
      </c>
      <c r="D16" s="10">
        <f t="shared" si="0"/>
        <v>19.5</v>
      </c>
      <c r="E16" s="11">
        <v>25</v>
      </c>
      <c r="F16" s="10">
        <f t="shared" si="1"/>
        <v>2925</v>
      </c>
      <c r="G16" s="10">
        <f t="shared" si="2"/>
        <v>975</v>
      </c>
    </row>
    <row r="17" spans="1:7" x14ac:dyDescent="0.25">
      <c r="A17" s="8" t="s">
        <v>33</v>
      </c>
      <c r="B17" s="9" t="s">
        <v>8</v>
      </c>
      <c r="C17" s="10">
        <v>78</v>
      </c>
      <c r="D17" s="10">
        <f t="shared" si="0"/>
        <v>19.5</v>
      </c>
      <c r="E17" s="11">
        <v>293</v>
      </c>
      <c r="F17" s="10">
        <f t="shared" si="1"/>
        <v>34281</v>
      </c>
      <c r="G17" s="10">
        <f t="shared" si="2"/>
        <v>11427</v>
      </c>
    </row>
    <row r="18" spans="1:7" x14ac:dyDescent="0.25">
      <c r="A18" s="8" t="s">
        <v>26</v>
      </c>
      <c r="B18" s="9" t="s">
        <v>7</v>
      </c>
      <c r="C18" s="10">
        <v>34</v>
      </c>
      <c r="D18" s="10">
        <f t="shared" si="0"/>
        <v>8.5</v>
      </c>
      <c r="E18" s="11">
        <v>132</v>
      </c>
      <c r="F18" s="10">
        <f t="shared" si="1"/>
        <v>6732</v>
      </c>
      <c r="G18" s="10">
        <f t="shared" si="2"/>
        <v>2244</v>
      </c>
    </row>
    <row r="19" spans="1:7" x14ac:dyDescent="0.25">
      <c r="A19" s="8" t="s">
        <v>25</v>
      </c>
      <c r="B19" s="9" t="s">
        <v>7</v>
      </c>
      <c r="C19" s="10">
        <v>34</v>
      </c>
      <c r="D19" s="10">
        <f t="shared" si="0"/>
        <v>8.5</v>
      </c>
      <c r="E19" s="11">
        <v>39</v>
      </c>
      <c r="F19" s="10">
        <f t="shared" si="1"/>
        <v>1989</v>
      </c>
      <c r="G19" s="10">
        <f t="shared" si="2"/>
        <v>663</v>
      </c>
    </row>
    <row r="20" spans="1:7" x14ac:dyDescent="0.25">
      <c r="A20" s="8" t="s">
        <v>24</v>
      </c>
      <c r="B20" s="9" t="s">
        <v>7</v>
      </c>
      <c r="C20" s="10">
        <v>34</v>
      </c>
      <c r="D20" s="10">
        <f t="shared" si="0"/>
        <v>8.5</v>
      </c>
      <c r="E20" s="11">
        <v>453</v>
      </c>
      <c r="F20" s="10">
        <f t="shared" si="1"/>
        <v>23103</v>
      </c>
      <c r="G20" s="10">
        <f t="shared" si="2"/>
        <v>7701</v>
      </c>
    </row>
    <row r="21" spans="1:7" x14ac:dyDescent="0.25">
      <c r="A21" s="8" t="s">
        <v>23</v>
      </c>
      <c r="B21" s="9" t="s">
        <v>7</v>
      </c>
      <c r="C21" s="10">
        <v>34</v>
      </c>
      <c r="D21" s="10">
        <f t="shared" si="0"/>
        <v>8.5</v>
      </c>
      <c r="E21" s="11">
        <v>324</v>
      </c>
      <c r="F21" s="10">
        <f t="shared" si="1"/>
        <v>16524</v>
      </c>
      <c r="G21" s="10">
        <f t="shared" si="2"/>
        <v>5508</v>
      </c>
    </row>
    <row r="22" spans="1:7" x14ac:dyDescent="0.25">
      <c r="A22" s="12" t="s">
        <v>22</v>
      </c>
      <c r="B22" s="9" t="s">
        <v>7</v>
      </c>
      <c r="C22" s="10">
        <v>34</v>
      </c>
      <c r="D22" s="10">
        <f t="shared" si="0"/>
        <v>8.5</v>
      </c>
      <c r="E22" s="11">
        <v>724</v>
      </c>
      <c r="F22" s="10">
        <f t="shared" si="1"/>
        <v>36924</v>
      </c>
      <c r="G22" s="10">
        <f t="shared" si="2"/>
        <v>12308</v>
      </c>
    </row>
    <row r="23" spans="1:7" x14ac:dyDescent="0.25">
      <c r="A23" s="8" t="s">
        <v>27</v>
      </c>
      <c r="B23" s="9" t="s">
        <v>7</v>
      </c>
      <c r="C23" s="10">
        <v>34</v>
      </c>
      <c r="D23" s="10">
        <f t="shared" si="0"/>
        <v>8.5</v>
      </c>
      <c r="E23" s="11">
        <v>254</v>
      </c>
      <c r="F23" s="10">
        <f t="shared" si="1"/>
        <v>12954</v>
      </c>
      <c r="G23" s="10">
        <f t="shared" si="2"/>
        <v>4318</v>
      </c>
    </row>
    <row r="24" spans="1:7" x14ac:dyDescent="0.25">
      <c r="A24" s="8" t="s">
        <v>28</v>
      </c>
      <c r="B24" s="9" t="s">
        <v>7</v>
      </c>
      <c r="C24" s="10">
        <v>34</v>
      </c>
      <c r="D24" s="10">
        <f t="shared" si="0"/>
        <v>8.5</v>
      </c>
      <c r="E24" s="11">
        <v>226</v>
      </c>
      <c r="F24" s="10">
        <f t="shared" si="1"/>
        <v>11526</v>
      </c>
      <c r="G24" s="10">
        <f t="shared" si="2"/>
        <v>3842</v>
      </c>
    </row>
    <row r="25" spans="1:7" x14ac:dyDescent="0.25">
      <c r="A25" s="8" t="s">
        <v>29</v>
      </c>
      <c r="B25" s="9" t="s">
        <v>7</v>
      </c>
      <c r="C25" s="10">
        <v>34</v>
      </c>
      <c r="D25" s="10">
        <f t="shared" si="0"/>
        <v>8.5</v>
      </c>
      <c r="E25" s="11">
        <v>99</v>
      </c>
      <c r="F25" s="10">
        <f t="shared" si="1"/>
        <v>5049</v>
      </c>
      <c r="G25" s="10">
        <f t="shared" si="2"/>
        <v>1683</v>
      </c>
    </row>
    <row r="26" spans="1:7" x14ac:dyDescent="0.25">
      <c r="A26" s="8" t="s">
        <v>30</v>
      </c>
      <c r="B26" s="9" t="s">
        <v>7</v>
      </c>
      <c r="C26" s="10">
        <v>34</v>
      </c>
      <c r="D26" s="10">
        <f t="shared" si="0"/>
        <v>8.5</v>
      </c>
      <c r="E26" s="11">
        <v>332</v>
      </c>
      <c r="F26" s="10">
        <f t="shared" si="1"/>
        <v>16932</v>
      </c>
      <c r="G26" s="10">
        <f t="shared" si="2"/>
        <v>5644</v>
      </c>
    </row>
    <row r="27" spans="1:7" x14ac:dyDescent="0.25">
      <c r="A27" s="8" t="s">
        <v>31</v>
      </c>
      <c r="B27" s="9" t="s">
        <v>7</v>
      </c>
      <c r="C27" s="10">
        <v>34</v>
      </c>
      <c r="D27" s="10">
        <f t="shared" si="0"/>
        <v>8.5</v>
      </c>
      <c r="E27" s="11">
        <v>123</v>
      </c>
      <c r="F27" s="10">
        <f t="shared" si="1"/>
        <v>6273</v>
      </c>
      <c r="G27" s="10">
        <f t="shared" si="2"/>
        <v>2091</v>
      </c>
    </row>
    <row r="28" spans="1:7" x14ac:dyDescent="0.25">
      <c r="A28" s="8" t="s">
        <v>32</v>
      </c>
      <c r="B28" s="9" t="s">
        <v>7</v>
      </c>
      <c r="C28" s="10">
        <v>34</v>
      </c>
      <c r="D28" s="10">
        <f t="shared" si="0"/>
        <v>8.5</v>
      </c>
      <c r="E28" s="11">
        <v>209</v>
      </c>
      <c r="F28" s="10">
        <f t="shared" si="1"/>
        <v>10659</v>
      </c>
      <c r="G28" s="10">
        <f t="shared" si="2"/>
        <v>3553</v>
      </c>
    </row>
    <row r="29" spans="1:7" x14ac:dyDescent="0.25">
      <c r="A29" s="8" t="s">
        <v>33</v>
      </c>
      <c r="B29" s="9" t="s">
        <v>7</v>
      </c>
      <c r="C29" s="10">
        <v>34</v>
      </c>
      <c r="D29" s="10">
        <f t="shared" si="0"/>
        <v>8.5</v>
      </c>
      <c r="E29" s="11">
        <v>89</v>
      </c>
      <c r="F29" s="10">
        <f t="shared" si="1"/>
        <v>4539</v>
      </c>
      <c r="G29" s="10">
        <f t="shared" si="2"/>
        <v>1513</v>
      </c>
    </row>
    <row r="30" spans="1:7" x14ac:dyDescent="0.25">
      <c r="A30" s="8" t="s">
        <v>26</v>
      </c>
      <c r="B30" s="9" t="s">
        <v>14</v>
      </c>
      <c r="C30" s="10">
        <v>29</v>
      </c>
      <c r="D30" s="10">
        <f t="shared" si="0"/>
        <v>7.25</v>
      </c>
      <c r="E30" s="11">
        <v>31</v>
      </c>
      <c r="F30" s="10">
        <f t="shared" si="1"/>
        <v>1348.5</v>
      </c>
      <c r="G30" s="10">
        <f t="shared" si="2"/>
        <v>449.5</v>
      </c>
    </row>
    <row r="31" spans="1:7" x14ac:dyDescent="0.25">
      <c r="A31" s="8" t="s">
        <v>25</v>
      </c>
      <c r="B31" s="9" t="s">
        <v>14</v>
      </c>
      <c r="C31" s="10">
        <v>29</v>
      </c>
      <c r="D31" s="10">
        <f t="shared" si="0"/>
        <v>7.25</v>
      </c>
      <c r="E31" s="11">
        <v>69</v>
      </c>
      <c r="F31" s="10">
        <f t="shared" si="1"/>
        <v>3001.5</v>
      </c>
      <c r="G31" s="10">
        <f t="shared" si="2"/>
        <v>1000.5</v>
      </c>
    </row>
    <row r="32" spans="1:7" x14ac:dyDescent="0.25">
      <c r="A32" s="8" t="s">
        <v>24</v>
      </c>
      <c r="B32" s="9" t="s">
        <v>14</v>
      </c>
      <c r="C32" s="10">
        <v>29</v>
      </c>
      <c r="D32" s="10">
        <f t="shared" si="0"/>
        <v>7.25</v>
      </c>
      <c r="E32" s="11">
        <v>423</v>
      </c>
      <c r="F32" s="10">
        <f t="shared" si="1"/>
        <v>18400.5</v>
      </c>
      <c r="G32" s="10">
        <f t="shared" si="2"/>
        <v>6133.5</v>
      </c>
    </row>
    <row r="33" spans="1:7" x14ac:dyDescent="0.25">
      <c r="A33" s="8" t="s">
        <v>23</v>
      </c>
      <c r="B33" s="9" t="s">
        <v>14</v>
      </c>
      <c r="C33" s="10">
        <v>29</v>
      </c>
      <c r="D33" s="10">
        <f t="shared" si="0"/>
        <v>7.25</v>
      </c>
      <c r="E33" s="11">
        <v>72</v>
      </c>
      <c r="F33" s="10">
        <f t="shared" si="1"/>
        <v>3132</v>
      </c>
      <c r="G33" s="10">
        <f t="shared" si="2"/>
        <v>1044</v>
      </c>
    </row>
    <row r="34" spans="1:7" x14ac:dyDescent="0.25">
      <c r="A34" s="12" t="s">
        <v>22</v>
      </c>
      <c r="B34" s="9" t="s">
        <v>14</v>
      </c>
      <c r="C34" s="10">
        <v>29</v>
      </c>
      <c r="D34" s="10">
        <f t="shared" si="0"/>
        <v>7.25</v>
      </c>
      <c r="E34" s="11">
        <v>985</v>
      </c>
      <c r="F34" s="10">
        <f t="shared" si="1"/>
        <v>42847.5</v>
      </c>
      <c r="G34" s="10">
        <f t="shared" si="2"/>
        <v>14282.5</v>
      </c>
    </row>
    <row r="35" spans="1:7" x14ac:dyDescent="0.25">
      <c r="A35" s="8" t="s">
        <v>27</v>
      </c>
      <c r="B35" s="9" t="s">
        <v>14</v>
      </c>
      <c r="C35" s="10">
        <v>29</v>
      </c>
      <c r="D35" s="10">
        <f t="shared" si="0"/>
        <v>7.25</v>
      </c>
      <c r="E35" s="11">
        <v>64</v>
      </c>
      <c r="F35" s="10">
        <f t="shared" si="1"/>
        <v>2784</v>
      </c>
      <c r="G35" s="10">
        <f t="shared" si="2"/>
        <v>928</v>
      </c>
    </row>
    <row r="36" spans="1:7" x14ac:dyDescent="0.25">
      <c r="A36" s="8" t="s">
        <v>28</v>
      </c>
      <c r="B36" s="9" t="s">
        <v>14</v>
      </c>
      <c r="C36" s="10">
        <v>29</v>
      </c>
      <c r="D36" s="10">
        <f t="shared" si="0"/>
        <v>7.25</v>
      </c>
      <c r="E36" s="11">
        <v>65</v>
      </c>
      <c r="F36" s="10">
        <f t="shared" si="1"/>
        <v>2827.5</v>
      </c>
      <c r="G36" s="10">
        <f t="shared" si="2"/>
        <v>942.5</v>
      </c>
    </row>
    <row r="37" spans="1:7" x14ac:dyDescent="0.25">
      <c r="A37" s="8" t="s">
        <v>29</v>
      </c>
      <c r="B37" s="9" t="s">
        <v>14</v>
      </c>
      <c r="C37" s="10">
        <v>29</v>
      </c>
      <c r="D37" s="10">
        <f t="shared" si="0"/>
        <v>7.25</v>
      </c>
      <c r="E37" s="11">
        <v>198</v>
      </c>
      <c r="F37" s="10">
        <f t="shared" si="1"/>
        <v>8613</v>
      </c>
      <c r="G37" s="10">
        <f t="shared" si="2"/>
        <v>2871</v>
      </c>
    </row>
    <row r="38" spans="1:7" x14ac:dyDescent="0.25">
      <c r="A38" s="8" t="s">
        <v>30</v>
      </c>
      <c r="B38" s="9" t="s">
        <v>14</v>
      </c>
      <c r="C38" s="10">
        <v>29</v>
      </c>
      <c r="D38" s="10">
        <f t="shared" si="0"/>
        <v>7.25</v>
      </c>
      <c r="E38" s="11">
        <v>78</v>
      </c>
      <c r="F38" s="10">
        <f t="shared" si="1"/>
        <v>3393</v>
      </c>
      <c r="G38" s="10">
        <f t="shared" si="2"/>
        <v>1131</v>
      </c>
    </row>
    <row r="39" spans="1:7" x14ac:dyDescent="0.25">
      <c r="A39" s="8" t="s">
        <v>31</v>
      </c>
      <c r="B39" s="9" t="s">
        <v>14</v>
      </c>
      <c r="C39" s="10">
        <v>29</v>
      </c>
      <c r="D39" s="10">
        <f t="shared" si="0"/>
        <v>7.25</v>
      </c>
      <c r="E39" s="11">
        <v>369</v>
      </c>
      <c r="F39" s="10">
        <f t="shared" si="1"/>
        <v>16051.5</v>
      </c>
      <c r="G39" s="10">
        <f t="shared" si="2"/>
        <v>5350.5</v>
      </c>
    </row>
    <row r="40" spans="1:7" x14ac:dyDescent="0.25">
      <c r="A40" s="8" t="s">
        <v>32</v>
      </c>
      <c r="B40" s="9" t="s">
        <v>14</v>
      </c>
      <c r="C40" s="10">
        <v>29</v>
      </c>
      <c r="D40" s="10">
        <f t="shared" si="0"/>
        <v>7.25</v>
      </c>
      <c r="E40" s="11">
        <v>265</v>
      </c>
      <c r="F40" s="10">
        <f t="shared" si="1"/>
        <v>11527.5</v>
      </c>
      <c r="G40" s="10">
        <f t="shared" si="2"/>
        <v>3842.5</v>
      </c>
    </row>
    <row r="41" spans="1:7" x14ac:dyDescent="0.25">
      <c r="A41" s="8" t="s">
        <v>33</v>
      </c>
      <c r="B41" s="9" t="s">
        <v>14</v>
      </c>
      <c r="C41" s="10">
        <v>29</v>
      </c>
      <c r="D41" s="10">
        <f t="shared" si="0"/>
        <v>7.25</v>
      </c>
      <c r="E41" s="11">
        <v>96</v>
      </c>
      <c r="F41" s="10">
        <f t="shared" si="1"/>
        <v>4176</v>
      </c>
      <c r="G41" s="10">
        <f t="shared" si="2"/>
        <v>1392</v>
      </c>
    </row>
    <row r="42" spans="1:7" x14ac:dyDescent="0.25">
      <c r="A42" s="8" t="s">
        <v>26</v>
      </c>
      <c r="B42" s="9" t="s">
        <v>5</v>
      </c>
      <c r="C42" s="10">
        <v>89</v>
      </c>
      <c r="D42" s="10">
        <f t="shared" si="0"/>
        <v>22.25</v>
      </c>
      <c r="E42" s="11">
        <v>96</v>
      </c>
      <c r="F42" s="10">
        <f t="shared" si="1"/>
        <v>12816</v>
      </c>
      <c r="G42" s="10">
        <f t="shared" si="2"/>
        <v>4272</v>
      </c>
    </row>
    <row r="43" spans="1:7" x14ac:dyDescent="0.25">
      <c r="A43" s="8" t="s">
        <v>25</v>
      </c>
      <c r="B43" s="9" t="s">
        <v>5</v>
      </c>
      <c r="C43" s="10">
        <v>89</v>
      </c>
      <c r="D43" s="10">
        <f t="shared" si="0"/>
        <v>22.25</v>
      </c>
      <c r="E43" s="11">
        <v>56</v>
      </c>
      <c r="F43" s="10">
        <f t="shared" si="1"/>
        <v>7476</v>
      </c>
      <c r="G43" s="10">
        <f t="shared" si="2"/>
        <v>2492</v>
      </c>
    </row>
    <row r="44" spans="1:7" x14ac:dyDescent="0.25">
      <c r="A44" s="8" t="s">
        <v>24</v>
      </c>
      <c r="B44" s="9" t="s">
        <v>5</v>
      </c>
      <c r="C44" s="10">
        <v>89</v>
      </c>
      <c r="D44" s="10">
        <f t="shared" si="0"/>
        <v>22.25</v>
      </c>
      <c r="E44" s="11">
        <v>24</v>
      </c>
      <c r="F44" s="10">
        <f t="shared" si="1"/>
        <v>3204</v>
      </c>
      <c r="G44" s="10">
        <f t="shared" si="2"/>
        <v>1068</v>
      </c>
    </row>
    <row r="45" spans="1:7" x14ac:dyDescent="0.25">
      <c r="A45" s="8" t="s">
        <v>23</v>
      </c>
      <c r="B45" s="9" t="s">
        <v>5</v>
      </c>
      <c r="C45" s="10">
        <v>89</v>
      </c>
      <c r="D45" s="10">
        <f t="shared" si="0"/>
        <v>22.25</v>
      </c>
      <c r="E45" s="11">
        <v>124</v>
      </c>
      <c r="F45" s="10">
        <f t="shared" si="1"/>
        <v>16554</v>
      </c>
      <c r="G45" s="10">
        <f t="shared" si="2"/>
        <v>5518</v>
      </c>
    </row>
    <row r="46" spans="1:7" x14ac:dyDescent="0.25">
      <c r="A46" s="12" t="s">
        <v>22</v>
      </c>
      <c r="B46" s="9" t="s">
        <v>5</v>
      </c>
      <c r="C46" s="10">
        <v>89</v>
      </c>
      <c r="D46" s="10">
        <f t="shared" si="0"/>
        <v>22.25</v>
      </c>
      <c r="E46" s="11">
        <v>102</v>
      </c>
      <c r="F46" s="10">
        <f t="shared" si="1"/>
        <v>13617</v>
      </c>
      <c r="G46" s="10">
        <f t="shared" si="2"/>
        <v>4539</v>
      </c>
    </row>
    <row r="47" spans="1:7" x14ac:dyDescent="0.25">
      <c r="A47" s="8" t="s">
        <v>27</v>
      </c>
      <c r="B47" s="9" t="s">
        <v>5</v>
      </c>
      <c r="C47" s="10">
        <v>89</v>
      </c>
      <c r="D47" s="10">
        <f t="shared" si="0"/>
        <v>22.25</v>
      </c>
      <c r="E47" s="11">
        <v>95</v>
      </c>
      <c r="F47" s="10">
        <f t="shared" si="1"/>
        <v>12682.5</v>
      </c>
      <c r="G47" s="10">
        <f t="shared" si="2"/>
        <v>4227.5</v>
      </c>
    </row>
    <row r="48" spans="1:7" x14ac:dyDescent="0.25">
      <c r="A48" s="8" t="s">
        <v>28</v>
      </c>
      <c r="B48" s="9" t="s">
        <v>5</v>
      </c>
      <c r="C48" s="10">
        <v>89</v>
      </c>
      <c r="D48" s="10">
        <f t="shared" si="0"/>
        <v>22.25</v>
      </c>
      <c r="E48" s="11">
        <v>239</v>
      </c>
      <c r="F48" s="10">
        <f t="shared" si="1"/>
        <v>31906.5</v>
      </c>
      <c r="G48" s="10">
        <f t="shared" si="2"/>
        <v>10635.5</v>
      </c>
    </row>
    <row r="49" spans="1:7" x14ac:dyDescent="0.25">
      <c r="A49" s="8" t="s">
        <v>29</v>
      </c>
      <c r="B49" s="9" t="s">
        <v>5</v>
      </c>
      <c r="C49" s="10">
        <v>89</v>
      </c>
      <c r="D49" s="10">
        <f t="shared" si="0"/>
        <v>22.25</v>
      </c>
      <c r="E49" s="11">
        <v>137</v>
      </c>
      <c r="F49" s="10">
        <f t="shared" si="1"/>
        <v>18289.5</v>
      </c>
      <c r="G49" s="10">
        <f t="shared" si="2"/>
        <v>6096.5</v>
      </c>
    </row>
    <row r="50" spans="1:7" x14ac:dyDescent="0.25">
      <c r="A50" s="8" t="s">
        <v>30</v>
      </c>
      <c r="B50" s="9" t="s">
        <v>5</v>
      </c>
      <c r="C50" s="10">
        <v>89</v>
      </c>
      <c r="D50" s="10">
        <f t="shared" si="0"/>
        <v>22.25</v>
      </c>
      <c r="E50" s="11">
        <v>201</v>
      </c>
      <c r="F50" s="10">
        <f t="shared" si="1"/>
        <v>26833.5</v>
      </c>
      <c r="G50" s="10">
        <f t="shared" si="2"/>
        <v>8944.5</v>
      </c>
    </row>
    <row r="51" spans="1:7" x14ac:dyDescent="0.25">
      <c r="A51" s="8" t="s">
        <v>31</v>
      </c>
      <c r="B51" s="9" t="s">
        <v>5</v>
      </c>
      <c r="C51" s="10">
        <v>89</v>
      </c>
      <c r="D51" s="10">
        <f t="shared" si="0"/>
        <v>22.25</v>
      </c>
      <c r="E51" s="11">
        <v>125</v>
      </c>
      <c r="F51" s="10">
        <f t="shared" si="1"/>
        <v>16687.5</v>
      </c>
      <c r="G51" s="10">
        <f t="shared" si="2"/>
        <v>5562.5</v>
      </c>
    </row>
    <row r="52" spans="1:7" x14ac:dyDescent="0.25">
      <c r="A52" s="8" t="s">
        <v>32</v>
      </c>
      <c r="B52" s="9" t="s">
        <v>5</v>
      </c>
      <c r="C52" s="10">
        <v>89</v>
      </c>
      <c r="D52" s="10">
        <f t="shared" si="0"/>
        <v>22.25</v>
      </c>
      <c r="E52" s="11">
        <v>63</v>
      </c>
      <c r="F52" s="10">
        <f t="shared" si="1"/>
        <v>8410.5</v>
      </c>
      <c r="G52" s="10">
        <f t="shared" si="2"/>
        <v>2803.5</v>
      </c>
    </row>
    <row r="53" spans="1:7" x14ac:dyDescent="0.25">
      <c r="A53" s="8" t="s">
        <v>33</v>
      </c>
      <c r="B53" s="9" t="s">
        <v>5</v>
      </c>
      <c r="C53" s="10">
        <v>89</v>
      </c>
      <c r="D53" s="10">
        <f t="shared" si="0"/>
        <v>22.25</v>
      </c>
      <c r="E53" s="11">
        <v>51</v>
      </c>
      <c r="F53" s="10">
        <f t="shared" si="1"/>
        <v>6808.5</v>
      </c>
      <c r="G53" s="10">
        <f t="shared" si="2"/>
        <v>2269.5</v>
      </c>
    </row>
    <row r="54" spans="1:7" x14ac:dyDescent="0.25">
      <c r="A54" s="8" t="s">
        <v>26</v>
      </c>
      <c r="B54" s="9" t="s">
        <v>13</v>
      </c>
      <c r="C54" s="10">
        <v>148</v>
      </c>
      <c r="D54" s="10">
        <f t="shared" si="0"/>
        <v>37</v>
      </c>
      <c r="E54" s="11">
        <v>47</v>
      </c>
      <c r="F54" s="10">
        <f t="shared" si="1"/>
        <v>10434</v>
      </c>
      <c r="G54" s="10">
        <f t="shared" si="2"/>
        <v>3478</v>
      </c>
    </row>
    <row r="55" spans="1:7" x14ac:dyDescent="0.25">
      <c r="A55" s="8" t="s">
        <v>25</v>
      </c>
      <c r="B55" s="9" t="s">
        <v>13</v>
      </c>
      <c r="C55" s="10">
        <v>148</v>
      </c>
      <c r="D55" s="10">
        <f t="shared" si="0"/>
        <v>37</v>
      </c>
      <c r="E55" s="11">
        <v>25</v>
      </c>
      <c r="F55" s="10">
        <f t="shared" si="1"/>
        <v>5550</v>
      </c>
      <c r="G55" s="10">
        <f t="shared" si="2"/>
        <v>1850</v>
      </c>
    </row>
    <row r="56" spans="1:7" x14ac:dyDescent="0.25">
      <c r="A56" s="8" t="s">
        <v>24</v>
      </c>
      <c r="B56" s="9" t="s">
        <v>13</v>
      </c>
      <c r="C56" s="10">
        <v>148</v>
      </c>
      <c r="D56" s="10">
        <f t="shared" si="0"/>
        <v>37</v>
      </c>
      <c r="E56" s="11">
        <v>324</v>
      </c>
      <c r="F56" s="10">
        <f t="shared" si="1"/>
        <v>71928</v>
      </c>
      <c r="G56" s="10">
        <f t="shared" si="2"/>
        <v>23976</v>
      </c>
    </row>
    <row r="57" spans="1:7" x14ac:dyDescent="0.25">
      <c r="A57" s="8" t="s">
        <v>23</v>
      </c>
      <c r="B57" s="9" t="s">
        <v>13</v>
      </c>
      <c r="C57" s="10">
        <v>148</v>
      </c>
      <c r="D57" s="10">
        <f t="shared" si="0"/>
        <v>37</v>
      </c>
      <c r="E57" s="11">
        <v>243</v>
      </c>
      <c r="F57" s="10">
        <f t="shared" si="1"/>
        <v>53946</v>
      </c>
      <c r="G57" s="10">
        <f t="shared" si="2"/>
        <v>17982</v>
      </c>
    </row>
    <row r="58" spans="1:7" x14ac:dyDescent="0.25">
      <c r="A58" s="12" t="s">
        <v>22</v>
      </c>
      <c r="B58" s="9" t="s">
        <v>13</v>
      </c>
      <c r="C58" s="10">
        <v>148</v>
      </c>
      <c r="D58" s="10">
        <f t="shared" si="0"/>
        <v>37</v>
      </c>
      <c r="E58" s="11">
        <v>123</v>
      </c>
      <c r="F58" s="10">
        <f t="shared" si="1"/>
        <v>27306</v>
      </c>
      <c r="G58" s="10">
        <f t="shared" si="2"/>
        <v>9102</v>
      </c>
    </row>
    <row r="59" spans="1:7" x14ac:dyDescent="0.25">
      <c r="A59" s="8" t="s">
        <v>27</v>
      </c>
      <c r="B59" s="9" t="s">
        <v>13</v>
      </c>
      <c r="C59" s="10">
        <v>148</v>
      </c>
      <c r="D59" s="10">
        <f t="shared" si="0"/>
        <v>37</v>
      </c>
      <c r="E59" s="11">
        <v>96</v>
      </c>
      <c r="F59" s="10">
        <f t="shared" si="1"/>
        <v>21312</v>
      </c>
      <c r="G59" s="10">
        <f t="shared" si="2"/>
        <v>7104</v>
      </c>
    </row>
    <row r="60" spans="1:7" x14ac:dyDescent="0.25">
      <c r="A60" s="8" t="s">
        <v>28</v>
      </c>
      <c r="B60" s="9" t="s">
        <v>13</v>
      </c>
      <c r="C60" s="10">
        <v>148</v>
      </c>
      <c r="D60" s="10">
        <f t="shared" si="0"/>
        <v>37</v>
      </c>
      <c r="E60" s="11">
        <v>327</v>
      </c>
      <c r="F60" s="10">
        <f t="shared" si="1"/>
        <v>72594</v>
      </c>
      <c r="G60" s="10">
        <f t="shared" si="2"/>
        <v>24198</v>
      </c>
    </row>
    <row r="61" spans="1:7" x14ac:dyDescent="0.25">
      <c r="A61" s="8" t="s">
        <v>29</v>
      </c>
      <c r="B61" s="9" t="s">
        <v>13</v>
      </c>
      <c r="C61" s="10">
        <v>148</v>
      </c>
      <c r="D61" s="10">
        <f t="shared" si="0"/>
        <v>37</v>
      </c>
      <c r="E61" s="11">
        <v>38</v>
      </c>
      <c r="F61" s="10">
        <f t="shared" si="1"/>
        <v>8436</v>
      </c>
      <c r="G61" s="10">
        <f t="shared" si="2"/>
        <v>2812</v>
      </c>
    </row>
    <row r="62" spans="1:7" x14ac:dyDescent="0.25">
      <c r="A62" s="8" t="s">
        <v>30</v>
      </c>
      <c r="B62" s="9" t="s">
        <v>13</v>
      </c>
      <c r="C62" s="10">
        <v>148</v>
      </c>
      <c r="D62" s="10">
        <f t="shared" si="0"/>
        <v>37</v>
      </c>
      <c r="E62" s="11">
        <v>198</v>
      </c>
      <c r="F62" s="10">
        <f t="shared" si="1"/>
        <v>43956</v>
      </c>
      <c r="G62" s="10">
        <f t="shared" si="2"/>
        <v>14652</v>
      </c>
    </row>
    <row r="63" spans="1:7" x14ac:dyDescent="0.25">
      <c r="A63" s="8" t="s">
        <v>31</v>
      </c>
      <c r="B63" s="9" t="s">
        <v>13</v>
      </c>
      <c r="C63" s="10">
        <v>148</v>
      </c>
      <c r="D63" s="10">
        <f t="shared" si="0"/>
        <v>37</v>
      </c>
      <c r="E63" s="11">
        <v>41</v>
      </c>
      <c r="F63" s="10">
        <f t="shared" si="1"/>
        <v>9102</v>
      </c>
      <c r="G63" s="10">
        <f t="shared" si="2"/>
        <v>3034</v>
      </c>
    </row>
    <row r="64" spans="1:7" x14ac:dyDescent="0.25">
      <c r="A64" s="8" t="s">
        <v>32</v>
      </c>
      <c r="B64" s="9" t="s">
        <v>13</v>
      </c>
      <c r="C64" s="10">
        <v>148</v>
      </c>
      <c r="D64" s="10">
        <f t="shared" si="0"/>
        <v>37</v>
      </c>
      <c r="E64" s="11">
        <v>63</v>
      </c>
      <c r="F64" s="10">
        <f t="shared" si="1"/>
        <v>13986</v>
      </c>
      <c r="G64" s="10">
        <f t="shared" si="2"/>
        <v>4662</v>
      </c>
    </row>
    <row r="65" spans="1:7" x14ac:dyDescent="0.25">
      <c r="A65" s="8" t="s">
        <v>33</v>
      </c>
      <c r="B65" s="9" t="s">
        <v>13</v>
      </c>
      <c r="C65" s="10">
        <v>148</v>
      </c>
      <c r="D65" s="10">
        <f t="shared" si="0"/>
        <v>37</v>
      </c>
      <c r="E65" s="11">
        <v>108</v>
      </c>
      <c r="F65" s="10">
        <f t="shared" si="1"/>
        <v>23976</v>
      </c>
      <c r="G65" s="10">
        <f t="shared" si="2"/>
        <v>7992</v>
      </c>
    </row>
    <row r="66" spans="1:7" x14ac:dyDescent="0.25">
      <c r="A66" s="8" t="s">
        <v>26</v>
      </c>
      <c r="B66" s="9" t="s">
        <v>9</v>
      </c>
      <c r="C66" s="10">
        <v>37</v>
      </c>
      <c r="D66" s="10">
        <f t="shared" si="0"/>
        <v>9.25</v>
      </c>
      <c r="E66" s="11">
        <v>58</v>
      </c>
      <c r="F66" s="10">
        <f t="shared" si="1"/>
        <v>3219</v>
      </c>
      <c r="G66" s="10">
        <f t="shared" si="2"/>
        <v>1073</v>
      </c>
    </row>
    <row r="67" spans="1:7" x14ac:dyDescent="0.25">
      <c r="A67" s="8" t="s">
        <v>25</v>
      </c>
      <c r="B67" s="9" t="s">
        <v>9</v>
      </c>
      <c r="C67" s="10">
        <v>37</v>
      </c>
      <c r="D67" s="10">
        <f t="shared" si="0"/>
        <v>9.25</v>
      </c>
      <c r="E67" s="11">
        <v>83</v>
      </c>
      <c r="F67" s="10">
        <f t="shared" si="1"/>
        <v>4606.5</v>
      </c>
      <c r="G67" s="10">
        <f t="shared" si="2"/>
        <v>1535.5</v>
      </c>
    </row>
    <row r="68" spans="1:7" x14ac:dyDescent="0.25">
      <c r="A68" s="8" t="s">
        <v>24</v>
      </c>
      <c r="B68" s="9" t="s">
        <v>9</v>
      </c>
      <c r="C68" s="10">
        <v>37</v>
      </c>
      <c r="D68" s="10">
        <f t="shared" si="0"/>
        <v>9.25</v>
      </c>
      <c r="E68" s="11">
        <v>983</v>
      </c>
      <c r="F68" s="10">
        <f t="shared" si="1"/>
        <v>54556.5</v>
      </c>
      <c r="G68" s="10">
        <f t="shared" si="2"/>
        <v>18185.5</v>
      </c>
    </row>
    <row r="69" spans="1:7" x14ac:dyDescent="0.25">
      <c r="A69" s="8" t="s">
        <v>23</v>
      </c>
      <c r="B69" s="9" t="s">
        <v>9</v>
      </c>
      <c r="C69" s="10">
        <v>37</v>
      </c>
      <c r="D69" s="10">
        <f t="shared" si="0"/>
        <v>9.25</v>
      </c>
      <c r="E69" s="11">
        <v>66</v>
      </c>
      <c r="F69" s="10">
        <f t="shared" si="1"/>
        <v>3663</v>
      </c>
      <c r="G69" s="10">
        <f t="shared" si="2"/>
        <v>1221</v>
      </c>
    </row>
    <row r="70" spans="1:7" x14ac:dyDescent="0.25">
      <c r="A70" s="12" t="s">
        <v>22</v>
      </c>
      <c r="B70" s="9" t="s">
        <v>9</v>
      </c>
      <c r="C70" s="10">
        <v>37</v>
      </c>
      <c r="D70" s="10">
        <f t="shared" ref="D70:D100" si="3">C70*$B$2</f>
        <v>9.25</v>
      </c>
      <c r="E70" s="11">
        <v>426</v>
      </c>
      <c r="F70" s="10">
        <f t="shared" ref="F70:F100" si="4">(C70+D70)*E70*(1+$B$3)</f>
        <v>23643</v>
      </c>
      <c r="G70" s="10">
        <f t="shared" ref="G70:G100" si="5">F70-(C70*E70)</f>
        <v>7881</v>
      </c>
    </row>
    <row r="71" spans="1:7" x14ac:dyDescent="0.25">
      <c r="A71" s="8" t="s">
        <v>27</v>
      </c>
      <c r="B71" s="9" t="s">
        <v>9</v>
      </c>
      <c r="C71" s="10">
        <v>37</v>
      </c>
      <c r="D71" s="10">
        <f t="shared" si="3"/>
        <v>9.25</v>
      </c>
      <c r="E71" s="11">
        <v>138</v>
      </c>
      <c r="F71" s="10">
        <f t="shared" si="4"/>
        <v>7659</v>
      </c>
      <c r="G71" s="10">
        <f t="shared" si="5"/>
        <v>2553</v>
      </c>
    </row>
    <row r="72" spans="1:7" x14ac:dyDescent="0.25">
      <c r="A72" s="8" t="s">
        <v>28</v>
      </c>
      <c r="B72" s="9" t="s">
        <v>9</v>
      </c>
      <c r="C72" s="10">
        <v>37</v>
      </c>
      <c r="D72" s="10">
        <f t="shared" si="3"/>
        <v>9.25</v>
      </c>
      <c r="E72" s="11">
        <v>142</v>
      </c>
      <c r="F72" s="10">
        <f t="shared" si="4"/>
        <v>7881</v>
      </c>
      <c r="G72" s="10">
        <f t="shared" si="5"/>
        <v>2627</v>
      </c>
    </row>
    <row r="73" spans="1:7" x14ac:dyDescent="0.25">
      <c r="A73" s="8" t="s">
        <v>29</v>
      </c>
      <c r="B73" s="9" t="s">
        <v>9</v>
      </c>
      <c r="C73" s="10">
        <v>37</v>
      </c>
      <c r="D73" s="10">
        <f t="shared" si="3"/>
        <v>9.25</v>
      </c>
      <c r="E73" s="11">
        <v>200</v>
      </c>
      <c r="F73" s="10">
        <f t="shared" si="4"/>
        <v>11100</v>
      </c>
      <c r="G73" s="10">
        <f t="shared" si="5"/>
        <v>3700</v>
      </c>
    </row>
    <row r="74" spans="1:7" x14ac:dyDescent="0.25">
      <c r="A74" s="8" t="s">
        <v>30</v>
      </c>
      <c r="B74" s="9" t="s">
        <v>9</v>
      </c>
      <c r="C74" s="10">
        <v>37</v>
      </c>
      <c r="D74" s="10">
        <f t="shared" si="3"/>
        <v>9.25</v>
      </c>
      <c r="E74" s="11">
        <v>238</v>
      </c>
      <c r="F74" s="10">
        <f t="shared" si="4"/>
        <v>13209</v>
      </c>
      <c r="G74" s="10">
        <f t="shared" si="5"/>
        <v>4403</v>
      </c>
    </row>
    <row r="75" spans="1:7" x14ac:dyDescent="0.25">
      <c r="A75" s="8" t="s">
        <v>31</v>
      </c>
      <c r="B75" s="9" t="s">
        <v>9</v>
      </c>
      <c r="C75" s="10">
        <v>37</v>
      </c>
      <c r="D75" s="10">
        <f t="shared" si="3"/>
        <v>9.25</v>
      </c>
      <c r="E75" s="11">
        <v>370</v>
      </c>
      <c r="F75" s="10">
        <f t="shared" si="4"/>
        <v>20535</v>
      </c>
      <c r="G75" s="10">
        <f t="shared" si="5"/>
        <v>6845</v>
      </c>
    </row>
    <row r="76" spans="1:7" x14ac:dyDescent="0.25">
      <c r="A76" s="8" t="s">
        <v>32</v>
      </c>
      <c r="B76" s="9" t="s">
        <v>9</v>
      </c>
      <c r="C76" s="10">
        <v>37</v>
      </c>
      <c r="D76" s="10">
        <f t="shared" si="3"/>
        <v>9.25</v>
      </c>
      <c r="E76" s="11">
        <v>229</v>
      </c>
      <c r="F76" s="10">
        <f t="shared" si="4"/>
        <v>12709.5</v>
      </c>
      <c r="G76" s="10">
        <f t="shared" si="5"/>
        <v>4236.5</v>
      </c>
    </row>
    <row r="77" spans="1:7" x14ac:dyDescent="0.25">
      <c r="A77" s="8" t="s">
        <v>33</v>
      </c>
      <c r="B77" s="9" t="s">
        <v>9</v>
      </c>
      <c r="C77" s="10">
        <v>37</v>
      </c>
      <c r="D77" s="10">
        <f t="shared" si="3"/>
        <v>9.25</v>
      </c>
      <c r="E77" s="11">
        <v>246</v>
      </c>
      <c r="F77" s="10">
        <f t="shared" si="4"/>
        <v>13653</v>
      </c>
      <c r="G77" s="10">
        <f t="shared" si="5"/>
        <v>4551</v>
      </c>
    </row>
    <row r="78" spans="1:7" x14ac:dyDescent="0.25">
      <c r="A78" s="8" t="s">
        <v>26</v>
      </c>
      <c r="B78" s="9" t="s">
        <v>10</v>
      </c>
      <c r="C78" s="10">
        <v>121</v>
      </c>
      <c r="D78" s="10">
        <f t="shared" si="3"/>
        <v>30.25</v>
      </c>
      <c r="E78" s="11">
        <v>13</v>
      </c>
      <c r="F78" s="10">
        <f t="shared" si="4"/>
        <v>2359.5</v>
      </c>
      <c r="G78" s="10">
        <f t="shared" si="5"/>
        <v>786.5</v>
      </c>
    </row>
    <row r="79" spans="1:7" x14ac:dyDescent="0.25">
      <c r="A79" s="8" t="s">
        <v>25</v>
      </c>
      <c r="B79" s="9" t="s">
        <v>10</v>
      </c>
      <c r="C79" s="10">
        <v>121</v>
      </c>
      <c r="D79" s="10">
        <f t="shared" si="3"/>
        <v>30.25</v>
      </c>
      <c r="E79" s="11">
        <v>13</v>
      </c>
      <c r="F79" s="10">
        <f t="shared" si="4"/>
        <v>2359.5</v>
      </c>
      <c r="G79" s="10">
        <f t="shared" si="5"/>
        <v>786.5</v>
      </c>
    </row>
    <row r="80" spans="1:7" x14ac:dyDescent="0.25">
      <c r="A80" s="8" t="s">
        <v>24</v>
      </c>
      <c r="B80" s="9" t="s">
        <v>10</v>
      </c>
      <c r="C80" s="10">
        <v>121</v>
      </c>
      <c r="D80" s="10">
        <f t="shared" si="3"/>
        <v>30.25</v>
      </c>
      <c r="E80" s="11">
        <v>534</v>
      </c>
      <c r="F80" s="10">
        <f t="shared" si="4"/>
        <v>96921</v>
      </c>
      <c r="G80" s="10">
        <f t="shared" si="5"/>
        <v>32307</v>
      </c>
    </row>
    <row r="81" spans="1:7" x14ac:dyDescent="0.25">
      <c r="A81" s="8" t="s">
        <v>23</v>
      </c>
      <c r="B81" s="9" t="s">
        <v>10</v>
      </c>
      <c r="C81" s="10">
        <v>121</v>
      </c>
      <c r="D81" s="10">
        <f t="shared" si="3"/>
        <v>30.25</v>
      </c>
      <c r="E81" s="11">
        <v>423</v>
      </c>
      <c r="F81" s="10">
        <f t="shared" si="4"/>
        <v>76774.5</v>
      </c>
      <c r="G81" s="10">
        <f t="shared" si="5"/>
        <v>25591.5</v>
      </c>
    </row>
    <row r="82" spans="1:7" x14ac:dyDescent="0.25">
      <c r="A82" s="12" t="s">
        <v>22</v>
      </c>
      <c r="B82" s="9" t="s">
        <v>10</v>
      </c>
      <c r="C82" s="10">
        <v>121</v>
      </c>
      <c r="D82" s="10">
        <f t="shared" si="3"/>
        <v>30.25</v>
      </c>
      <c r="E82" s="11">
        <v>72</v>
      </c>
      <c r="F82" s="10">
        <f t="shared" si="4"/>
        <v>13068</v>
      </c>
      <c r="G82" s="10">
        <f t="shared" si="5"/>
        <v>4356</v>
      </c>
    </row>
    <row r="83" spans="1:7" x14ac:dyDescent="0.25">
      <c r="A83" s="8" t="s">
        <v>27</v>
      </c>
      <c r="B83" s="9" t="s">
        <v>10</v>
      </c>
      <c r="C83" s="10">
        <v>121</v>
      </c>
      <c r="D83" s="10">
        <f t="shared" si="3"/>
        <v>30.25</v>
      </c>
      <c r="E83" s="11">
        <v>322</v>
      </c>
      <c r="F83" s="10">
        <f t="shared" si="4"/>
        <v>58443</v>
      </c>
      <c r="G83" s="10">
        <f t="shared" si="5"/>
        <v>19481</v>
      </c>
    </row>
    <row r="84" spans="1:7" x14ac:dyDescent="0.25">
      <c r="A84" s="8" t="s">
        <v>28</v>
      </c>
      <c r="B84" s="9" t="s">
        <v>10</v>
      </c>
      <c r="C84" s="10">
        <v>121</v>
      </c>
      <c r="D84" s="10">
        <f t="shared" si="3"/>
        <v>30.25</v>
      </c>
      <c r="E84" s="11">
        <v>479</v>
      </c>
      <c r="F84" s="10">
        <f t="shared" si="4"/>
        <v>86938.5</v>
      </c>
      <c r="G84" s="10">
        <f t="shared" si="5"/>
        <v>28979.5</v>
      </c>
    </row>
    <row r="85" spans="1:7" x14ac:dyDescent="0.25">
      <c r="A85" s="8" t="s">
        <v>29</v>
      </c>
      <c r="B85" s="9" t="s">
        <v>10</v>
      </c>
      <c r="C85" s="10">
        <v>121</v>
      </c>
      <c r="D85" s="10">
        <f t="shared" si="3"/>
        <v>30.25</v>
      </c>
      <c r="E85" s="11">
        <v>301</v>
      </c>
      <c r="F85" s="10">
        <f t="shared" si="4"/>
        <v>54631.5</v>
      </c>
      <c r="G85" s="10">
        <f t="shared" si="5"/>
        <v>18210.5</v>
      </c>
    </row>
    <row r="86" spans="1:7" x14ac:dyDescent="0.25">
      <c r="A86" s="8" t="s">
        <v>30</v>
      </c>
      <c r="B86" s="9" t="s">
        <v>10</v>
      </c>
      <c r="C86" s="10">
        <v>121</v>
      </c>
      <c r="D86" s="10">
        <f t="shared" si="3"/>
        <v>30.25</v>
      </c>
      <c r="E86" s="11">
        <v>264</v>
      </c>
      <c r="F86" s="10">
        <f t="shared" si="4"/>
        <v>47916</v>
      </c>
      <c r="G86" s="10">
        <f t="shared" si="5"/>
        <v>15972</v>
      </c>
    </row>
    <row r="87" spans="1:7" x14ac:dyDescent="0.25">
      <c r="A87" s="8" t="s">
        <v>31</v>
      </c>
      <c r="B87" s="9" t="s">
        <v>10</v>
      </c>
      <c r="C87" s="10">
        <v>121</v>
      </c>
      <c r="D87" s="10">
        <f t="shared" si="3"/>
        <v>30.25</v>
      </c>
      <c r="E87" s="11">
        <v>189</v>
      </c>
      <c r="F87" s="10">
        <f t="shared" si="4"/>
        <v>34303.5</v>
      </c>
      <c r="G87" s="10">
        <f t="shared" si="5"/>
        <v>11434.5</v>
      </c>
    </row>
    <row r="88" spans="1:7" x14ac:dyDescent="0.25">
      <c r="A88" s="8" t="s">
        <v>32</v>
      </c>
      <c r="B88" s="9" t="s">
        <v>10</v>
      </c>
      <c r="C88" s="10">
        <v>121</v>
      </c>
      <c r="D88" s="10">
        <f t="shared" si="3"/>
        <v>30.25</v>
      </c>
      <c r="E88" s="11">
        <v>108</v>
      </c>
      <c r="F88" s="10">
        <f t="shared" si="4"/>
        <v>19602</v>
      </c>
      <c r="G88" s="10">
        <f t="shared" si="5"/>
        <v>6534</v>
      </c>
    </row>
    <row r="89" spans="1:7" x14ac:dyDescent="0.25">
      <c r="A89" s="8" t="s">
        <v>33</v>
      </c>
      <c r="B89" s="9" t="s">
        <v>10</v>
      </c>
      <c r="C89" s="10">
        <v>121</v>
      </c>
      <c r="D89" s="10">
        <f t="shared" si="3"/>
        <v>30.25</v>
      </c>
      <c r="E89" s="11">
        <v>85</v>
      </c>
      <c r="F89" s="10">
        <f t="shared" si="4"/>
        <v>15427.5</v>
      </c>
      <c r="G89" s="10">
        <f t="shared" si="5"/>
        <v>5142.5</v>
      </c>
    </row>
    <row r="90" spans="1:7" x14ac:dyDescent="0.25">
      <c r="A90" s="8" t="s">
        <v>26</v>
      </c>
      <c r="B90" s="9" t="s">
        <v>11</v>
      </c>
      <c r="C90" s="10">
        <v>248</v>
      </c>
      <c r="D90" s="10">
        <f t="shared" si="3"/>
        <v>62</v>
      </c>
      <c r="E90" s="11">
        <v>54</v>
      </c>
      <c r="F90" s="10">
        <f t="shared" si="4"/>
        <v>20088</v>
      </c>
      <c r="G90" s="10">
        <f t="shared" si="5"/>
        <v>6696</v>
      </c>
    </row>
    <row r="91" spans="1:7" x14ac:dyDescent="0.25">
      <c r="A91" s="8" t="s">
        <v>25</v>
      </c>
      <c r="B91" s="9" t="s">
        <v>11</v>
      </c>
      <c r="C91" s="10">
        <v>248</v>
      </c>
      <c r="D91" s="10">
        <f t="shared" si="3"/>
        <v>62</v>
      </c>
      <c r="E91" s="11">
        <v>102</v>
      </c>
      <c r="F91" s="10">
        <f t="shared" si="4"/>
        <v>37944</v>
      </c>
      <c r="G91" s="10">
        <f t="shared" si="5"/>
        <v>12648</v>
      </c>
    </row>
    <row r="92" spans="1:7" x14ac:dyDescent="0.25">
      <c r="A92" s="8" t="s">
        <v>24</v>
      </c>
      <c r="B92" s="9" t="s">
        <v>11</v>
      </c>
      <c r="C92" s="10">
        <v>248</v>
      </c>
      <c r="D92" s="10">
        <f t="shared" si="3"/>
        <v>62</v>
      </c>
      <c r="E92" s="11">
        <v>31</v>
      </c>
      <c r="F92" s="10">
        <f t="shared" si="4"/>
        <v>11532</v>
      </c>
      <c r="G92" s="10">
        <f t="shared" si="5"/>
        <v>3844</v>
      </c>
    </row>
    <row r="93" spans="1:7" x14ac:dyDescent="0.25">
      <c r="A93" s="8" t="s">
        <v>23</v>
      </c>
      <c r="B93" s="9" t="s">
        <v>11</v>
      </c>
      <c r="C93" s="10">
        <v>248</v>
      </c>
      <c r="D93" s="10">
        <f t="shared" si="3"/>
        <v>62</v>
      </c>
      <c r="E93" s="11">
        <v>756</v>
      </c>
      <c r="F93" s="10">
        <f t="shared" si="4"/>
        <v>281232</v>
      </c>
      <c r="G93" s="10">
        <f t="shared" si="5"/>
        <v>93744</v>
      </c>
    </row>
    <row r="94" spans="1:7" x14ac:dyDescent="0.25">
      <c r="A94" s="12" t="s">
        <v>22</v>
      </c>
      <c r="B94" s="9" t="s">
        <v>11</v>
      </c>
      <c r="C94" s="10">
        <v>248</v>
      </c>
      <c r="D94" s="10">
        <f t="shared" si="3"/>
        <v>62</v>
      </c>
      <c r="E94" s="11">
        <v>332</v>
      </c>
      <c r="F94" s="10">
        <f t="shared" si="4"/>
        <v>123504</v>
      </c>
      <c r="G94" s="10">
        <f t="shared" si="5"/>
        <v>41168</v>
      </c>
    </row>
    <row r="95" spans="1:7" x14ac:dyDescent="0.25">
      <c r="A95" s="8" t="s">
        <v>27</v>
      </c>
      <c r="B95" s="9" t="s">
        <v>11</v>
      </c>
      <c r="C95" s="10">
        <v>248</v>
      </c>
      <c r="D95" s="10">
        <f t="shared" si="3"/>
        <v>62</v>
      </c>
      <c r="E95" s="11">
        <v>157</v>
      </c>
      <c r="F95" s="10">
        <f t="shared" si="4"/>
        <v>58404</v>
      </c>
      <c r="G95" s="10">
        <f t="shared" si="5"/>
        <v>19468</v>
      </c>
    </row>
    <row r="96" spans="1:7" x14ac:dyDescent="0.25">
      <c r="A96" s="8" t="s">
        <v>28</v>
      </c>
      <c r="B96" s="9" t="s">
        <v>11</v>
      </c>
      <c r="C96" s="10">
        <v>248</v>
      </c>
      <c r="D96" s="10">
        <f t="shared" si="3"/>
        <v>62</v>
      </c>
      <c r="E96" s="11">
        <v>13</v>
      </c>
      <c r="F96" s="10">
        <f t="shared" si="4"/>
        <v>4836</v>
      </c>
      <c r="G96" s="10">
        <f t="shared" si="5"/>
        <v>1612</v>
      </c>
    </row>
    <row r="97" spans="1:7" x14ac:dyDescent="0.25">
      <c r="A97" s="8" t="s">
        <v>29</v>
      </c>
      <c r="B97" s="9" t="s">
        <v>11</v>
      </c>
      <c r="C97" s="10">
        <v>248</v>
      </c>
      <c r="D97" s="10">
        <f t="shared" si="3"/>
        <v>62</v>
      </c>
      <c r="E97" s="11">
        <v>226</v>
      </c>
      <c r="F97" s="10">
        <f t="shared" si="4"/>
        <v>84072</v>
      </c>
      <c r="G97" s="10">
        <f t="shared" si="5"/>
        <v>28024</v>
      </c>
    </row>
    <row r="98" spans="1:7" x14ac:dyDescent="0.25">
      <c r="A98" s="8" t="s">
        <v>30</v>
      </c>
      <c r="B98" s="9" t="s">
        <v>11</v>
      </c>
      <c r="C98" s="10">
        <v>248</v>
      </c>
      <c r="D98" s="10">
        <f t="shared" si="3"/>
        <v>62</v>
      </c>
      <c r="E98" s="11">
        <v>65</v>
      </c>
      <c r="F98" s="10">
        <f t="shared" si="4"/>
        <v>24180</v>
      </c>
      <c r="G98" s="10">
        <f t="shared" si="5"/>
        <v>8060</v>
      </c>
    </row>
    <row r="99" spans="1:7" x14ac:dyDescent="0.25">
      <c r="A99" s="8" t="s">
        <v>31</v>
      </c>
      <c r="B99" s="9" t="s">
        <v>11</v>
      </c>
      <c r="C99" s="10">
        <v>248</v>
      </c>
      <c r="D99" s="10">
        <f t="shared" si="3"/>
        <v>62</v>
      </c>
      <c r="E99" s="11">
        <v>52</v>
      </c>
      <c r="F99" s="10">
        <f t="shared" si="4"/>
        <v>19344</v>
      </c>
      <c r="G99" s="10">
        <f t="shared" si="5"/>
        <v>6448</v>
      </c>
    </row>
    <row r="100" spans="1:7" x14ac:dyDescent="0.25">
      <c r="A100" s="8" t="s">
        <v>32</v>
      </c>
      <c r="B100" s="9" t="s">
        <v>11</v>
      </c>
      <c r="C100" s="10">
        <v>248</v>
      </c>
      <c r="D100" s="10">
        <f t="shared" si="3"/>
        <v>62</v>
      </c>
      <c r="E100" s="11">
        <v>225</v>
      </c>
      <c r="F100" s="10">
        <f t="shared" si="4"/>
        <v>83700</v>
      </c>
      <c r="G100" s="10">
        <f t="shared" si="5"/>
        <v>27900</v>
      </c>
    </row>
    <row r="101" spans="1:7" x14ac:dyDescent="0.25">
      <c r="A101" s="8" t="s">
        <v>32</v>
      </c>
      <c r="B101" s="9" t="s">
        <v>11</v>
      </c>
      <c r="C101" s="10">
        <v>248</v>
      </c>
      <c r="D101" s="10">
        <f t="shared" ref="D101" si="6">C101*$B$2</f>
        <v>62</v>
      </c>
      <c r="E101" s="11">
        <v>547</v>
      </c>
      <c r="F101" s="10">
        <f t="shared" ref="F101" si="7">(C101+D101)*E101*(1+$B$3)</f>
        <v>203484</v>
      </c>
      <c r="G101" s="10">
        <f t="shared" ref="G101" si="8">F101-(C101*E101)</f>
        <v>67828</v>
      </c>
    </row>
    <row r="102" spans="1:7" x14ac:dyDescent="0.25">
      <c r="A102" s="8" t="s">
        <v>26</v>
      </c>
      <c r="B102" s="9" t="s">
        <v>6</v>
      </c>
      <c r="C102" s="10">
        <v>18</v>
      </c>
      <c r="D102" s="10">
        <f t="shared" ref="D102:D125" si="9">C102*$B$2</f>
        <v>4.5</v>
      </c>
      <c r="E102" s="11">
        <v>85</v>
      </c>
      <c r="F102" s="10">
        <f t="shared" ref="F102:F125" si="10">(C102+D102)*E102*(1+$B$3)</f>
        <v>2295</v>
      </c>
      <c r="G102" s="10">
        <f t="shared" ref="G102:G125" si="11">F102-(C102*E102)</f>
        <v>765</v>
      </c>
    </row>
    <row r="103" spans="1:7" x14ac:dyDescent="0.25">
      <c r="A103" s="8" t="s">
        <v>25</v>
      </c>
      <c r="B103" s="9" t="s">
        <v>6</v>
      </c>
      <c r="C103" s="10">
        <v>18</v>
      </c>
      <c r="D103" s="10">
        <f t="shared" si="9"/>
        <v>4.5</v>
      </c>
      <c r="E103" s="11">
        <v>14</v>
      </c>
      <c r="F103" s="10">
        <f t="shared" si="10"/>
        <v>378</v>
      </c>
      <c r="G103" s="10">
        <f t="shared" si="11"/>
        <v>126</v>
      </c>
    </row>
    <row r="104" spans="1:7" x14ac:dyDescent="0.25">
      <c r="A104" s="8" t="s">
        <v>24</v>
      </c>
      <c r="B104" s="9" t="s">
        <v>6</v>
      </c>
      <c r="C104" s="10">
        <v>18</v>
      </c>
      <c r="D104" s="10">
        <f t="shared" si="9"/>
        <v>4.5</v>
      </c>
      <c r="E104" s="11">
        <v>123</v>
      </c>
      <c r="F104" s="10">
        <f t="shared" si="10"/>
        <v>3321</v>
      </c>
      <c r="G104" s="10">
        <f t="shared" si="11"/>
        <v>1107</v>
      </c>
    </row>
    <row r="105" spans="1:7" x14ac:dyDescent="0.25">
      <c r="A105" s="8" t="s">
        <v>23</v>
      </c>
      <c r="B105" s="9" t="s">
        <v>6</v>
      </c>
      <c r="C105" s="10">
        <v>18</v>
      </c>
      <c r="D105" s="10">
        <f t="shared" si="9"/>
        <v>4.5</v>
      </c>
      <c r="E105" s="11">
        <v>126</v>
      </c>
      <c r="F105" s="10">
        <f t="shared" si="10"/>
        <v>3402</v>
      </c>
      <c r="G105" s="10">
        <f t="shared" si="11"/>
        <v>1134</v>
      </c>
    </row>
    <row r="106" spans="1:7" x14ac:dyDescent="0.25">
      <c r="A106" s="12" t="s">
        <v>22</v>
      </c>
      <c r="B106" s="9" t="s">
        <v>6</v>
      </c>
      <c r="C106" s="10">
        <v>18</v>
      </c>
      <c r="D106" s="10">
        <f t="shared" si="9"/>
        <v>4.5</v>
      </c>
      <c r="E106" s="11">
        <v>625</v>
      </c>
      <c r="F106" s="10">
        <f t="shared" si="10"/>
        <v>16875</v>
      </c>
      <c r="G106" s="10">
        <f t="shared" si="11"/>
        <v>5625</v>
      </c>
    </row>
    <row r="107" spans="1:7" x14ac:dyDescent="0.25">
      <c r="A107" s="8" t="s">
        <v>27</v>
      </c>
      <c r="B107" s="9" t="s">
        <v>6</v>
      </c>
      <c r="C107" s="10">
        <v>18</v>
      </c>
      <c r="D107" s="10">
        <f t="shared" si="9"/>
        <v>4.5</v>
      </c>
      <c r="E107" s="11">
        <v>341</v>
      </c>
      <c r="F107" s="10">
        <f t="shared" si="10"/>
        <v>9207</v>
      </c>
      <c r="G107" s="10">
        <f t="shared" si="11"/>
        <v>3069</v>
      </c>
    </row>
    <row r="108" spans="1:7" x14ac:dyDescent="0.25">
      <c r="A108" s="8" t="s">
        <v>28</v>
      </c>
      <c r="B108" s="9" t="s">
        <v>6</v>
      </c>
      <c r="C108" s="10">
        <v>18</v>
      </c>
      <c r="D108" s="10">
        <f t="shared" si="9"/>
        <v>4.5</v>
      </c>
      <c r="E108" s="11">
        <v>129</v>
      </c>
      <c r="F108" s="10">
        <f t="shared" si="10"/>
        <v>3483</v>
      </c>
      <c r="G108" s="10">
        <f t="shared" si="11"/>
        <v>1161</v>
      </c>
    </row>
    <row r="109" spans="1:7" x14ac:dyDescent="0.25">
      <c r="A109" s="8" t="s">
        <v>29</v>
      </c>
      <c r="B109" s="9" t="s">
        <v>6</v>
      </c>
      <c r="C109" s="10">
        <v>18</v>
      </c>
      <c r="D109" s="10">
        <f t="shared" si="9"/>
        <v>4.5</v>
      </c>
      <c r="E109" s="11">
        <v>142</v>
      </c>
      <c r="F109" s="10">
        <f t="shared" si="10"/>
        <v>3834</v>
      </c>
      <c r="G109" s="10">
        <f t="shared" si="11"/>
        <v>1278</v>
      </c>
    </row>
    <row r="110" spans="1:7" x14ac:dyDescent="0.25">
      <c r="A110" s="8" t="s">
        <v>30</v>
      </c>
      <c r="B110" s="9" t="s">
        <v>6</v>
      </c>
      <c r="C110" s="10">
        <v>18</v>
      </c>
      <c r="D110" s="10">
        <f t="shared" si="9"/>
        <v>4.5</v>
      </c>
      <c r="E110" s="11">
        <v>36</v>
      </c>
      <c r="F110" s="10">
        <f t="shared" si="10"/>
        <v>972</v>
      </c>
      <c r="G110" s="10">
        <f t="shared" si="11"/>
        <v>324</v>
      </c>
    </row>
    <row r="111" spans="1:7" x14ac:dyDescent="0.25">
      <c r="A111" s="8" t="s">
        <v>31</v>
      </c>
      <c r="B111" s="9" t="s">
        <v>6</v>
      </c>
      <c r="C111" s="10">
        <v>18</v>
      </c>
      <c r="D111" s="10">
        <f t="shared" si="9"/>
        <v>4.5</v>
      </c>
      <c r="E111" s="11">
        <v>108</v>
      </c>
      <c r="F111" s="10">
        <f t="shared" si="10"/>
        <v>2916</v>
      </c>
      <c r="G111" s="10">
        <f t="shared" si="11"/>
        <v>972</v>
      </c>
    </row>
    <row r="112" spans="1:7" x14ac:dyDescent="0.25">
      <c r="A112" s="8" t="s">
        <v>32</v>
      </c>
      <c r="B112" s="9" t="s">
        <v>6</v>
      </c>
      <c r="C112" s="10">
        <v>18</v>
      </c>
      <c r="D112" s="10">
        <f t="shared" si="9"/>
        <v>4.5</v>
      </c>
      <c r="E112" s="11">
        <v>189</v>
      </c>
      <c r="F112" s="10">
        <f t="shared" si="10"/>
        <v>5103</v>
      </c>
      <c r="G112" s="10">
        <f t="shared" si="11"/>
        <v>1701</v>
      </c>
    </row>
    <row r="113" spans="1:7" x14ac:dyDescent="0.25">
      <c r="A113" s="8" t="s">
        <v>33</v>
      </c>
      <c r="B113" s="9" t="s">
        <v>6</v>
      </c>
      <c r="C113" s="10">
        <v>18</v>
      </c>
      <c r="D113" s="10">
        <f t="shared" si="9"/>
        <v>4.5</v>
      </c>
      <c r="E113" s="11">
        <v>65</v>
      </c>
      <c r="F113" s="10">
        <f t="shared" si="10"/>
        <v>1755</v>
      </c>
      <c r="G113" s="10">
        <f t="shared" si="11"/>
        <v>585</v>
      </c>
    </row>
    <row r="114" spans="1:7" x14ac:dyDescent="0.25">
      <c r="A114" s="8" t="s">
        <v>26</v>
      </c>
      <c r="B114" s="9" t="s">
        <v>12</v>
      </c>
      <c r="C114" s="10">
        <v>253</v>
      </c>
      <c r="D114" s="10">
        <f t="shared" si="9"/>
        <v>63.25</v>
      </c>
      <c r="E114" s="11">
        <v>56</v>
      </c>
      <c r="F114" s="10">
        <f t="shared" si="10"/>
        <v>21252</v>
      </c>
      <c r="G114" s="10">
        <f t="shared" si="11"/>
        <v>7084</v>
      </c>
    </row>
    <row r="115" spans="1:7" x14ac:dyDescent="0.25">
      <c r="A115" s="8" t="s">
        <v>25</v>
      </c>
      <c r="B115" s="9" t="s">
        <v>12</v>
      </c>
      <c r="C115" s="10">
        <v>253</v>
      </c>
      <c r="D115" s="10">
        <f t="shared" si="9"/>
        <v>63.25</v>
      </c>
      <c r="E115" s="11">
        <v>42</v>
      </c>
      <c r="F115" s="10">
        <f t="shared" si="10"/>
        <v>15939</v>
      </c>
      <c r="G115" s="10">
        <f t="shared" si="11"/>
        <v>5313</v>
      </c>
    </row>
    <row r="116" spans="1:7" x14ac:dyDescent="0.25">
      <c r="A116" s="8" t="s">
        <v>24</v>
      </c>
      <c r="B116" s="9" t="s">
        <v>12</v>
      </c>
      <c r="C116" s="10">
        <v>253</v>
      </c>
      <c r="D116" s="10">
        <f t="shared" si="9"/>
        <v>63.25</v>
      </c>
      <c r="E116" s="11">
        <v>35</v>
      </c>
      <c r="F116" s="10">
        <f t="shared" si="10"/>
        <v>13282.5</v>
      </c>
      <c r="G116" s="10">
        <f t="shared" si="11"/>
        <v>4427.5</v>
      </c>
    </row>
    <row r="117" spans="1:7" x14ac:dyDescent="0.25">
      <c r="A117" s="8" t="s">
        <v>23</v>
      </c>
      <c r="B117" s="9" t="s">
        <v>12</v>
      </c>
      <c r="C117" s="10">
        <v>253</v>
      </c>
      <c r="D117" s="10">
        <f t="shared" si="9"/>
        <v>63.25</v>
      </c>
      <c r="E117" s="11">
        <v>300</v>
      </c>
      <c r="F117" s="10">
        <f t="shared" si="10"/>
        <v>113850</v>
      </c>
      <c r="G117" s="10">
        <f t="shared" si="11"/>
        <v>37950</v>
      </c>
    </row>
    <row r="118" spans="1:7" x14ac:dyDescent="0.25">
      <c r="A118" s="12" t="s">
        <v>22</v>
      </c>
      <c r="B118" s="9" t="s">
        <v>12</v>
      </c>
      <c r="C118" s="10">
        <v>253</v>
      </c>
      <c r="D118" s="10">
        <f t="shared" si="9"/>
        <v>63.25</v>
      </c>
      <c r="E118" s="11">
        <v>25</v>
      </c>
      <c r="F118" s="10">
        <f t="shared" si="10"/>
        <v>9487.5</v>
      </c>
      <c r="G118" s="10">
        <f t="shared" si="11"/>
        <v>3162.5</v>
      </c>
    </row>
    <row r="119" spans="1:7" x14ac:dyDescent="0.25">
      <c r="A119" s="8" t="s">
        <v>27</v>
      </c>
      <c r="B119" s="9" t="s">
        <v>12</v>
      </c>
      <c r="C119" s="10">
        <v>253</v>
      </c>
      <c r="D119" s="10">
        <f t="shared" si="9"/>
        <v>63.25</v>
      </c>
      <c r="E119" s="11">
        <v>78</v>
      </c>
      <c r="F119" s="10">
        <f t="shared" si="10"/>
        <v>29601</v>
      </c>
      <c r="G119" s="10">
        <f t="shared" si="11"/>
        <v>9867</v>
      </c>
    </row>
    <row r="120" spans="1:7" x14ac:dyDescent="0.25">
      <c r="A120" s="8" t="s">
        <v>28</v>
      </c>
      <c r="B120" s="9" t="s">
        <v>12</v>
      </c>
      <c r="C120" s="10">
        <v>253</v>
      </c>
      <c r="D120" s="10">
        <f t="shared" si="9"/>
        <v>63.25</v>
      </c>
      <c r="E120" s="11">
        <v>125</v>
      </c>
      <c r="F120" s="10">
        <f t="shared" si="10"/>
        <v>47437.5</v>
      </c>
      <c r="G120" s="10">
        <f t="shared" si="11"/>
        <v>15812.5</v>
      </c>
    </row>
    <row r="121" spans="1:7" x14ac:dyDescent="0.25">
      <c r="A121" s="8" t="s">
        <v>29</v>
      </c>
      <c r="B121" s="9" t="s">
        <v>12</v>
      </c>
      <c r="C121" s="10">
        <v>253</v>
      </c>
      <c r="D121" s="10">
        <f t="shared" si="9"/>
        <v>63.25</v>
      </c>
      <c r="E121" s="11">
        <v>98</v>
      </c>
      <c r="F121" s="10">
        <f t="shared" si="10"/>
        <v>37191</v>
      </c>
      <c r="G121" s="10">
        <f t="shared" si="11"/>
        <v>12397</v>
      </c>
    </row>
    <row r="122" spans="1:7" x14ac:dyDescent="0.25">
      <c r="A122" s="8" t="s">
        <v>30</v>
      </c>
      <c r="B122" s="9" t="s">
        <v>12</v>
      </c>
      <c r="C122" s="10">
        <v>253</v>
      </c>
      <c r="D122" s="10">
        <f t="shared" si="9"/>
        <v>63.25</v>
      </c>
      <c r="E122" s="11">
        <v>199</v>
      </c>
      <c r="F122" s="10">
        <f t="shared" si="10"/>
        <v>75520.5</v>
      </c>
      <c r="G122" s="10">
        <f t="shared" si="11"/>
        <v>25173.5</v>
      </c>
    </row>
    <row r="123" spans="1:7" x14ac:dyDescent="0.25">
      <c r="A123" s="8" t="s">
        <v>31</v>
      </c>
      <c r="B123" s="9" t="s">
        <v>12</v>
      </c>
      <c r="C123" s="10">
        <v>253</v>
      </c>
      <c r="D123" s="10">
        <f t="shared" si="9"/>
        <v>63.25</v>
      </c>
      <c r="E123" s="11">
        <v>99</v>
      </c>
      <c r="F123" s="10">
        <f t="shared" si="10"/>
        <v>37570.5</v>
      </c>
      <c r="G123" s="10">
        <f t="shared" si="11"/>
        <v>12523.5</v>
      </c>
    </row>
    <row r="124" spans="1:7" x14ac:dyDescent="0.25">
      <c r="A124" s="8" t="s">
        <v>32</v>
      </c>
      <c r="B124" s="9" t="s">
        <v>12</v>
      </c>
      <c r="C124" s="10">
        <v>253</v>
      </c>
      <c r="D124" s="10">
        <f t="shared" si="9"/>
        <v>63.25</v>
      </c>
      <c r="E124" s="11">
        <v>401</v>
      </c>
      <c r="F124" s="10">
        <f t="shared" si="10"/>
        <v>152179.5</v>
      </c>
      <c r="G124" s="10">
        <f t="shared" si="11"/>
        <v>50726.5</v>
      </c>
    </row>
    <row r="125" spans="1:7" x14ac:dyDescent="0.25">
      <c r="A125" s="8" t="s">
        <v>33</v>
      </c>
      <c r="B125" s="9" t="s">
        <v>12</v>
      </c>
      <c r="C125" s="10">
        <v>253</v>
      </c>
      <c r="D125" s="10">
        <f t="shared" si="9"/>
        <v>63.25</v>
      </c>
      <c r="E125" s="11">
        <v>332</v>
      </c>
      <c r="F125" s="10">
        <f t="shared" si="10"/>
        <v>125994</v>
      </c>
      <c r="G125" s="10">
        <f t="shared" si="11"/>
        <v>41998</v>
      </c>
    </row>
    <row r="126" spans="1:7" ht="18.75" x14ac:dyDescent="0.3">
      <c r="F126" s="13"/>
      <c r="G126" s="14"/>
    </row>
    <row r="128" spans="1:7" ht="18.75" x14ac:dyDescent="0.3">
      <c r="F128" s="13" t="s">
        <v>21</v>
      </c>
      <c r="G128" s="14">
        <f>SUM(G8:G127)</f>
        <v>1144997</v>
      </c>
    </row>
  </sheetData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6.140625" customWidth="1"/>
    <col min="3" max="3" width="29" customWidth="1"/>
    <col min="4" max="4" width="26.140625" bestFit="1" customWidth="1"/>
  </cols>
  <sheetData>
    <row r="3" spans="1:3" x14ac:dyDescent="0.25">
      <c r="B3" t="s">
        <v>34</v>
      </c>
      <c r="C3" t="s">
        <v>35</v>
      </c>
    </row>
    <row r="4" spans="1:3" x14ac:dyDescent="0.25">
      <c r="A4" s="3" t="s">
        <v>8</v>
      </c>
      <c r="B4" s="2">
        <v>936</v>
      </c>
      <c r="C4" s="2">
        <v>234</v>
      </c>
    </row>
    <row r="5" spans="1:3" x14ac:dyDescent="0.25">
      <c r="A5" s="3" t="s">
        <v>7</v>
      </c>
      <c r="B5" s="2">
        <v>408</v>
      </c>
      <c r="C5" s="2">
        <v>102</v>
      </c>
    </row>
    <row r="6" spans="1:3" x14ac:dyDescent="0.25">
      <c r="A6" s="3" t="s">
        <v>14</v>
      </c>
      <c r="B6" s="2">
        <v>348</v>
      </c>
      <c r="C6" s="2">
        <v>87</v>
      </c>
    </row>
    <row r="7" spans="1:3" x14ac:dyDescent="0.25">
      <c r="A7" s="3" t="s">
        <v>5</v>
      </c>
      <c r="B7" s="2">
        <v>1068</v>
      </c>
      <c r="C7" s="2">
        <v>267</v>
      </c>
    </row>
    <row r="8" spans="1:3" x14ac:dyDescent="0.25">
      <c r="A8" s="3" t="s">
        <v>13</v>
      </c>
      <c r="B8" s="2">
        <v>1776</v>
      </c>
      <c r="C8" s="2">
        <v>444</v>
      </c>
    </row>
    <row r="9" spans="1:3" x14ac:dyDescent="0.25">
      <c r="A9" s="3" t="s">
        <v>9</v>
      </c>
      <c r="B9" s="2">
        <v>444</v>
      </c>
      <c r="C9" s="2">
        <v>111</v>
      </c>
    </row>
    <row r="10" spans="1:3" x14ac:dyDescent="0.25">
      <c r="A10" s="3" t="s">
        <v>10</v>
      </c>
      <c r="B10" s="2">
        <v>1452</v>
      </c>
      <c r="C10" s="2">
        <v>363</v>
      </c>
    </row>
    <row r="11" spans="1:3" x14ac:dyDescent="0.25">
      <c r="A11" s="3" t="s">
        <v>11</v>
      </c>
      <c r="B11" s="2">
        <v>2976</v>
      </c>
      <c r="C11" s="2">
        <v>744</v>
      </c>
    </row>
    <row r="12" spans="1:3" x14ac:dyDescent="0.25">
      <c r="A12" s="3" t="s">
        <v>6</v>
      </c>
      <c r="B12" s="2">
        <v>216</v>
      </c>
      <c r="C12" s="2">
        <v>54</v>
      </c>
    </row>
    <row r="13" spans="1:3" x14ac:dyDescent="0.25">
      <c r="A13" s="3" t="s">
        <v>12</v>
      </c>
      <c r="B13" s="2">
        <v>3036</v>
      </c>
      <c r="C13" s="2">
        <v>759</v>
      </c>
    </row>
    <row r="14" spans="1:3" x14ac:dyDescent="0.25">
      <c r="A14" s="3" t="s">
        <v>15</v>
      </c>
      <c r="B14" s="2">
        <v>12660</v>
      </c>
      <c r="C14" s="2">
        <v>3165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18" sqref="L18"/>
    </sheetView>
  </sheetViews>
  <sheetFormatPr defaultRowHeight="15" x14ac:dyDescent="0.25"/>
  <cols>
    <col min="1" max="1" width="17.28515625" bestFit="1" customWidth="1"/>
    <col min="2" max="2" width="28.28515625" customWidth="1"/>
  </cols>
  <sheetData>
    <row r="3" spans="1:2" ht="28.5" customHeight="1" x14ac:dyDescent="0.25">
      <c r="A3" s="1" t="s">
        <v>17</v>
      </c>
      <c r="B3" t="s">
        <v>37</v>
      </c>
    </row>
    <row r="4" spans="1:2" x14ac:dyDescent="0.25">
      <c r="A4" s="3" t="s">
        <v>8</v>
      </c>
      <c r="B4" s="2">
        <v>78</v>
      </c>
    </row>
    <row r="5" spans="1:2" x14ac:dyDescent="0.25">
      <c r="A5" s="3" t="s">
        <v>7</v>
      </c>
      <c r="B5" s="2">
        <v>34</v>
      </c>
    </row>
    <row r="6" spans="1:2" x14ac:dyDescent="0.25">
      <c r="A6" s="3" t="s">
        <v>14</v>
      </c>
      <c r="B6" s="2">
        <v>29</v>
      </c>
    </row>
    <row r="7" spans="1:2" x14ac:dyDescent="0.25">
      <c r="A7" s="3" t="s">
        <v>5</v>
      </c>
      <c r="B7" s="2">
        <v>89</v>
      </c>
    </row>
    <row r="8" spans="1:2" x14ac:dyDescent="0.25">
      <c r="A8" s="3" t="s">
        <v>13</v>
      </c>
      <c r="B8" s="2">
        <v>148</v>
      </c>
    </row>
    <row r="9" spans="1:2" x14ac:dyDescent="0.25">
      <c r="A9" s="3" t="s">
        <v>9</v>
      </c>
      <c r="B9" s="2">
        <v>37</v>
      </c>
    </row>
    <row r="10" spans="1:2" x14ac:dyDescent="0.25">
      <c r="A10" s="3" t="s">
        <v>10</v>
      </c>
      <c r="B10" s="2">
        <v>121</v>
      </c>
    </row>
    <row r="11" spans="1:2" x14ac:dyDescent="0.25">
      <c r="A11" s="3" t="s">
        <v>11</v>
      </c>
      <c r="B11" s="2">
        <v>248</v>
      </c>
    </row>
    <row r="12" spans="1:2" x14ac:dyDescent="0.25">
      <c r="A12" s="3" t="s">
        <v>6</v>
      </c>
      <c r="B12" s="2">
        <v>18</v>
      </c>
    </row>
    <row r="13" spans="1:2" x14ac:dyDescent="0.25">
      <c r="A13" s="3" t="s">
        <v>12</v>
      </c>
      <c r="B13" s="2">
        <v>253</v>
      </c>
    </row>
    <row r="14" spans="1:2" x14ac:dyDescent="0.25">
      <c r="A14" s="3" t="s">
        <v>15</v>
      </c>
      <c r="B14" s="2">
        <v>105.5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36"/>
  <sheetViews>
    <sheetView tabSelected="1" topLeftCell="A133" workbookViewId="0">
      <selection activeCell="D145" sqref="D145"/>
    </sheetView>
  </sheetViews>
  <sheetFormatPr defaultRowHeight="15" outlineLevelRow="2" x14ac:dyDescent="0.25"/>
  <cols>
    <col min="1" max="1" width="14.28515625" bestFit="1" customWidth="1"/>
    <col min="2" max="2" width="15.7109375" bestFit="1" customWidth="1"/>
    <col min="3" max="3" width="10.5703125" customWidth="1"/>
    <col min="4" max="4" width="13.7109375" customWidth="1"/>
    <col min="5" max="5" width="8.85546875" customWidth="1"/>
    <col min="6" max="6" width="16.28515625" customWidth="1"/>
    <col min="7" max="7" width="15.140625" customWidth="1"/>
  </cols>
  <sheetData>
    <row r="1" spans="1:14" ht="20.25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4" t="s">
        <v>1</v>
      </c>
      <c r="B2" s="5">
        <v>0.25</v>
      </c>
    </row>
    <row r="3" spans="1:14" x14ac:dyDescent="0.25">
      <c r="A3" s="4" t="s">
        <v>2</v>
      </c>
      <c r="B3" s="5">
        <v>0.2</v>
      </c>
    </row>
    <row r="5" spans="1:14" ht="15.75" thickBot="1" x14ac:dyDescent="0.3">
      <c r="A5" s="6" t="s">
        <v>3</v>
      </c>
      <c r="B5" s="6" t="s">
        <v>36</v>
      </c>
      <c r="C5" s="6" t="s">
        <v>18</v>
      </c>
      <c r="D5" s="6" t="s">
        <v>19</v>
      </c>
      <c r="E5" s="6" t="s">
        <v>20</v>
      </c>
      <c r="F5" s="6" t="s">
        <v>4</v>
      </c>
      <c r="G5" s="7" t="s">
        <v>16</v>
      </c>
    </row>
    <row r="6" spans="1:14" x14ac:dyDescent="0.25">
      <c r="A6" s="8"/>
      <c r="B6" s="4" t="s">
        <v>15</v>
      </c>
      <c r="C6" s="10"/>
      <c r="D6" s="10"/>
      <c r="E6" s="11">
        <f>SUBTOTAL(9,E8:E136)</f>
        <v>23334</v>
      </c>
      <c r="F6" s="10"/>
      <c r="G6" s="10"/>
    </row>
    <row r="7" spans="1:14" outlineLevel="1" x14ac:dyDescent="0.25">
      <c r="A7" s="8"/>
      <c r="B7" s="4" t="s">
        <v>47</v>
      </c>
      <c r="C7" s="10"/>
      <c r="D7" s="10"/>
      <c r="E7" s="11">
        <f>SUBTOTAL(9,E8:E19)</f>
        <v>2354</v>
      </c>
      <c r="F7" s="10"/>
      <c r="G7" s="10"/>
    </row>
    <row r="8" spans="1:14" outlineLevel="2" x14ac:dyDescent="0.25">
      <c r="A8" s="8" t="s">
        <v>26</v>
      </c>
      <c r="B8" s="15" t="s">
        <v>8</v>
      </c>
      <c r="C8" s="10">
        <v>78</v>
      </c>
      <c r="D8" s="10">
        <f t="shared" ref="D8:D76" si="0">C8*$B$2</f>
        <v>19.5</v>
      </c>
      <c r="E8" s="11">
        <v>95</v>
      </c>
      <c r="F8" s="10">
        <f t="shared" ref="F8:F19" si="1">(C8+D8)*E8*(1+$B$3)</f>
        <v>11115</v>
      </c>
      <c r="G8" s="10">
        <f t="shared" ref="G8:G19" si="2">F8-(C8*E8)</f>
        <v>3705</v>
      </c>
    </row>
    <row r="9" spans="1:14" outlineLevel="2" x14ac:dyDescent="0.25">
      <c r="A9" s="8" t="s">
        <v>25</v>
      </c>
      <c r="B9" s="9" t="s">
        <v>8</v>
      </c>
      <c r="C9" s="10">
        <v>78</v>
      </c>
      <c r="D9" s="10">
        <f t="shared" si="0"/>
        <v>19.5</v>
      </c>
      <c r="E9" s="11">
        <v>75</v>
      </c>
      <c r="F9" s="10">
        <f t="shared" si="1"/>
        <v>8775</v>
      </c>
      <c r="G9" s="10">
        <f t="shared" si="2"/>
        <v>2925</v>
      </c>
    </row>
    <row r="10" spans="1:14" outlineLevel="2" x14ac:dyDescent="0.25">
      <c r="A10" s="8" t="s">
        <v>24</v>
      </c>
      <c r="B10" s="9" t="s">
        <v>8</v>
      </c>
      <c r="C10" s="10">
        <v>78</v>
      </c>
      <c r="D10" s="10">
        <f t="shared" si="0"/>
        <v>19.5</v>
      </c>
      <c r="E10" s="11">
        <v>25</v>
      </c>
      <c r="F10" s="10">
        <f t="shared" si="1"/>
        <v>2925</v>
      </c>
      <c r="G10" s="10">
        <f t="shared" si="2"/>
        <v>975</v>
      </c>
    </row>
    <row r="11" spans="1:14" outlineLevel="2" x14ac:dyDescent="0.25">
      <c r="A11" s="8" t="s">
        <v>23</v>
      </c>
      <c r="B11" s="9" t="s">
        <v>8</v>
      </c>
      <c r="C11" s="10">
        <v>78</v>
      </c>
      <c r="D11" s="10">
        <f t="shared" si="0"/>
        <v>19.5</v>
      </c>
      <c r="E11" s="11">
        <v>666</v>
      </c>
      <c r="F11" s="10">
        <f t="shared" si="1"/>
        <v>77922</v>
      </c>
      <c r="G11" s="10">
        <f t="shared" si="2"/>
        <v>25974</v>
      </c>
    </row>
    <row r="12" spans="1:14" outlineLevel="2" x14ac:dyDescent="0.25">
      <c r="A12" s="12" t="s">
        <v>22</v>
      </c>
      <c r="B12" s="9" t="s">
        <v>8</v>
      </c>
      <c r="C12" s="10">
        <v>78</v>
      </c>
      <c r="D12" s="10">
        <f t="shared" si="0"/>
        <v>19.5</v>
      </c>
      <c r="E12" s="11">
        <v>243</v>
      </c>
      <c r="F12" s="10">
        <f t="shared" si="1"/>
        <v>28431</v>
      </c>
      <c r="G12" s="10">
        <f t="shared" si="2"/>
        <v>9477</v>
      </c>
    </row>
    <row r="13" spans="1:14" outlineLevel="2" x14ac:dyDescent="0.25">
      <c r="A13" s="8" t="s">
        <v>27</v>
      </c>
      <c r="B13" s="9" t="s">
        <v>8</v>
      </c>
      <c r="C13" s="10">
        <v>78</v>
      </c>
      <c r="D13" s="10">
        <f t="shared" si="0"/>
        <v>19.5</v>
      </c>
      <c r="E13" s="11">
        <v>652</v>
      </c>
      <c r="F13" s="10">
        <f t="shared" si="1"/>
        <v>76284</v>
      </c>
      <c r="G13" s="10">
        <f t="shared" si="2"/>
        <v>25428</v>
      </c>
    </row>
    <row r="14" spans="1:14" outlineLevel="2" x14ac:dyDescent="0.25">
      <c r="A14" s="8" t="s">
        <v>28</v>
      </c>
      <c r="B14" s="9" t="s">
        <v>8</v>
      </c>
      <c r="C14" s="10">
        <v>78</v>
      </c>
      <c r="D14" s="10">
        <f t="shared" si="0"/>
        <v>19.5</v>
      </c>
      <c r="E14" s="11">
        <v>68</v>
      </c>
      <c r="F14" s="10">
        <f t="shared" si="1"/>
        <v>7956</v>
      </c>
      <c r="G14" s="10">
        <f t="shared" si="2"/>
        <v>2652</v>
      </c>
    </row>
    <row r="15" spans="1:14" outlineLevel="2" x14ac:dyDescent="0.25">
      <c r="A15" s="8" t="s">
        <v>29</v>
      </c>
      <c r="B15" s="9" t="s">
        <v>8</v>
      </c>
      <c r="C15" s="10">
        <v>78</v>
      </c>
      <c r="D15" s="10">
        <f t="shared" si="0"/>
        <v>19.5</v>
      </c>
      <c r="E15" s="11">
        <v>52</v>
      </c>
      <c r="F15" s="10">
        <f t="shared" si="1"/>
        <v>6084</v>
      </c>
      <c r="G15" s="10">
        <f t="shared" si="2"/>
        <v>2028</v>
      </c>
    </row>
    <row r="16" spans="1:14" outlineLevel="2" x14ac:dyDescent="0.25">
      <c r="A16" s="8" t="s">
        <v>30</v>
      </c>
      <c r="B16" s="9" t="s">
        <v>8</v>
      </c>
      <c r="C16" s="10">
        <v>78</v>
      </c>
      <c r="D16" s="10">
        <f t="shared" si="0"/>
        <v>19.5</v>
      </c>
      <c r="E16" s="11">
        <v>105</v>
      </c>
      <c r="F16" s="10">
        <f t="shared" si="1"/>
        <v>12285</v>
      </c>
      <c r="G16" s="10">
        <f t="shared" si="2"/>
        <v>4095</v>
      </c>
    </row>
    <row r="17" spans="1:7" outlineLevel="2" x14ac:dyDescent="0.25">
      <c r="A17" s="8" t="s">
        <v>31</v>
      </c>
      <c r="B17" s="9" t="s">
        <v>8</v>
      </c>
      <c r="C17" s="10">
        <v>78</v>
      </c>
      <c r="D17" s="10">
        <f t="shared" si="0"/>
        <v>19.5</v>
      </c>
      <c r="E17" s="11">
        <v>55</v>
      </c>
      <c r="F17" s="10">
        <f t="shared" si="1"/>
        <v>6435</v>
      </c>
      <c r="G17" s="10">
        <f t="shared" si="2"/>
        <v>2145</v>
      </c>
    </row>
    <row r="18" spans="1:7" outlineLevel="2" x14ac:dyDescent="0.25">
      <c r="A18" s="8" t="s">
        <v>32</v>
      </c>
      <c r="B18" s="9" t="s">
        <v>8</v>
      </c>
      <c r="C18" s="10">
        <v>78</v>
      </c>
      <c r="D18" s="10">
        <f t="shared" si="0"/>
        <v>19.5</v>
      </c>
      <c r="E18" s="11">
        <v>25</v>
      </c>
      <c r="F18" s="10">
        <f t="shared" si="1"/>
        <v>2925</v>
      </c>
      <c r="G18" s="10">
        <f t="shared" si="2"/>
        <v>975</v>
      </c>
    </row>
    <row r="19" spans="1:7" outlineLevel="2" x14ac:dyDescent="0.25">
      <c r="A19" s="8" t="s">
        <v>33</v>
      </c>
      <c r="B19" s="9" t="s">
        <v>8</v>
      </c>
      <c r="C19" s="10">
        <v>78</v>
      </c>
      <c r="D19" s="10">
        <f t="shared" si="0"/>
        <v>19.5</v>
      </c>
      <c r="E19" s="11">
        <v>293</v>
      </c>
      <c r="F19" s="10">
        <f t="shared" si="1"/>
        <v>34281</v>
      </c>
      <c r="G19" s="10">
        <f t="shared" si="2"/>
        <v>11427</v>
      </c>
    </row>
    <row r="20" spans="1:7" outlineLevel="1" x14ac:dyDescent="0.25">
      <c r="A20" s="8"/>
      <c r="B20" s="4" t="s">
        <v>46</v>
      </c>
      <c r="C20" s="10"/>
      <c r="D20" s="10"/>
      <c r="E20" s="11">
        <f>SUBTOTAL(9,E21:E32)</f>
        <v>3004</v>
      </c>
      <c r="F20" s="10"/>
      <c r="G20" s="10"/>
    </row>
    <row r="21" spans="1:7" outlineLevel="2" x14ac:dyDescent="0.25">
      <c r="A21" s="8" t="s">
        <v>26</v>
      </c>
      <c r="B21" s="9" t="s">
        <v>7</v>
      </c>
      <c r="C21" s="10">
        <v>34</v>
      </c>
      <c r="D21" s="10">
        <f t="shared" si="0"/>
        <v>8.5</v>
      </c>
      <c r="E21" s="11">
        <v>132</v>
      </c>
      <c r="F21" s="10">
        <f t="shared" ref="F21:F32" si="3">(C21+D21)*E21*(1+$B$3)</f>
        <v>6732</v>
      </c>
      <c r="G21" s="10">
        <f t="shared" ref="G21:G32" si="4">F21-(C21*E21)</f>
        <v>2244</v>
      </c>
    </row>
    <row r="22" spans="1:7" outlineLevel="2" x14ac:dyDescent="0.25">
      <c r="A22" s="8" t="s">
        <v>25</v>
      </c>
      <c r="B22" s="9" t="s">
        <v>7</v>
      </c>
      <c r="C22" s="10">
        <v>34</v>
      </c>
      <c r="D22" s="10">
        <f t="shared" si="0"/>
        <v>8.5</v>
      </c>
      <c r="E22" s="11">
        <v>39</v>
      </c>
      <c r="F22" s="10">
        <f t="shared" si="3"/>
        <v>1989</v>
      </c>
      <c r="G22" s="10">
        <f t="shared" si="4"/>
        <v>663</v>
      </c>
    </row>
    <row r="23" spans="1:7" outlineLevel="2" x14ac:dyDescent="0.25">
      <c r="A23" s="8" t="s">
        <v>24</v>
      </c>
      <c r="B23" s="9" t="s">
        <v>7</v>
      </c>
      <c r="C23" s="10">
        <v>34</v>
      </c>
      <c r="D23" s="10">
        <f t="shared" si="0"/>
        <v>8.5</v>
      </c>
      <c r="E23" s="11">
        <v>453</v>
      </c>
      <c r="F23" s="10">
        <f t="shared" si="3"/>
        <v>23103</v>
      </c>
      <c r="G23" s="10">
        <f t="shared" si="4"/>
        <v>7701</v>
      </c>
    </row>
    <row r="24" spans="1:7" outlineLevel="2" x14ac:dyDescent="0.25">
      <c r="A24" s="8" t="s">
        <v>23</v>
      </c>
      <c r="B24" s="9" t="s">
        <v>7</v>
      </c>
      <c r="C24" s="10">
        <v>34</v>
      </c>
      <c r="D24" s="10">
        <f t="shared" si="0"/>
        <v>8.5</v>
      </c>
      <c r="E24" s="11">
        <v>324</v>
      </c>
      <c r="F24" s="10">
        <f t="shared" si="3"/>
        <v>16524</v>
      </c>
      <c r="G24" s="10">
        <f t="shared" si="4"/>
        <v>5508</v>
      </c>
    </row>
    <row r="25" spans="1:7" outlineLevel="2" x14ac:dyDescent="0.25">
      <c r="A25" s="12" t="s">
        <v>22</v>
      </c>
      <c r="B25" s="9" t="s">
        <v>7</v>
      </c>
      <c r="C25" s="10">
        <v>34</v>
      </c>
      <c r="D25" s="10">
        <f t="shared" si="0"/>
        <v>8.5</v>
      </c>
      <c r="E25" s="11">
        <v>724</v>
      </c>
      <c r="F25" s="10">
        <f t="shared" si="3"/>
        <v>36924</v>
      </c>
      <c r="G25" s="10">
        <f t="shared" si="4"/>
        <v>12308</v>
      </c>
    </row>
    <row r="26" spans="1:7" outlineLevel="2" x14ac:dyDescent="0.25">
      <c r="A26" s="8" t="s">
        <v>27</v>
      </c>
      <c r="B26" s="9" t="s">
        <v>7</v>
      </c>
      <c r="C26" s="10">
        <v>34</v>
      </c>
      <c r="D26" s="10">
        <f t="shared" si="0"/>
        <v>8.5</v>
      </c>
      <c r="E26" s="11">
        <v>254</v>
      </c>
      <c r="F26" s="10">
        <f t="shared" si="3"/>
        <v>12954</v>
      </c>
      <c r="G26" s="10">
        <f t="shared" si="4"/>
        <v>4318</v>
      </c>
    </row>
    <row r="27" spans="1:7" outlineLevel="2" x14ac:dyDescent="0.25">
      <c r="A27" s="8" t="s">
        <v>28</v>
      </c>
      <c r="B27" s="9" t="s">
        <v>7</v>
      </c>
      <c r="C27" s="10">
        <v>34</v>
      </c>
      <c r="D27" s="10">
        <f t="shared" si="0"/>
        <v>8.5</v>
      </c>
      <c r="E27" s="11">
        <v>226</v>
      </c>
      <c r="F27" s="10">
        <f t="shared" si="3"/>
        <v>11526</v>
      </c>
      <c r="G27" s="10">
        <f t="shared" si="4"/>
        <v>3842</v>
      </c>
    </row>
    <row r="28" spans="1:7" outlineLevel="2" x14ac:dyDescent="0.25">
      <c r="A28" s="8" t="s">
        <v>29</v>
      </c>
      <c r="B28" s="9" t="s">
        <v>7</v>
      </c>
      <c r="C28" s="10">
        <v>34</v>
      </c>
      <c r="D28" s="10">
        <f t="shared" si="0"/>
        <v>8.5</v>
      </c>
      <c r="E28" s="11">
        <v>99</v>
      </c>
      <c r="F28" s="10">
        <f t="shared" si="3"/>
        <v>5049</v>
      </c>
      <c r="G28" s="10">
        <f t="shared" si="4"/>
        <v>1683</v>
      </c>
    </row>
    <row r="29" spans="1:7" outlineLevel="2" x14ac:dyDescent="0.25">
      <c r="A29" s="8" t="s">
        <v>30</v>
      </c>
      <c r="B29" s="9" t="s">
        <v>7</v>
      </c>
      <c r="C29" s="10">
        <v>34</v>
      </c>
      <c r="D29" s="10">
        <f t="shared" si="0"/>
        <v>8.5</v>
      </c>
      <c r="E29" s="11">
        <v>332</v>
      </c>
      <c r="F29" s="10">
        <f t="shared" si="3"/>
        <v>16932</v>
      </c>
      <c r="G29" s="10">
        <f t="shared" si="4"/>
        <v>5644</v>
      </c>
    </row>
    <row r="30" spans="1:7" outlineLevel="2" x14ac:dyDescent="0.25">
      <c r="A30" s="8" t="s">
        <v>31</v>
      </c>
      <c r="B30" s="9" t="s">
        <v>7</v>
      </c>
      <c r="C30" s="10">
        <v>34</v>
      </c>
      <c r="D30" s="10">
        <f t="shared" si="0"/>
        <v>8.5</v>
      </c>
      <c r="E30" s="11">
        <v>123</v>
      </c>
      <c r="F30" s="10">
        <f t="shared" si="3"/>
        <v>6273</v>
      </c>
      <c r="G30" s="10">
        <f t="shared" si="4"/>
        <v>2091</v>
      </c>
    </row>
    <row r="31" spans="1:7" outlineLevel="2" x14ac:dyDescent="0.25">
      <c r="A31" s="8" t="s">
        <v>32</v>
      </c>
      <c r="B31" s="9" t="s">
        <v>7</v>
      </c>
      <c r="C31" s="10">
        <v>34</v>
      </c>
      <c r="D31" s="10">
        <f t="shared" si="0"/>
        <v>8.5</v>
      </c>
      <c r="E31" s="11">
        <v>209</v>
      </c>
      <c r="F31" s="10">
        <f t="shared" si="3"/>
        <v>10659</v>
      </c>
      <c r="G31" s="10">
        <f t="shared" si="4"/>
        <v>3553</v>
      </c>
    </row>
    <row r="32" spans="1:7" outlineLevel="2" x14ac:dyDescent="0.25">
      <c r="A32" s="8" t="s">
        <v>33</v>
      </c>
      <c r="B32" s="9" t="s">
        <v>7</v>
      </c>
      <c r="C32" s="10">
        <v>34</v>
      </c>
      <c r="D32" s="10">
        <f t="shared" si="0"/>
        <v>8.5</v>
      </c>
      <c r="E32" s="11">
        <v>89</v>
      </c>
      <c r="F32" s="10">
        <f t="shared" si="3"/>
        <v>4539</v>
      </c>
      <c r="G32" s="10">
        <f t="shared" si="4"/>
        <v>1513</v>
      </c>
    </row>
    <row r="33" spans="1:7" outlineLevel="1" x14ac:dyDescent="0.25">
      <c r="A33" s="8"/>
      <c r="B33" s="4" t="s">
        <v>45</v>
      </c>
      <c r="C33" s="10"/>
      <c r="D33" s="10"/>
      <c r="E33" s="11">
        <f>SUBTOTAL(9,E34:E45)</f>
        <v>2715</v>
      </c>
      <c r="F33" s="10"/>
      <c r="G33" s="10"/>
    </row>
    <row r="34" spans="1:7" outlineLevel="2" x14ac:dyDescent="0.25">
      <c r="A34" s="8" t="s">
        <v>26</v>
      </c>
      <c r="B34" s="9" t="s">
        <v>14</v>
      </c>
      <c r="C34" s="10">
        <v>29</v>
      </c>
      <c r="D34" s="10">
        <f t="shared" si="0"/>
        <v>7.25</v>
      </c>
      <c r="E34" s="11">
        <v>31</v>
      </c>
      <c r="F34" s="10">
        <f t="shared" ref="F34:F45" si="5">(C34+D34)*E34*(1+$B$3)</f>
        <v>1348.5</v>
      </c>
      <c r="G34" s="10">
        <f t="shared" ref="G34:G45" si="6">F34-(C34*E34)</f>
        <v>449.5</v>
      </c>
    </row>
    <row r="35" spans="1:7" outlineLevel="2" x14ac:dyDescent="0.25">
      <c r="A35" s="8" t="s">
        <v>25</v>
      </c>
      <c r="B35" s="9" t="s">
        <v>14</v>
      </c>
      <c r="C35" s="10">
        <v>29</v>
      </c>
      <c r="D35" s="10">
        <f t="shared" si="0"/>
        <v>7.25</v>
      </c>
      <c r="E35" s="11">
        <v>69</v>
      </c>
      <c r="F35" s="10">
        <f t="shared" si="5"/>
        <v>3001.5</v>
      </c>
      <c r="G35" s="10">
        <f t="shared" si="6"/>
        <v>1000.5</v>
      </c>
    </row>
    <row r="36" spans="1:7" outlineLevel="2" x14ac:dyDescent="0.25">
      <c r="A36" s="8" t="s">
        <v>24</v>
      </c>
      <c r="B36" s="9" t="s">
        <v>14</v>
      </c>
      <c r="C36" s="10">
        <v>29</v>
      </c>
      <c r="D36" s="10">
        <f t="shared" si="0"/>
        <v>7.25</v>
      </c>
      <c r="E36" s="11">
        <v>423</v>
      </c>
      <c r="F36" s="10">
        <f t="shared" si="5"/>
        <v>18400.5</v>
      </c>
      <c r="G36" s="10">
        <f t="shared" si="6"/>
        <v>6133.5</v>
      </c>
    </row>
    <row r="37" spans="1:7" outlineLevel="2" x14ac:dyDescent="0.25">
      <c r="A37" s="8" t="s">
        <v>23</v>
      </c>
      <c r="B37" s="9" t="s">
        <v>14</v>
      </c>
      <c r="C37" s="10">
        <v>29</v>
      </c>
      <c r="D37" s="10">
        <f t="shared" si="0"/>
        <v>7.25</v>
      </c>
      <c r="E37" s="11">
        <v>72</v>
      </c>
      <c r="F37" s="10">
        <f t="shared" si="5"/>
        <v>3132</v>
      </c>
      <c r="G37" s="10">
        <f t="shared" si="6"/>
        <v>1044</v>
      </c>
    </row>
    <row r="38" spans="1:7" outlineLevel="2" x14ac:dyDescent="0.25">
      <c r="A38" s="12" t="s">
        <v>22</v>
      </c>
      <c r="B38" s="9" t="s">
        <v>14</v>
      </c>
      <c r="C38" s="10">
        <v>29</v>
      </c>
      <c r="D38" s="10">
        <f t="shared" si="0"/>
        <v>7.25</v>
      </c>
      <c r="E38" s="11">
        <v>985</v>
      </c>
      <c r="F38" s="10">
        <f t="shared" si="5"/>
        <v>42847.5</v>
      </c>
      <c r="G38" s="10">
        <f t="shared" si="6"/>
        <v>14282.5</v>
      </c>
    </row>
    <row r="39" spans="1:7" outlineLevel="2" x14ac:dyDescent="0.25">
      <c r="A39" s="8" t="s">
        <v>27</v>
      </c>
      <c r="B39" s="9" t="s">
        <v>14</v>
      </c>
      <c r="C39" s="10">
        <v>29</v>
      </c>
      <c r="D39" s="10">
        <f t="shared" si="0"/>
        <v>7.25</v>
      </c>
      <c r="E39" s="11">
        <v>64</v>
      </c>
      <c r="F39" s="10">
        <f t="shared" si="5"/>
        <v>2784</v>
      </c>
      <c r="G39" s="10">
        <f t="shared" si="6"/>
        <v>928</v>
      </c>
    </row>
    <row r="40" spans="1:7" outlineLevel="2" x14ac:dyDescent="0.25">
      <c r="A40" s="8" t="s">
        <v>28</v>
      </c>
      <c r="B40" s="9" t="s">
        <v>14</v>
      </c>
      <c r="C40" s="10">
        <v>29</v>
      </c>
      <c r="D40" s="10">
        <f t="shared" si="0"/>
        <v>7.25</v>
      </c>
      <c r="E40" s="11">
        <v>65</v>
      </c>
      <c r="F40" s="10">
        <f t="shared" si="5"/>
        <v>2827.5</v>
      </c>
      <c r="G40" s="10">
        <f t="shared" si="6"/>
        <v>942.5</v>
      </c>
    </row>
    <row r="41" spans="1:7" outlineLevel="2" x14ac:dyDescent="0.25">
      <c r="A41" s="8" t="s">
        <v>29</v>
      </c>
      <c r="B41" s="9" t="s">
        <v>14</v>
      </c>
      <c r="C41" s="10">
        <v>29</v>
      </c>
      <c r="D41" s="10">
        <f t="shared" si="0"/>
        <v>7.25</v>
      </c>
      <c r="E41" s="11">
        <v>198</v>
      </c>
      <c r="F41" s="10">
        <f t="shared" si="5"/>
        <v>8613</v>
      </c>
      <c r="G41" s="10">
        <f t="shared" si="6"/>
        <v>2871</v>
      </c>
    </row>
    <row r="42" spans="1:7" outlineLevel="2" x14ac:dyDescent="0.25">
      <c r="A42" s="8" t="s">
        <v>30</v>
      </c>
      <c r="B42" s="9" t="s">
        <v>14</v>
      </c>
      <c r="C42" s="10">
        <v>29</v>
      </c>
      <c r="D42" s="10">
        <f t="shared" si="0"/>
        <v>7.25</v>
      </c>
      <c r="E42" s="11">
        <v>78</v>
      </c>
      <c r="F42" s="10">
        <f t="shared" si="5"/>
        <v>3393</v>
      </c>
      <c r="G42" s="10">
        <f t="shared" si="6"/>
        <v>1131</v>
      </c>
    </row>
    <row r="43" spans="1:7" outlineLevel="2" x14ac:dyDescent="0.25">
      <c r="A43" s="8" t="s">
        <v>31</v>
      </c>
      <c r="B43" s="9" t="s">
        <v>14</v>
      </c>
      <c r="C43" s="10">
        <v>29</v>
      </c>
      <c r="D43" s="10">
        <f t="shared" si="0"/>
        <v>7.25</v>
      </c>
      <c r="E43" s="11">
        <v>369</v>
      </c>
      <c r="F43" s="10">
        <f t="shared" si="5"/>
        <v>16051.5</v>
      </c>
      <c r="G43" s="10">
        <f t="shared" si="6"/>
        <v>5350.5</v>
      </c>
    </row>
    <row r="44" spans="1:7" outlineLevel="2" x14ac:dyDescent="0.25">
      <c r="A44" s="8" t="s">
        <v>32</v>
      </c>
      <c r="B44" s="9" t="s">
        <v>14</v>
      </c>
      <c r="C44" s="10">
        <v>29</v>
      </c>
      <c r="D44" s="10">
        <f t="shared" si="0"/>
        <v>7.25</v>
      </c>
      <c r="E44" s="11">
        <v>265</v>
      </c>
      <c r="F44" s="10">
        <f t="shared" si="5"/>
        <v>11527.5</v>
      </c>
      <c r="G44" s="10">
        <f t="shared" si="6"/>
        <v>3842.5</v>
      </c>
    </row>
    <row r="45" spans="1:7" outlineLevel="2" x14ac:dyDescent="0.25">
      <c r="A45" s="8" t="s">
        <v>33</v>
      </c>
      <c r="B45" s="9" t="s">
        <v>14</v>
      </c>
      <c r="C45" s="10">
        <v>29</v>
      </c>
      <c r="D45" s="10">
        <f t="shared" si="0"/>
        <v>7.25</v>
      </c>
      <c r="E45" s="11">
        <v>96</v>
      </c>
      <c r="F45" s="10">
        <f t="shared" si="5"/>
        <v>4176</v>
      </c>
      <c r="G45" s="10">
        <f t="shared" si="6"/>
        <v>1392</v>
      </c>
    </row>
    <row r="46" spans="1:7" outlineLevel="1" x14ac:dyDescent="0.25">
      <c r="A46" s="8"/>
      <c r="B46" s="4" t="s">
        <v>44</v>
      </c>
      <c r="C46" s="10"/>
      <c r="D46" s="10"/>
      <c r="E46" s="11">
        <f>SUBTOTAL(9,E47:E58)</f>
        <v>1313</v>
      </c>
      <c r="F46" s="10"/>
      <c r="G46" s="10"/>
    </row>
    <row r="47" spans="1:7" outlineLevel="2" x14ac:dyDescent="0.25">
      <c r="A47" s="8" t="s">
        <v>26</v>
      </c>
      <c r="B47" s="9" t="s">
        <v>5</v>
      </c>
      <c r="C47" s="10">
        <v>89</v>
      </c>
      <c r="D47" s="10">
        <f t="shared" si="0"/>
        <v>22.25</v>
      </c>
      <c r="E47" s="11">
        <v>96</v>
      </c>
      <c r="F47" s="10">
        <f t="shared" ref="F47:F58" si="7">(C47+D47)*E47*(1+$B$3)</f>
        <v>12816</v>
      </c>
      <c r="G47" s="10">
        <f t="shared" ref="G47:G58" si="8">F47-(C47*E47)</f>
        <v>4272</v>
      </c>
    </row>
    <row r="48" spans="1:7" outlineLevel="2" x14ac:dyDescent="0.25">
      <c r="A48" s="8" t="s">
        <v>25</v>
      </c>
      <c r="B48" s="9" t="s">
        <v>5</v>
      </c>
      <c r="C48" s="10">
        <v>89</v>
      </c>
      <c r="D48" s="10">
        <f t="shared" si="0"/>
        <v>22.25</v>
      </c>
      <c r="E48" s="11">
        <v>56</v>
      </c>
      <c r="F48" s="10">
        <f t="shared" si="7"/>
        <v>7476</v>
      </c>
      <c r="G48" s="10">
        <f t="shared" si="8"/>
        <v>2492</v>
      </c>
    </row>
    <row r="49" spans="1:7" outlineLevel="2" x14ac:dyDescent="0.25">
      <c r="A49" s="8" t="s">
        <v>24</v>
      </c>
      <c r="B49" s="9" t="s">
        <v>5</v>
      </c>
      <c r="C49" s="10">
        <v>89</v>
      </c>
      <c r="D49" s="10">
        <f t="shared" si="0"/>
        <v>22.25</v>
      </c>
      <c r="E49" s="11">
        <v>24</v>
      </c>
      <c r="F49" s="10">
        <f t="shared" si="7"/>
        <v>3204</v>
      </c>
      <c r="G49" s="10">
        <f t="shared" si="8"/>
        <v>1068</v>
      </c>
    </row>
    <row r="50" spans="1:7" outlineLevel="2" x14ac:dyDescent="0.25">
      <c r="A50" s="8" t="s">
        <v>23</v>
      </c>
      <c r="B50" s="9" t="s">
        <v>5</v>
      </c>
      <c r="C50" s="10">
        <v>89</v>
      </c>
      <c r="D50" s="10">
        <f t="shared" si="0"/>
        <v>22.25</v>
      </c>
      <c r="E50" s="11">
        <v>124</v>
      </c>
      <c r="F50" s="10">
        <f t="shared" si="7"/>
        <v>16554</v>
      </c>
      <c r="G50" s="10">
        <f t="shared" si="8"/>
        <v>5518</v>
      </c>
    </row>
    <row r="51" spans="1:7" outlineLevel="2" x14ac:dyDescent="0.25">
      <c r="A51" s="12" t="s">
        <v>22</v>
      </c>
      <c r="B51" s="9" t="s">
        <v>5</v>
      </c>
      <c r="C51" s="10">
        <v>89</v>
      </c>
      <c r="D51" s="10">
        <f t="shared" si="0"/>
        <v>22.25</v>
      </c>
      <c r="E51" s="11">
        <v>102</v>
      </c>
      <c r="F51" s="10">
        <f t="shared" si="7"/>
        <v>13617</v>
      </c>
      <c r="G51" s="10">
        <f t="shared" si="8"/>
        <v>4539</v>
      </c>
    </row>
    <row r="52" spans="1:7" outlineLevel="2" x14ac:dyDescent="0.25">
      <c r="A52" s="8" t="s">
        <v>27</v>
      </c>
      <c r="B52" s="9" t="s">
        <v>5</v>
      </c>
      <c r="C52" s="10">
        <v>89</v>
      </c>
      <c r="D52" s="10">
        <f t="shared" si="0"/>
        <v>22.25</v>
      </c>
      <c r="E52" s="11">
        <v>95</v>
      </c>
      <c r="F52" s="10">
        <f t="shared" si="7"/>
        <v>12682.5</v>
      </c>
      <c r="G52" s="10">
        <f t="shared" si="8"/>
        <v>4227.5</v>
      </c>
    </row>
    <row r="53" spans="1:7" outlineLevel="2" x14ac:dyDescent="0.25">
      <c r="A53" s="8" t="s">
        <v>28</v>
      </c>
      <c r="B53" s="9" t="s">
        <v>5</v>
      </c>
      <c r="C53" s="10">
        <v>89</v>
      </c>
      <c r="D53" s="10">
        <f t="shared" si="0"/>
        <v>22.25</v>
      </c>
      <c r="E53" s="11">
        <v>239</v>
      </c>
      <c r="F53" s="10">
        <f t="shared" si="7"/>
        <v>31906.5</v>
      </c>
      <c r="G53" s="10">
        <f t="shared" si="8"/>
        <v>10635.5</v>
      </c>
    </row>
    <row r="54" spans="1:7" outlineLevel="2" x14ac:dyDescent="0.25">
      <c r="A54" s="8" t="s">
        <v>29</v>
      </c>
      <c r="B54" s="9" t="s">
        <v>5</v>
      </c>
      <c r="C54" s="10">
        <v>89</v>
      </c>
      <c r="D54" s="10">
        <f t="shared" si="0"/>
        <v>22.25</v>
      </c>
      <c r="E54" s="11">
        <v>137</v>
      </c>
      <c r="F54" s="10">
        <f t="shared" si="7"/>
        <v>18289.5</v>
      </c>
      <c r="G54" s="10">
        <f t="shared" si="8"/>
        <v>6096.5</v>
      </c>
    </row>
    <row r="55" spans="1:7" outlineLevel="2" x14ac:dyDescent="0.25">
      <c r="A55" s="8" t="s">
        <v>30</v>
      </c>
      <c r="B55" s="9" t="s">
        <v>5</v>
      </c>
      <c r="C55" s="10">
        <v>89</v>
      </c>
      <c r="D55" s="10">
        <f t="shared" si="0"/>
        <v>22.25</v>
      </c>
      <c r="E55" s="11">
        <v>201</v>
      </c>
      <c r="F55" s="10">
        <f t="shared" si="7"/>
        <v>26833.5</v>
      </c>
      <c r="G55" s="10">
        <f t="shared" si="8"/>
        <v>8944.5</v>
      </c>
    </row>
    <row r="56" spans="1:7" outlineLevel="2" x14ac:dyDescent="0.25">
      <c r="A56" s="8" t="s">
        <v>31</v>
      </c>
      <c r="B56" s="9" t="s">
        <v>5</v>
      </c>
      <c r="C56" s="10">
        <v>89</v>
      </c>
      <c r="D56" s="10">
        <f t="shared" si="0"/>
        <v>22.25</v>
      </c>
      <c r="E56" s="11">
        <v>125</v>
      </c>
      <c r="F56" s="10">
        <f t="shared" si="7"/>
        <v>16687.5</v>
      </c>
      <c r="G56" s="10">
        <f t="shared" si="8"/>
        <v>5562.5</v>
      </c>
    </row>
    <row r="57" spans="1:7" outlineLevel="2" x14ac:dyDescent="0.25">
      <c r="A57" s="8" t="s">
        <v>32</v>
      </c>
      <c r="B57" s="9" t="s">
        <v>5</v>
      </c>
      <c r="C57" s="10">
        <v>89</v>
      </c>
      <c r="D57" s="10">
        <f t="shared" si="0"/>
        <v>22.25</v>
      </c>
      <c r="E57" s="11">
        <v>63</v>
      </c>
      <c r="F57" s="10">
        <f t="shared" si="7"/>
        <v>8410.5</v>
      </c>
      <c r="G57" s="10">
        <f t="shared" si="8"/>
        <v>2803.5</v>
      </c>
    </row>
    <row r="58" spans="1:7" outlineLevel="2" x14ac:dyDescent="0.25">
      <c r="A58" s="8" t="s">
        <v>33</v>
      </c>
      <c r="B58" s="9" t="s">
        <v>5</v>
      </c>
      <c r="C58" s="10">
        <v>89</v>
      </c>
      <c r="D58" s="10">
        <f t="shared" si="0"/>
        <v>22.25</v>
      </c>
      <c r="E58" s="11">
        <v>51</v>
      </c>
      <c r="F58" s="10">
        <f t="shared" si="7"/>
        <v>6808.5</v>
      </c>
      <c r="G58" s="10">
        <f t="shared" si="8"/>
        <v>2269.5</v>
      </c>
    </row>
    <row r="59" spans="1:7" outlineLevel="1" x14ac:dyDescent="0.25">
      <c r="A59" s="8"/>
      <c r="B59" s="4" t="s">
        <v>43</v>
      </c>
      <c r="C59" s="10"/>
      <c r="D59" s="10"/>
      <c r="E59" s="11">
        <f>SUBTOTAL(9,E60:E71)</f>
        <v>1633</v>
      </c>
      <c r="F59" s="10"/>
      <c r="G59" s="10"/>
    </row>
    <row r="60" spans="1:7" outlineLevel="2" x14ac:dyDescent="0.25">
      <c r="A60" s="8" t="s">
        <v>26</v>
      </c>
      <c r="B60" s="9" t="s">
        <v>13</v>
      </c>
      <c r="C60" s="10">
        <v>148</v>
      </c>
      <c r="D60" s="10">
        <f t="shared" si="0"/>
        <v>37</v>
      </c>
      <c r="E60" s="11">
        <v>47</v>
      </c>
      <c r="F60" s="10">
        <f t="shared" ref="F60:F71" si="9">(C60+D60)*E60*(1+$B$3)</f>
        <v>10434</v>
      </c>
      <c r="G60" s="10">
        <f t="shared" ref="G60:G71" si="10">F60-(C60*E60)</f>
        <v>3478</v>
      </c>
    </row>
    <row r="61" spans="1:7" outlineLevel="2" x14ac:dyDescent="0.25">
      <c r="A61" s="8" t="s">
        <v>25</v>
      </c>
      <c r="B61" s="9" t="s">
        <v>13</v>
      </c>
      <c r="C61" s="10">
        <v>148</v>
      </c>
      <c r="D61" s="10">
        <f t="shared" si="0"/>
        <v>37</v>
      </c>
      <c r="E61" s="11">
        <v>25</v>
      </c>
      <c r="F61" s="10">
        <f t="shared" si="9"/>
        <v>5550</v>
      </c>
      <c r="G61" s="10">
        <f t="shared" si="10"/>
        <v>1850</v>
      </c>
    </row>
    <row r="62" spans="1:7" outlineLevel="2" x14ac:dyDescent="0.25">
      <c r="A62" s="8" t="s">
        <v>24</v>
      </c>
      <c r="B62" s="9" t="s">
        <v>13</v>
      </c>
      <c r="C62" s="10">
        <v>148</v>
      </c>
      <c r="D62" s="10">
        <f t="shared" si="0"/>
        <v>37</v>
      </c>
      <c r="E62" s="11">
        <v>324</v>
      </c>
      <c r="F62" s="10">
        <f t="shared" si="9"/>
        <v>71928</v>
      </c>
      <c r="G62" s="10">
        <f t="shared" si="10"/>
        <v>23976</v>
      </c>
    </row>
    <row r="63" spans="1:7" outlineLevel="2" x14ac:dyDescent="0.25">
      <c r="A63" s="8" t="s">
        <v>23</v>
      </c>
      <c r="B63" s="9" t="s">
        <v>13</v>
      </c>
      <c r="C63" s="10">
        <v>148</v>
      </c>
      <c r="D63" s="10">
        <f t="shared" si="0"/>
        <v>37</v>
      </c>
      <c r="E63" s="11">
        <v>243</v>
      </c>
      <c r="F63" s="10">
        <f t="shared" si="9"/>
        <v>53946</v>
      </c>
      <c r="G63" s="10">
        <f t="shared" si="10"/>
        <v>17982</v>
      </c>
    </row>
    <row r="64" spans="1:7" outlineLevel="2" x14ac:dyDescent="0.25">
      <c r="A64" s="12" t="s">
        <v>22</v>
      </c>
      <c r="B64" s="9" t="s">
        <v>13</v>
      </c>
      <c r="C64" s="10">
        <v>148</v>
      </c>
      <c r="D64" s="10">
        <f t="shared" si="0"/>
        <v>37</v>
      </c>
      <c r="E64" s="11">
        <v>123</v>
      </c>
      <c r="F64" s="10">
        <f t="shared" si="9"/>
        <v>27306</v>
      </c>
      <c r="G64" s="10">
        <f t="shared" si="10"/>
        <v>9102</v>
      </c>
    </row>
    <row r="65" spans="1:7" outlineLevel="2" x14ac:dyDescent="0.25">
      <c r="A65" s="8" t="s">
        <v>27</v>
      </c>
      <c r="B65" s="9" t="s">
        <v>13</v>
      </c>
      <c r="C65" s="10">
        <v>148</v>
      </c>
      <c r="D65" s="10">
        <f t="shared" si="0"/>
        <v>37</v>
      </c>
      <c r="E65" s="11">
        <v>96</v>
      </c>
      <c r="F65" s="10">
        <f t="shared" si="9"/>
        <v>21312</v>
      </c>
      <c r="G65" s="10">
        <f t="shared" si="10"/>
        <v>7104</v>
      </c>
    </row>
    <row r="66" spans="1:7" outlineLevel="2" x14ac:dyDescent="0.25">
      <c r="A66" s="8" t="s">
        <v>28</v>
      </c>
      <c r="B66" s="9" t="s">
        <v>13</v>
      </c>
      <c r="C66" s="10">
        <v>148</v>
      </c>
      <c r="D66" s="10">
        <f t="shared" si="0"/>
        <v>37</v>
      </c>
      <c r="E66" s="11">
        <v>327</v>
      </c>
      <c r="F66" s="10">
        <f t="shared" si="9"/>
        <v>72594</v>
      </c>
      <c r="G66" s="10">
        <f t="shared" si="10"/>
        <v>24198</v>
      </c>
    </row>
    <row r="67" spans="1:7" outlineLevel="2" x14ac:dyDescent="0.25">
      <c r="A67" s="8" t="s">
        <v>29</v>
      </c>
      <c r="B67" s="9" t="s">
        <v>13</v>
      </c>
      <c r="C67" s="10">
        <v>148</v>
      </c>
      <c r="D67" s="10">
        <f t="shared" si="0"/>
        <v>37</v>
      </c>
      <c r="E67" s="11">
        <v>38</v>
      </c>
      <c r="F67" s="10">
        <f t="shared" si="9"/>
        <v>8436</v>
      </c>
      <c r="G67" s="10">
        <f t="shared" si="10"/>
        <v>2812</v>
      </c>
    </row>
    <row r="68" spans="1:7" outlineLevel="2" x14ac:dyDescent="0.25">
      <c r="A68" s="8" t="s">
        <v>30</v>
      </c>
      <c r="B68" s="9" t="s">
        <v>13</v>
      </c>
      <c r="C68" s="10">
        <v>148</v>
      </c>
      <c r="D68" s="10">
        <f t="shared" si="0"/>
        <v>37</v>
      </c>
      <c r="E68" s="11">
        <v>198</v>
      </c>
      <c r="F68" s="10">
        <f t="shared" si="9"/>
        <v>43956</v>
      </c>
      <c r="G68" s="10">
        <f t="shared" si="10"/>
        <v>14652</v>
      </c>
    </row>
    <row r="69" spans="1:7" outlineLevel="2" x14ac:dyDescent="0.25">
      <c r="A69" s="8" t="s">
        <v>31</v>
      </c>
      <c r="B69" s="9" t="s">
        <v>13</v>
      </c>
      <c r="C69" s="10">
        <v>148</v>
      </c>
      <c r="D69" s="10">
        <f t="shared" si="0"/>
        <v>37</v>
      </c>
      <c r="E69" s="11">
        <v>41</v>
      </c>
      <c r="F69" s="10">
        <f t="shared" si="9"/>
        <v>9102</v>
      </c>
      <c r="G69" s="10">
        <f t="shared" si="10"/>
        <v>3034</v>
      </c>
    </row>
    <row r="70" spans="1:7" outlineLevel="2" x14ac:dyDescent="0.25">
      <c r="A70" s="8" t="s">
        <v>32</v>
      </c>
      <c r="B70" s="9" t="s">
        <v>13</v>
      </c>
      <c r="C70" s="10">
        <v>148</v>
      </c>
      <c r="D70" s="10">
        <f t="shared" si="0"/>
        <v>37</v>
      </c>
      <c r="E70" s="11">
        <v>63</v>
      </c>
      <c r="F70" s="10">
        <f t="shared" si="9"/>
        <v>13986</v>
      </c>
      <c r="G70" s="10">
        <f t="shared" si="10"/>
        <v>4662</v>
      </c>
    </row>
    <row r="71" spans="1:7" outlineLevel="2" x14ac:dyDescent="0.25">
      <c r="A71" s="8" t="s">
        <v>33</v>
      </c>
      <c r="B71" s="9" t="s">
        <v>13</v>
      </c>
      <c r="C71" s="10">
        <v>148</v>
      </c>
      <c r="D71" s="10">
        <f t="shared" si="0"/>
        <v>37</v>
      </c>
      <c r="E71" s="11">
        <v>108</v>
      </c>
      <c r="F71" s="10">
        <f t="shared" si="9"/>
        <v>23976</v>
      </c>
      <c r="G71" s="10">
        <f t="shared" si="10"/>
        <v>7992</v>
      </c>
    </row>
    <row r="72" spans="1:7" outlineLevel="1" x14ac:dyDescent="0.25">
      <c r="A72" s="8"/>
      <c r="B72" s="4" t="s">
        <v>42</v>
      </c>
      <c r="C72" s="10"/>
      <c r="D72" s="10"/>
      <c r="E72" s="11">
        <f>SUBTOTAL(9,E73:E84)</f>
        <v>3179</v>
      </c>
      <c r="F72" s="10"/>
      <c r="G72" s="10"/>
    </row>
    <row r="73" spans="1:7" outlineLevel="2" x14ac:dyDescent="0.25">
      <c r="A73" s="8" t="s">
        <v>26</v>
      </c>
      <c r="B73" s="9" t="s">
        <v>9</v>
      </c>
      <c r="C73" s="10">
        <v>37</v>
      </c>
      <c r="D73" s="10">
        <f t="shared" si="0"/>
        <v>9.25</v>
      </c>
      <c r="E73" s="11">
        <v>58</v>
      </c>
      <c r="F73" s="10">
        <f t="shared" ref="F73:F84" si="11">(C73+D73)*E73*(1+$B$3)</f>
        <v>3219</v>
      </c>
      <c r="G73" s="10">
        <f t="shared" ref="G73:G84" si="12">F73-(C73*E73)</f>
        <v>1073</v>
      </c>
    </row>
    <row r="74" spans="1:7" outlineLevel="2" x14ac:dyDescent="0.25">
      <c r="A74" s="8" t="s">
        <v>25</v>
      </c>
      <c r="B74" s="9" t="s">
        <v>9</v>
      </c>
      <c r="C74" s="10">
        <v>37</v>
      </c>
      <c r="D74" s="10">
        <f t="shared" si="0"/>
        <v>9.25</v>
      </c>
      <c r="E74" s="11">
        <v>83</v>
      </c>
      <c r="F74" s="10">
        <f t="shared" si="11"/>
        <v>4606.5</v>
      </c>
      <c r="G74" s="10">
        <f t="shared" si="12"/>
        <v>1535.5</v>
      </c>
    </row>
    <row r="75" spans="1:7" outlineLevel="2" x14ac:dyDescent="0.25">
      <c r="A75" s="8" t="s">
        <v>24</v>
      </c>
      <c r="B75" s="9" t="s">
        <v>9</v>
      </c>
      <c r="C75" s="10">
        <v>37</v>
      </c>
      <c r="D75" s="10">
        <f t="shared" si="0"/>
        <v>9.25</v>
      </c>
      <c r="E75" s="11">
        <v>983</v>
      </c>
      <c r="F75" s="10">
        <f t="shared" si="11"/>
        <v>54556.5</v>
      </c>
      <c r="G75" s="10">
        <f t="shared" si="12"/>
        <v>18185.5</v>
      </c>
    </row>
    <row r="76" spans="1:7" outlineLevel="2" x14ac:dyDescent="0.25">
      <c r="A76" s="8" t="s">
        <v>23</v>
      </c>
      <c r="B76" s="9" t="s">
        <v>9</v>
      </c>
      <c r="C76" s="10">
        <v>37</v>
      </c>
      <c r="D76" s="10">
        <f t="shared" si="0"/>
        <v>9.25</v>
      </c>
      <c r="E76" s="11">
        <v>66</v>
      </c>
      <c r="F76" s="10">
        <f t="shared" si="11"/>
        <v>3663</v>
      </c>
      <c r="G76" s="10">
        <f t="shared" si="12"/>
        <v>1221</v>
      </c>
    </row>
    <row r="77" spans="1:7" outlineLevel="2" x14ac:dyDescent="0.25">
      <c r="A77" s="12" t="s">
        <v>22</v>
      </c>
      <c r="B77" s="9" t="s">
        <v>9</v>
      </c>
      <c r="C77" s="10">
        <v>37</v>
      </c>
      <c r="D77" s="10">
        <f t="shared" ref="D77:D136" si="13">C77*$B$2</f>
        <v>9.25</v>
      </c>
      <c r="E77" s="11">
        <v>426</v>
      </c>
      <c r="F77" s="10">
        <f t="shared" si="11"/>
        <v>23643</v>
      </c>
      <c r="G77" s="10">
        <f t="shared" si="12"/>
        <v>7881</v>
      </c>
    </row>
    <row r="78" spans="1:7" outlineLevel="2" x14ac:dyDescent="0.25">
      <c r="A78" s="8" t="s">
        <v>27</v>
      </c>
      <c r="B78" s="9" t="s">
        <v>9</v>
      </c>
      <c r="C78" s="10">
        <v>37</v>
      </c>
      <c r="D78" s="10">
        <f t="shared" si="13"/>
        <v>9.25</v>
      </c>
      <c r="E78" s="11">
        <v>138</v>
      </c>
      <c r="F78" s="10">
        <f t="shared" si="11"/>
        <v>7659</v>
      </c>
      <c r="G78" s="10">
        <f t="shared" si="12"/>
        <v>2553</v>
      </c>
    </row>
    <row r="79" spans="1:7" outlineLevel="2" x14ac:dyDescent="0.25">
      <c r="A79" s="8" t="s">
        <v>28</v>
      </c>
      <c r="B79" s="9" t="s">
        <v>9</v>
      </c>
      <c r="C79" s="10">
        <v>37</v>
      </c>
      <c r="D79" s="10">
        <f t="shared" si="13"/>
        <v>9.25</v>
      </c>
      <c r="E79" s="11">
        <v>142</v>
      </c>
      <c r="F79" s="10">
        <f t="shared" si="11"/>
        <v>7881</v>
      </c>
      <c r="G79" s="10">
        <f t="shared" si="12"/>
        <v>2627</v>
      </c>
    </row>
    <row r="80" spans="1:7" outlineLevel="2" x14ac:dyDescent="0.25">
      <c r="A80" s="8" t="s">
        <v>29</v>
      </c>
      <c r="B80" s="9" t="s">
        <v>9</v>
      </c>
      <c r="C80" s="10">
        <v>37</v>
      </c>
      <c r="D80" s="10">
        <f t="shared" si="13"/>
        <v>9.25</v>
      </c>
      <c r="E80" s="11">
        <v>200</v>
      </c>
      <c r="F80" s="10">
        <f t="shared" si="11"/>
        <v>11100</v>
      </c>
      <c r="G80" s="10">
        <f t="shared" si="12"/>
        <v>3700</v>
      </c>
    </row>
    <row r="81" spans="1:7" outlineLevel="2" x14ac:dyDescent="0.25">
      <c r="A81" s="8" t="s">
        <v>30</v>
      </c>
      <c r="B81" s="9" t="s">
        <v>9</v>
      </c>
      <c r="C81" s="10">
        <v>37</v>
      </c>
      <c r="D81" s="10">
        <f t="shared" si="13"/>
        <v>9.25</v>
      </c>
      <c r="E81" s="11">
        <v>238</v>
      </c>
      <c r="F81" s="10">
        <f t="shared" si="11"/>
        <v>13209</v>
      </c>
      <c r="G81" s="10">
        <f t="shared" si="12"/>
        <v>4403</v>
      </c>
    </row>
    <row r="82" spans="1:7" outlineLevel="2" x14ac:dyDescent="0.25">
      <c r="A82" s="8" t="s">
        <v>31</v>
      </c>
      <c r="B82" s="9" t="s">
        <v>9</v>
      </c>
      <c r="C82" s="10">
        <v>37</v>
      </c>
      <c r="D82" s="10">
        <f t="shared" si="13"/>
        <v>9.25</v>
      </c>
      <c r="E82" s="11">
        <v>370</v>
      </c>
      <c r="F82" s="10">
        <f t="shared" si="11"/>
        <v>20535</v>
      </c>
      <c r="G82" s="10">
        <f t="shared" si="12"/>
        <v>6845</v>
      </c>
    </row>
    <row r="83" spans="1:7" outlineLevel="2" x14ac:dyDescent="0.25">
      <c r="A83" s="8" t="s">
        <v>32</v>
      </c>
      <c r="B83" s="9" t="s">
        <v>9</v>
      </c>
      <c r="C83" s="10">
        <v>37</v>
      </c>
      <c r="D83" s="10">
        <f t="shared" si="13"/>
        <v>9.25</v>
      </c>
      <c r="E83" s="11">
        <v>229</v>
      </c>
      <c r="F83" s="10">
        <f t="shared" si="11"/>
        <v>12709.5</v>
      </c>
      <c r="G83" s="10">
        <f t="shared" si="12"/>
        <v>4236.5</v>
      </c>
    </row>
    <row r="84" spans="1:7" outlineLevel="2" x14ac:dyDescent="0.25">
      <c r="A84" s="8" t="s">
        <v>33</v>
      </c>
      <c r="B84" s="9" t="s">
        <v>9</v>
      </c>
      <c r="C84" s="10">
        <v>37</v>
      </c>
      <c r="D84" s="10">
        <f t="shared" si="13"/>
        <v>9.25</v>
      </c>
      <c r="E84" s="11">
        <v>246</v>
      </c>
      <c r="F84" s="10">
        <f t="shared" si="11"/>
        <v>13653</v>
      </c>
      <c r="G84" s="10">
        <f t="shared" si="12"/>
        <v>4551</v>
      </c>
    </row>
    <row r="85" spans="1:7" outlineLevel="1" x14ac:dyDescent="0.25">
      <c r="A85" s="8"/>
      <c r="B85" s="4" t="s">
        <v>41</v>
      </c>
      <c r="C85" s="10"/>
      <c r="D85" s="10"/>
      <c r="E85" s="11">
        <f>SUBTOTAL(9,E86:E97)</f>
        <v>2803</v>
      </c>
      <c r="F85" s="10"/>
      <c r="G85" s="10"/>
    </row>
    <row r="86" spans="1:7" outlineLevel="2" x14ac:dyDescent="0.25">
      <c r="A86" s="8" t="s">
        <v>26</v>
      </c>
      <c r="B86" s="9" t="s">
        <v>10</v>
      </c>
      <c r="C86" s="10">
        <v>121</v>
      </c>
      <c r="D86" s="10">
        <f t="shared" si="13"/>
        <v>30.25</v>
      </c>
      <c r="E86" s="11">
        <v>13</v>
      </c>
      <c r="F86" s="10">
        <f t="shared" ref="F86:F97" si="14">(C86+D86)*E86*(1+$B$3)</f>
        <v>2359.5</v>
      </c>
      <c r="G86" s="10">
        <f t="shared" ref="G86:G97" si="15">F86-(C86*E86)</f>
        <v>786.5</v>
      </c>
    </row>
    <row r="87" spans="1:7" outlineLevel="2" x14ac:dyDescent="0.25">
      <c r="A87" s="8" t="s">
        <v>25</v>
      </c>
      <c r="B87" s="9" t="s">
        <v>10</v>
      </c>
      <c r="C87" s="10">
        <v>121</v>
      </c>
      <c r="D87" s="10">
        <f t="shared" si="13"/>
        <v>30.25</v>
      </c>
      <c r="E87" s="11">
        <v>13</v>
      </c>
      <c r="F87" s="10">
        <f t="shared" si="14"/>
        <v>2359.5</v>
      </c>
      <c r="G87" s="10">
        <f t="shared" si="15"/>
        <v>786.5</v>
      </c>
    </row>
    <row r="88" spans="1:7" outlineLevel="2" x14ac:dyDescent="0.25">
      <c r="A88" s="8" t="s">
        <v>24</v>
      </c>
      <c r="B88" s="9" t="s">
        <v>10</v>
      </c>
      <c r="C88" s="10">
        <v>121</v>
      </c>
      <c r="D88" s="10">
        <f t="shared" si="13"/>
        <v>30.25</v>
      </c>
      <c r="E88" s="11">
        <v>534</v>
      </c>
      <c r="F88" s="10">
        <f t="shared" si="14"/>
        <v>96921</v>
      </c>
      <c r="G88" s="10">
        <f t="shared" si="15"/>
        <v>32307</v>
      </c>
    </row>
    <row r="89" spans="1:7" outlineLevel="2" x14ac:dyDescent="0.25">
      <c r="A89" s="8" t="s">
        <v>23</v>
      </c>
      <c r="B89" s="9" t="s">
        <v>10</v>
      </c>
      <c r="C89" s="10">
        <v>121</v>
      </c>
      <c r="D89" s="10">
        <f t="shared" si="13"/>
        <v>30.25</v>
      </c>
      <c r="E89" s="11">
        <v>423</v>
      </c>
      <c r="F89" s="10">
        <f t="shared" si="14"/>
        <v>76774.5</v>
      </c>
      <c r="G89" s="10">
        <f t="shared" si="15"/>
        <v>25591.5</v>
      </c>
    </row>
    <row r="90" spans="1:7" outlineLevel="2" x14ac:dyDescent="0.25">
      <c r="A90" s="12" t="s">
        <v>22</v>
      </c>
      <c r="B90" s="9" t="s">
        <v>10</v>
      </c>
      <c r="C90" s="10">
        <v>121</v>
      </c>
      <c r="D90" s="10">
        <f t="shared" si="13"/>
        <v>30.25</v>
      </c>
      <c r="E90" s="11">
        <v>72</v>
      </c>
      <c r="F90" s="10">
        <f t="shared" si="14"/>
        <v>13068</v>
      </c>
      <c r="G90" s="10">
        <f t="shared" si="15"/>
        <v>4356</v>
      </c>
    </row>
    <row r="91" spans="1:7" outlineLevel="2" x14ac:dyDescent="0.25">
      <c r="A91" s="8" t="s">
        <v>27</v>
      </c>
      <c r="B91" s="9" t="s">
        <v>10</v>
      </c>
      <c r="C91" s="10">
        <v>121</v>
      </c>
      <c r="D91" s="10">
        <f t="shared" si="13"/>
        <v>30.25</v>
      </c>
      <c r="E91" s="11">
        <v>322</v>
      </c>
      <c r="F91" s="10">
        <f t="shared" si="14"/>
        <v>58443</v>
      </c>
      <c r="G91" s="10">
        <f t="shared" si="15"/>
        <v>19481</v>
      </c>
    </row>
    <row r="92" spans="1:7" outlineLevel="2" x14ac:dyDescent="0.25">
      <c r="A92" s="8" t="s">
        <v>28</v>
      </c>
      <c r="B92" s="9" t="s">
        <v>10</v>
      </c>
      <c r="C92" s="10">
        <v>121</v>
      </c>
      <c r="D92" s="10">
        <f t="shared" si="13"/>
        <v>30.25</v>
      </c>
      <c r="E92" s="11">
        <v>479</v>
      </c>
      <c r="F92" s="10">
        <f t="shared" si="14"/>
        <v>86938.5</v>
      </c>
      <c r="G92" s="10">
        <f t="shared" si="15"/>
        <v>28979.5</v>
      </c>
    </row>
    <row r="93" spans="1:7" outlineLevel="2" x14ac:dyDescent="0.25">
      <c r="A93" s="8" t="s">
        <v>29</v>
      </c>
      <c r="B93" s="9" t="s">
        <v>10</v>
      </c>
      <c r="C93" s="10">
        <v>121</v>
      </c>
      <c r="D93" s="10">
        <f t="shared" si="13"/>
        <v>30.25</v>
      </c>
      <c r="E93" s="11">
        <v>301</v>
      </c>
      <c r="F93" s="10">
        <f t="shared" si="14"/>
        <v>54631.5</v>
      </c>
      <c r="G93" s="10">
        <f t="shared" si="15"/>
        <v>18210.5</v>
      </c>
    </row>
    <row r="94" spans="1:7" outlineLevel="2" x14ac:dyDescent="0.25">
      <c r="A94" s="8" t="s">
        <v>30</v>
      </c>
      <c r="B94" s="9" t="s">
        <v>10</v>
      </c>
      <c r="C94" s="10">
        <v>121</v>
      </c>
      <c r="D94" s="10">
        <f t="shared" si="13"/>
        <v>30.25</v>
      </c>
      <c r="E94" s="11">
        <v>264</v>
      </c>
      <c r="F94" s="10">
        <f t="shared" si="14"/>
        <v>47916</v>
      </c>
      <c r="G94" s="10">
        <f t="shared" si="15"/>
        <v>15972</v>
      </c>
    </row>
    <row r="95" spans="1:7" outlineLevel="2" x14ac:dyDescent="0.25">
      <c r="A95" s="8" t="s">
        <v>31</v>
      </c>
      <c r="B95" s="9" t="s">
        <v>10</v>
      </c>
      <c r="C95" s="10">
        <v>121</v>
      </c>
      <c r="D95" s="10">
        <f t="shared" si="13"/>
        <v>30.25</v>
      </c>
      <c r="E95" s="11">
        <v>189</v>
      </c>
      <c r="F95" s="10">
        <f t="shared" si="14"/>
        <v>34303.5</v>
      </c>
      <c r="G95" s="10">
        <f t="shared" si="15"/>
        <v>11434.5</v>
      </c>
    </row>
    <row r="96" spans="1:7" outlineLevel="2" x14ac:dyDescent="0.25">
      <c r="A96" s="8" t="s">
        <v>32</v>
      </c>
      <c r="B96" s="9" t="s">
        <v>10</v>
      </c>
      <c r="C96" s="10">
        <v>121</v>
      </c>
      <c r="D96" s="10">
        <f t="shared" si="13"/>
        <v>30.25</v>
      </c>
      <c r="E96" s="11">
        <v>108</v>
      </c>
      <c r="F96" s="10">
        <f t="shared" si="14"/>
        <v>19602</v>
      </c>
      <c r="G96" s="10">
        <f t="shared" si="15"/>
        <v>6534</v>
      </c>
    </row>
    <row r="97" spans="1:7" outlineLevel="2" x14ac:dyDescent="0.25">
      <c r="A97" s="8" t="s">
        <v>33</v>
      </c>
      <c r="B97" s="9" t="s">
        <v>10</v>
      </c>
      <c r="C97" s="10">
        <v>121</v>
      </c>
      <c r="D97" s="10">
        <f t="shared" si="13"/>
        <v>30.25</v>
      </c>
      <c r="E97" s="11">
        <v>85</v>
      </c>
      <c r="F97" s="10">
        <f t="shared" si="14"/>
        <v>15427.5</v>
      </c>
      <c r="G97" s="10">
        <f t="shared" si="15"/>
        <v>5142.5</v>
      </c>
    </row>
    <row r="98" spans="1:7" outlineLevel="1" x14ac:dyDescent="0.25">
      <c r="A98" s="8"/>
      <c r="B98" s="4" t="s">
        <v>40</v>
      </c>
      <c r="C98" s="10"/>
      <c r="D98" s="10"/>
      <c r="E98" s="11">
        <f>SUBTOTAL(9,E99:E110)</f>
        <v>2560</v>
      </c>
      <c r="F98" s="10"/>
      <c r="G98" s="10"/>
    </row>
    <row r="99" spans="1:7" outlineLevel="2" x14ac:dyDescent="0.25">
      <c r="A99" s="8" t="s">
        <v>26</v>
      </c>
      <c r="B99" s="9" t="s">
        <v>11</v>
      </c>
      <c r="C99" s="10">
        <v>248</v>
      </c>
      <c r="D99" s="10">
        <f t="shared" si="13"/>
        <v>62</v>
      </c>
      <c r="E99" s="11">
        <v>54</v>
      </c>
      <c r="F99" s="10">
        <f t="shared" ref="F99:F110" si="16">(C99+D99)*E99*(1+$B$3)</f>
        <v>20088</v>
      </c>
      <c r="G99" s="10">
        <f t="shared" ref="G99:G110" si="17">F99-(C99*E99)</f>
        <v>6696</v>
      </c>
    </row>
    <row r="100" spans="1:7" outlineLevel="2" x14ac:dyDescent="0.25">
      <c r="A100" s="8" t="s">
        <v>25</v>
      </c>
      <c r="B100" s="9" t="s">
        <v>11</v>
      </c>
      <c r="C100" s="10">
        <v>248</v>
      </c>
      <c r="D100" s="10">
        <f t="shared" si="13"/>
        <v>62</v>
      </c>
      <c r="E100" s="11">
        <v>102</v>
      </c>
      <c r="F100" s="10">
        <f t="shared" si="16"/>
        <v>37944</v>
      </c>
      <c r="G100" s="10">
        <f t="shared" si="17"/>
        <v>12648</v>
      </c>
    </row>
    <row r="101" spans="1:7" outlineLevel="2" x14ac:dyDescent="0.25">
      <c r="A101" s="8" t="s">
        <v>24</v>
      </c>
      <c r="B101" s="9" t="s">
        <v>11</v>
      </c>
      <c r="C101" s="10">
        <v>248</v>
      </c>
      <c r="D101" s="10">
        <f t="shared" si="13"/>
        <v>62</v>
      </c>
      <c r="E101" s="11">
        <v>31</v>
      </c>
      <c r="F101" s="10">
        <f t="shared" si="16"/>
        <v>11532</v>
      </c>
      <c r="G101" s="10">
        <f t="shared" si="17"/>
        <v>3844</v>
      </c>
    </row>
    <row r="102" spans="1:7" outlineLevel="2" x14ac:dyDescent="0.25">
      <c r="A102" s="8" t="s">
        <v>23</v>
      </c>
      <c r="B102" s="9" t="s">
        <v>11</v>
      </c>
      <c r="C102" s="10">
        <v>248</v>
      </c>
      <c r="D102" s="10">
        <f t="shared" si="13"/>
        <v>62</v>
      </c>
      <c r="E102" s="11">
        <v>756</v>
      </c>
      <c r="F102" s="10">
        <f t="shared" si="16"/>
        <v>281232</v>
      </c>
      <c r="G102" s="10">
        <f t="shared" si="17"/>
        <v>93744</v>
      </c>
    </row>
    <row r="103" spans="1:7" outlineLevel="2" x14ac:dyDescent="0.25">
      <c r="A103" s="12" t="s">
        <v>22</v>
      </c>
      <c r="B103" s="9" t="s">
        <v>11</v>
      </c>
      <c r="C103" s="10">
        <v>248</v>
      </c>
      <c r="D103" s="10">
        <f t="shared" si="13"/>
        <v>62</v>
      </c>
      <c r="E103" s="11">
        <v>332</v>
      </c>
      <c r="F103" s="10">
        <f t="shared" si="16"/>
        <v>123504</v>
      </c>
      <c r="G103" s="10">
        <f t="shared" si="17"/>
        <v>41168</v>
      </c>
    </row>
    <row r="104" spans="1:7" outlineLevel="2" x14ac:dyDescent="0.25">
      <c r="A104" s="8" t="s">
        <v>27</v>
      </c>
      <c r="B104" s="9" t="s">
        <v>11</v>
      </c>
      <c r="C104" s="10">
        <v>248</v>
      </c>
      <c r="D104" s="10">
        <f t="shared" si="13"/>
        <v>62</v>
      </c>
      <c r="E104" s="11">
        <v>157</v>
      </c>
      <c r="F104" s="10">
        <f t="shared" si="16"/>
        <v>58404</v>
      </c>
      <c r="G104" s="10">
        <f t="shared" si="17"/>
        <v>19468</v>
      </c>
    </row>
    <row r="105" spans="1:7" outlineLevel="2" x14ac:dyDescent="0.25">
      <c r="A105" s="8" t="s">
        <v>28</v>
      </c>
      <c r="B105" s="9" t="s">
        <v>11</v>
      </c>
      <c r="C105" s="10">
        <v>248</v>
      </c>
      <c r="D105" s="10">
        <f t="shared" si="13"/>
        <v>62</v>
      </c>
      <c r="E105" s="11">
        <v>13</v>
      </c>
      <c r="F105" s="10">
        <f t="shared" si="16"/>
        <v>4836</v>
      </c>
      <c r="G105" s="10">
        <f t="shared" si="17"/>
        <v>1612</v>
      </c>
    </row>
    <row r="106" spans="1:7" outlineLevel="2" x14ac:dyDescent="0.25">
      <c r="A106" s="8" t="s">
        <v>29</v>
      </c>
      <c r="B106" s="9" t="s">
        <v>11</v>
      </c>
      <c r="C106" s="10">
        <v>248</v>
      </c>
      <c r="D106" s="10">
        <f t="shared" si="13"/>
        <v>62</v>
      </c>
      <c r="E106" s="11">
        <v>226</v>
      </c>
      <c r="F106" s="10">
        <f t="shared" si="16"/>
        <v>84072</v>
      </c>
      <c r="G106" s="10">
        <f t="shared" si="17"/>
        <v>28024</v>
      </c>
    </row>
    <row r="107" spans="1:7" outlineLevel="2" x14ac:dyDescent="0.25">
      <c r="A107" s="8" t="s">
        <v>30</v>
      </c>
      <c r="B107" s="9" t="s">
        <v>11</v>
      </c>
      <c r="C107" s="10">
        <v>248</v>
      </c>
      <c r="D107" s="10">
        <f t="shared" si="13"/>
        <v>62</v>
      </c>
      <c r="E107" s="11">
        <v>65</v>
      </c>
      <c r="F107" s="10">
        <f t="shared" si="16"/>
        <v>24180</v>
      </c>
      <c r="G107" s="10">
        <f t="shared" si="17"/>
        <v>8060</v>
      </c>
    </row>
    <row r="108" spans="1:7" outlineLevel="2" x14ac:dyDescent="0.25">
      <c r="A108" s="8" t="s">
        <v>31</v>
      </c>
      <c r="B108" s="9" t="s">
        <v>11</v>
      </c>
      <c r="C108" s="10">
        <v>248</v>
      </c>
      <c r="D108" s="10">
        <f t="shared" si="13"/>
        <v>62</v>
      </c>
      <c r="E108" s="11">
        <v>52</v>
      </c>
      <c r="F108" s="10">
        <f t="shared" si="16"/>
        <v>19344</v>
      </c>
      <c r="G108" s="10">
        <f t="shared" si="17"/>
        <v>6448</v>
      </c>
    </row>
    <row r="109" spans="1:7" outlineLevel="2" x14ac:dyDescent="0.25">
      <c r="A109" s="8" t="s">
        <v>32</v>
      </c>
      <c r="B109" s="9" t="s">
        <v>11</v>
      </c>
      <c r="C109" s="10">
        <v>248</v>
      </c>
      <c r="D109" s="10">
        <f t="shared" si="13"/>
        <v>62</v>
      </c>
      <c r="E109" s="11">
        <v>225</v>
      </c>
      <c r="F109" s="10">
        <f t="shared" si="16"/>
        <v>83700</v>
      </c>
      <c r="G109" s="10">
        <f t="shared" si="17"/>
        <v>27900</v>
      </c>
    </row>
    <row r="110" spans="1:7" outlineLevel="2" x14ac:dyDescent="0.25">
      <c r="A110" s="8" t="s">
        <v>32</v>
      </c>
      <c r="B110" s="9" t="s">
        <v>11</v>
      </c>
      <c r="C110" s="10">
        <v>248</v>
      </c>
      <c r="D110" s="10">
        <f t="shared" si="13"/>
        <v>62</v>
      </c>
      <c r="E110" s="11">
        <v>547</v>
      </c>
      <c r="F110" s="10">
        <f t="shared" si="16"/>
        <v>203484</v>
      </c>
      <c r="G110" s="10">
        <f t="shared" si="17"/>
        <v>67828</v>
      </c>
    </row>
    <row r="111" spans="1:7" outlineLevel="1" x14ac:dyDescent="0.25">
      <c r="A111" s="8"/>
      <c r="B111" s="4" t="s">
        <v>39</v>
      </c>
      <c r="C111" s="10"/>
      <c r="D111" s="10"/>
      <c r="E111" s="11">
        <f>SUBTOTAL(9,E112:E123)</f>
        <v>1983</v>
      </c>
      <c r="F111" s="10"/>
      <c r="G111" s="10"/>
    </row>
    <row r="112" spans="1:7" outlineLevel="2" x14ac:dyDescent="0.25">
      <c r="A112" s="8" t="s">
        <v>26</v>
      </c>
      <c r="B112" s="9" t="s">
        <v>6</v>
      </c>
      <c r="C112" s="10">
        <v>18</v>
      </c>
      <c r="D112" s="10">
        <f t="shared" si="13"/>
        <v>4.5</v>
      </c>
      <c r="E112" s="11">
        <v>85</v>
      </c>
      <c r="F112" s="10">
        <f t="shared" ref="F112:F123" si="18">(C112+D112)*E112*(1+$B$3)</f>
        <v>2295</v>
      </c>
      <c r="G112" s="10">
        <f t="shared" ref="G112:G123" si="19">F112-(C112*E112)</f>
        <v>765</v>
      </c>
    </row>
    <row r="113" spans="1:7" outlineLevel="2" x14ac:dyDescent="0.25">
      <c r="A113" s="8" t="s">
        <v>25</v>
      </c>
      <c r="B113" s="9" t="s">
        <v>6</v>
      </c>
      <c r="C113" s="10">
        <v>18</v>
      </c>
      <c r="D113" s="10">
        <f t="shared" si="13"/>
        <v>4.5</v>
      </c>
      <c r="E113" s="11">
        <v>14</v>
      </c>
      <c r="F113" s="10">
        <f t="shared" si="18"/>
        <v>378</v>
      </c>
      <c r="G113" s="10">
        <f t="shared" si="19"/>
        <v>126</v>
      </c>
    </row>
    <row r="114" spans="1:7" outlineLevel="2" x14ac:dyDescent="0.25">
      <c r="A114" s="8" t="s">
        <v>24</v>
      </c>
      <c r="B114" s="9" t="s">
        <v>6</v>
      </c>
      <c r="C114" s="10">
        <v>18</v>
      </c>
      <c r="D114" s="10">
        <f t="shared" si="13"/>
        <v>4.5</v>
      </c>
      <c r="E114" s="11">
        <v>123</v>
      </c>
      <c r="F114" s="10">
        <f t="shared" si="18"/>
        <v>3321</v>
      </c>
      <c r="G114" s="10">
        <f t="shared" si="19"/>
        <v>1107</v>
      </c>
    </row>
    <row r="115" spans="1:7" outlineLevel="2" x14ac:dyDescent="0.25">
      <c r="A115" s="8" t="s">
        <v>23</v>
      </c>
      <c r="B115" s="9" t="s">
        <v>6</v>
      </c>
      <c r="C115" s="10">
        <v>18</v>
      </c>
      <c r="D115" s="10">
        <f t="shared" si="13"/>
        <v>4.5</v>
      </c>
      <c r="E115" s="11">
        <v>126</v>
      </c>
      <c r="F115" s="10">
        <f t="shared" si="18"/>
        <v>3402</v>
      </c>
      <c r="G115" s="10">
        <f t="shared" si="19"/>
        <v>1134</v>
      </c>
    </row>
    <row r="116" spans="1:7" outlineLevel="2" x14ac:dyDescent="0.25">
      <c r="A116" s="12" t="s">
        <v>22</v>
      </c>
      <c r="B116" s="9" t="s">
        <v>6</v>
      </c>
      <c r="C116" s="10">
        <v>18</v>
      </c>
      <c r="D116" s="10">
        <f t="shared" si="13"/>
        <v>4.5</v>
      </c>
      <c r="E116" s="11">
        <v>625</v>
      </c>
      <c r="F116" s="10">
        <f t="shared" si="18"/>
        <v>16875</v>
      </c>
      <c r="G116" s="10">
        <f t="shared" si="19"/>
        <v>5625</v>
      </c>
    </row>
    <row r="117" spans="1:7" outlineLevel="2" x14ac:dyDescent="0.25">
      <c r="A117" s="8" t="s">
        <v>27</v>
      </c>
      <c r="B117" s="9" t="s">
        <v>6</v>
      </c>
      <c r="C117" s="10">
        <v>18</v>
      </c>
      <c r="D117" s="10">
        <f t="shared" si="13"/>
        <v>4.5</v>
      </c>
      <c r="E117" s="11">
        <v>341</v>
      </c>
      <c r="F117" s="10">
        <f t="shared" si="18"/>
        <v>9207</v>
      </c>
      <c r="G117" s="10">
        <f t="shared" si="19"/>
        <v>3069</v>
      </c>
    </row>
    <row r="118" spans="1:7" outlineLevel="2" x14ac:dyDescent="0.25">
      <c r="A118" s="8" t="s">
        <v>28</v>
      </c>
      <c r="B118" s="9" t="s">
        <v>6</v>
      </c>
      <c r="C118" s="10">
        <v>18</v>
      </c>
      <c r="D118" s="10">
        <f t="shared" si="13"/>
        <v>4.5</v>
      </c>
      <c r="E118" s="11">
        <v>129</v>
      </c>
      <c r="F118" s="10">
        <f t="shared" si="18"/>
        <v>3483</v>
      </c>
      <c r="G118" s="10">
        <f t="shared" si="19"/>
        <v>1161</v>
      </c>
    </row>
    <row r="119" spans="1:7" outlineLevel="2" x14ac:dyDescent="0.25">
      <c r="A119" s="8" t="s">
        <v>29</v>
      </c>
      <c r="B119" s="9" t="s">
        <v>6</v>
      </c>
      <c r="C119" s="10">
        <v>18</v>
      </c>
      <c r="D119" s="10">
        <f t="shared" si="13"/>
        <v>4.5</v>
      </c>
      <c r="E119" s="11">
        <v>142</v>
      </c>
      <c r="F119" s="10">
        <f t="shared" si="18"/>
        <v>3834</v>
      </c>
      <c r="G119" s="10">
        <f t="shared" si="19"/>
        <v>1278</v>
      </c>
    </row>
    <row r="120" spans="1:7" outlineLevel="2" x14ac:dyDescent="0.25">
      <c r="A120" s="8" t="s">
        <v>30</v>
      </c>
      <c r="B120" s="9" t="s">
        <v>6</v>
      </c>
      <c r="C120" s="10">
        <v>18</v>
      </c>
      <c r="D120" s="10">
        <f t="shared" si="13"/>
        <v>4.5</v>
      </c>
      <c r="E120" s="11">
        <v>36</v>
      </c>
      <c r="F120" s="10">
        <f t="shared" si="18"/>
        <v>972</v>
      </c>
      <c r="G120" s="10">
        <f t="shared" si="19"/>
        <v>324</v>
      </c>
    </row>
    <row r="121" spans="1:7" outlineLevel="2" x14ac:dyDescent="0.25">
      <c r="A121" s="8" t="s">
        <v>31</v>
      </c>
      <c r="B121" s="9" t="s">
        <v>6</v>
      </c>
      <c r="C121" s="10">
        <v>18</v>
      </c>
      <c r="D121" s="10">
        <f t="shared" si="13"/>
        <v>4.5</v>
      </c>
      <c r="E121" s="11">
        <v>108</v>
      </c>
      <c r="F121" s="10">
        <f t="shared" si="18"/>
        <v>2916</v>
      </c>
      <c r="G121" s="10">
        <f t="shared" si="19"/>
        <v>972</v>
      </c>
    </row>
    <row r="122" spans="1:7" outlineLevel="2" x14ac:dyDescent="0.25">
      <c r="A122" s="8" t="s">
        <v>32</v>
      </c>
      <c r="B122" s="9" t="s">
        <v>6</v>
      </c>
      <c r="C122" s="10">
        <v>18</v>
      </c>
      <c r="D122" s="10">
        <f t="shared" si="13"/>
        <v>4.5</v>
      </c>
      <c r="E122" s="11">
        <v>189</v>
      </c>
      <c r="F122" s="10">
        <f t="shared" si="18"/>
        <v>5103</v>
      </c>
      <c r="G122" s="10">
        <f t="shared" si="19"/>
        <v>1701</v>
      </c>
    </row>
    <row r="123" spans="1:7" outlineLevel="2" x14ac:dyDescent="0.25">
      <c r="A123" s="8" t="s">
        <v>33</v>
      </c>
      <c r="B123" s="9" t="s">
        <v>6</v>
      </c>
      <c r="C123" s="10">
        <v>18</v>
      </c>
      <c r="D123" s="10">
        <f t="shared" si="13"/>
        <v>4.5</v>
      </c>
      <c r="E123" s="11">
        <v>65</v>
      </c>
      <c r="F123" s="10">
        <f t="shared" si="18"/>
        <v>1755</v>
      </c>
      <c r="G123" s="10">
        <f t="shared" si="19"/>
        <v>585</v>
      </c>
    </row>
    <row r="124" spans="1:7" outlineLevel="1" x14ac:dyDescent="0.25">
      <c r="A124" s="8"/>
      <c r="B124" s="4" t="s">
        <v>38</v>
      </c>
      <c r="C124" s="10"/>
      <c r="D124" s="10"/>
      <c r="E124" s="11">
        <f>SUBTOTAL(9,E125:E136)</f>
        <v>1790</v>
      </c>
      <c r="F124" s="10"/>
      <c r="G124" s="10"/>
    </row>
    <row r="125" spans="1:7" outlineLevel="2" x14ac:dyDescent="0.25">
      <c r="A125" s="8" t="s">
        <v>26</v>
      </c>
      <c r="B125" s="9" t="s">
        <v>12</v>
      </c>
      <c r="C125" s="10">
        <v>253</v>
      </c>
      <c r="D125" s="10">
        <f t="shared" si="13"/>
        <v>63.25</v>
      </c>
      <c r="E125" s="11">
        <v>56</v>
      </c>
      <c r="F125" s="10">
        <f t="shared" ref="F125:F136" si="20">(C125+D125)*E125*(1+$B$3)</f>
        <v>21252</v>
      </c>
      <c r="G125" s="10">
        <f t="shared" ref="G125:G136" si="21">F125-(C125*E125)</f>
        <v>7084</v>
      </c>
    </row>
    <row r="126" spans="1:7" outlineLevel="2" x14ac:dyDescent="0.25">
      <c r="A126" s="8" t="s">
        <v>25</v>
      </c>
      <c r="B126" s="9" t="s">
        <v>12</v>
      </c>
      <c r="C126" s="10">
        <v>253</v>
      </c>
      <c r="D126" s="10">
        <f t="shared" si="13"/>
        <v>63.25</v>
      </c>
      <c r="E126" s="11">
        <v>42</v>
      </c>
      <c r="F126" s="10">
        <f t="shared" si="20"/>
        <v>15939</v>
      </c>
      <c r="G126" s="10">
        <f t="shared" si="21"/>
        <v>5313</v>
      </c>
    </row>
    <row r="127" spans="1:7" outlineLevel="2" x14ac:dyDescent="0.25">
      <c r="A127" s="8" t="s">
        <v>24</v>
      </c>
      <c r="B127" s="9" t="s">
        <v>12</v>
      </c>
      <c r="C127" s="10">
        <v>253</v>
      </c>
      <c r="D127" s="10">
        <f t="shared" si="13"/>
        <v>63.25</v>
      </c>
      <c r="E127" s="11">
        <v>35</v>
      </c>
      <c r="F127" s="10">
        <f t="shared" si="20"/>
        <v>13282.5</v>
      </c>
      <c r="G127" s="10">
        <f t="shared" si="21"/>
        <v>4427.5</v>
      </c>
    </row>
    <row r="128" spans="1:7" outlineLevel="2" x14ac:dyDescent="0.25">
      <c r="A128" s="8" t="s">
        <v>23</v>
      </c>
      <c r="B128" s="9" t="s">
        <v>12</v>
      </c>
      <c r="C128" s="10">
        <v>253</v>
      </c>
      <c r="D128" s="10">
        <f t="shared" si="13"/>
        <v>63.25</v>
      </c>
      <c r="E128" s="11">
        <v>300</v>
      </c>
      <c r="F128" s="10">
        <f t="shared" si="20"/>
        <v>113850</v>
      </c>
      <c r="G128" s="10">
        <f t="shared" si="21"/>
        <v>37950</v>
      </c>
    </row>
    <row r="129" spans="1:7" outlineLevel="2" x14ac:dyDescent="0.25">
      <c r="A129" s="12" t="s">
        <v>22</v>
      </c>
      <c r="B129" s="9" t="s">
        <v>12</v>
      </c>
      <c r="C129" s="10">
        <v>253</v>
      </c>
      <c r="D129" s="10">
        <f t="shared" si="13"/>
        <v>63.25</v>
      </c>
      <c r="E129" s="11">
        <v>25</v>
      </c>
      <c r="F129" s="10">
        <f t="shared" si="20"/>
        <v>9487.5</v>
      </c>
      <c r="G129" s="10">
        <f t="shared" si="21"/>
        <v>3162.5</v>
      </c>
    </row>
    <row r="130" spans="1:7" outlineLevel="2" x14ac:dyDescent="0.25">
      <c r="A130" s="8" t="s">
        <v>27</v>
      </c>
      <c r="B130" s="9" t="s">
        <v>12</v>
      </c>
      <c r="C130" s="10">
        <v>253</v>
      </c>
      <c r="D130" s="10">
        <f t="shared" si="13"/>
        <v>63.25</v>
      </c>
      <c r="E130" s="11">
        <v>78</v>
      </c>
      <c r="F130" s="10">
        <f t="shared" si="20"/>
        <v>29601</v>
      </c>
      <c r="G130" s="10">
        <f t="shared" si="21"/>
        <v>9867</v>
      </c>
    </row>
    <row r="131" spans="1:7" outlineLevel="2" x14ac:dyDescent="0.25">
      <c r="A131" s="8" t="s">
        <v>28</v>
      </c>
      <c r="B131" s="9" t="s">
        <v>12</v>
      </c>
      <c r="C131" s="10">
        <v>253</v>
      </c>
      <c r="D131" s="10">
        <f t="shared" si="13"/>
        <v>63.25</v>
      </c>
      <c r="E131" s="11">
        <v>125</v>
      </c>
      <c r="F131" s="10">
        <f t="shared" si="20"/>
        <v>47437.5</v>
      </c>
      <c r="G131" s="10">
        <f t="shared" si="21"/>
        <v>15812.5</v>
      </c>
    </row>
    <row r="132" spans="1:7" outlineLevel="2" x14ac:dyDescent="0.25">
      <c r="A132" s="8" t="s">
        <v>29</v>
      </c>
      <c r="B132" s="9" t="s">
        <v>12</v>
      </c>
      <c r="C132" s="10">
        <v>253</v>
      </c>
      <c r="D132" s="10">
        <f t="shared" si="13"/>
        <v>63.25</v>
      </c>
      <c r="E132" s="11">
        <v>98</v>
      </c>
      <c r="F132" s="10">
        <f t="shared" si="20"/>
        <v>37191</v>
      </c>
      <c r="G132" s="10">
        <f t="shared" si="21"/>
        <v>12397</v>
      </c>
    </row>
    <row r="133" spans="1:7" outlineLevel="2" x14ac:dyDescent="0.25">
      <c r="A133" s="8" t="s">
        <v>30</v>
      </c>
      <c r="B133" s="9" t="s">
        <v>12</v>
      </c>
      <c r="C133" s="10">
        <v>253</v>
      </c>
      <c r="D133" s="10">
        <f t="shared" si="13"/>
        <v>63.25</v>
      </c>
      <c r="E133" s="11">
        <v>199</v>
      </c>
      <c r="F133" s="10">
        <f t="shared" si="20"/>
        <v>75520.5</v>
      </c>
      <c r="G133" s="10">
        <f t="shared" si="21"/>
        <v>25173.5</v>
      </c>
    </row>
    <row r="134" spans="1:7" outlineLevel="2" x14ac:dyDescent="0.25">
      <c r="A134" s="8" t="s">
        <v>31</v>
      </c>
      <c r="B134" s="9" t="s">
        <v>12</v>
      </c>
      <c r="C134" s="10">
        <v>253</v>
      </c>
      <c r="D134" s="10">
        <f t="shared" si="13"/>
        <v>63.25</v>
      </c>
      <c r="E134" s="11">
        <v>99</v>
      </c>
      <c r="F134" s="10">
        <f t="shared" si="20"/>
        <v>37570.5</v>
      </c>
      <c r="G134" s="10">
        <f t="shared" si="21"/>
        <v>12523.5</v>
      </c>
    </row>
    <row r="135" spans="1:7" outlineLevel="2" x14ac:dyDescent="0.25">
      <c r="A135" s="8" t="s">
        <v>32</v>
      </c>
      <c r="B135" s="9" t="s">
        <v>12</v>
      </c>
      <c r="C135" s="10">
        <v>253</v>
      </c>
      <c r="D135" s="10">
        <f t="shared" si="13"/>
        <v>63.25</v>
      </c>
      <c r="E135" s="11">
        <v>401</v>
      </c>
      <c r="F135" s="10">
        <f t="shared" si="20"/>
        <v>152179.5</v>
      </c>
      <c r="G135" s="10">
        <f t="shared" si="21"/>
        <v>50726.5</v>
      </c>
    </row>
    <row r="136" spans="1:7" outlineLevel="2" x14ac:dyDescent="0.25">
      <c r="A136" s="8" t="s">
        <v>33</v>
      </c>
      <c r="B136" s="9" t="s">
        <v>12</v>
      </c>
      <c r="C136" s="10">
        <v>253</v>
      </c>
      <c r="D136" s="10">
        <f t="shared" si="13"/>
        <v>63.25</v>
      </c>
      <c r="E136" s="11">
        <v>332</v>
      </c>
      <c r="F136" s="10">
        <f t="shared" si="20"/>
        <v>125994</v>
      </c>
      <c r="G136" s="10">
        <f t="shared" si="21"/>
        <v>41998</v>
      </c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</vt:lpstr>
      <vt:lpstr>Сводка</vt:lpstr>
      <vt:lpstr>Сводка 2</vt:lpstr>
      <vt:lpstr>Лист6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Антон Мельхов</cp:lastModifiedBy>
  <dcterms:created xsi:type="dcterms:W3CDTF">2019-09-18T07:03:53Z</dcterms:created>
  <dcterms:modified xsi:type="dcterms:W3CDTF">2019-10-29T19:37:53Z</dcterms:modified>
</cp:coreProperties>
</file>