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sk\Documents\DA8\Projects\budget_lookups-AHaskins24\"/>
    </mc:Choice>
  </mc:AlternateContent>
  <xr:revisionPtr revIDLastSave="0" documentId="13_ncr:1_{2664B945-ED1E-4DF4-8CC7-B78DF34389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<sst xmlns="http://schemas.openxmlformats.org/spreadsheetml/2006/main" count="149" uniqueCount="90">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</sst>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G46" workbookViewId="0">
      <selection activeCell="P2" sqref="P2:P52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s="9">
        <v>356640100</v>
      </c>
      <c r="C2">
        <v>341243679.13</v>
      </c>
      <c r="D2">
        <f>(B2-C2)</f>
        <v>15396420.870000005</v>
      </c>
      <c r="E2" s="5">
        <f>IFERROR(D2/B2, "N/A")</f>
        <v>4.3170750765267295E-2</v>
      </c>
      <c r="F2">
        <f>IFERROR(RANK(E2,$E$2:$E$52),"N/A")</f>
        <v>14</v>
      </c>
      <c r="G2">
        <v>382685200</v>
      </c>
      <c r="H2">
        <v>346340810.81999999</v>
      </c>
      <c r="I2">
        <f>(G2-H2)</f>
        <v>36344389.180000007</v>
      </c>
      <c r="J2" s="5">
        <f>IFERROR(I2/G2,"N/A")</f>
        <v>9.4972027086493035E-2</v>
      </c>
      <c r="K2">
        <f>IFERROR(RANK(J2,$J$2:$J$52),"N/A")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IFERROR(N2/L2,"N/A")</f>
        <v>5.6484362894991494E-2</v>
      </c>
      <c r="P2">
        <f>IFERROR(RANK(O2,$O$2:$O$52),"N/A")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(B3-C3)</f>
        <v>7585.4099999999744</v>
      </c>
      <c r="E3" s="5">
        <f t="shared" ref="E3:E52" si="1">IFERROR(D3/B3, "N/A")</f>
        <v>2.3069981751824741E-2</v>
      </c>
      <c r="F3">
        <f t="shared" ref="F3:F52" si="2">IFERROR(RANK(E3,$E$2:$E$52),"N/A")</f>
        <v>22</v>
      </c>
      <c r="G3">
        <v>334800</v>
      </c>
      <c r="H3">
        <v>312433.70999999897</v>
      </c>
      <c r="I3">
        <f t="shared" ref="I3:I52" si="3">(G3-H3)</f>
        <v>22366.290000001027</v>
      </c>
      <c r="J3" s="5">
        <f t="shared" ref="J3:J52" si="4">IFERROR(I3/G3,"N/A")</f>
        <v>6.6804928315415249E-2</v>
      </c>
      <c r="K3">
        <f>IFERROR(RANK(J3,$J$2:$J$52),"N/A")</f>
        <v>14</v>
      </c>
      <c r="L3">
        <v>322700</v>
      </c>
      <c r="M3">
        <v>322263.03999999998</v>
      </c>
      <c r="N3">
        <f t="shared" ref="N3:N52" si="5">L3-M3</f>
        <v>436.96000000002095</v>
      </c>
      <c r="O3" s="5">
        <f t="shared" ref="O3:O52" si="6">IFERROR(N3/L3,"N/A")</f>
        <v>1.3540749922529313E-3</v>
      </c>
      <c r="P3">
        <f t="shared" ref="P3:P52" si="7">IFERROR(RANK(O3,$O$2:$O$52),"N/A")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ref="K3:K52" si="8">IFERROR(RANK(J4,$J$2:$J$52), "N/A")</f>
        <v>36</v>
      </c>
      <c r="L4">
        <v>3662400</v>
      </c>
      <c r="M4">
        <v>3564983.04999999</v>
      </c>
      <c r="N4">
        <f t="shared" si="5"/>
        <v>97416.950000009965</v>
      </c>
      <c r="O4" s="5">
        <f t="shared" si="6"/>
        <v>2.6599210899959033E-2</v>
      </c>
      <c r="P4">
        <f t="shared" si="7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8"/>
        <v>5</v>
      </c>
      <c r="L5">
        <v>7759600</v>
      </c>
      <c r="M5">
        <v>7497322.9100000001</v>
      </c>
      <c r="N5">
        <f t="shared" si="5"/>
        <v>262277.08999999985</v>
      </c>
      <c r="O5" s="5">
        <f t="shared" si="6"/>
        <v>3.3800336357544182E-2</v>
      </c>
      <c r="P5">
        <f t="shared" si="7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8"/>
        <v>44</v>
      </c>
      <c r="L6">
        <v>445200</v>
      </c>
      <c r="M6">
        <v>445114.28999999899</v>
      </c>
      <c r="N6">
        <f t="shared" si="5"/>
        <v>85.710000001010485</v>
      </c>
      <c r="O6" s="5">
        <f t="shared" si="6"/>
        <v>1.925202156356929E-4</v>
      </c>
      <c r="P6">
        <f t="shared" si="7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8"/>
        <v>8</v>
      </c>
      <c r="L7">
        <v>3345200</v>
      </c>
      <c r="M7">
        <v>2946440.08</v>
      </c>
      <c r="N7">
        <f t="shared" si="5"/>
        <v>398759.91999999993</v>
      </c>
      <c r="O7" s="5">
        <f t="shared" si="6"/>
        <v>0.11920361114432618</v>
      </c>
      <c r="P7">
        <f t="shared" si="7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8"/>
        <v>4</v>
      </c>
      <c r="L8">
        <v>1579300</v>
      </c>
      <c r="M8">
        <v>1337735.3199999901</v>
      </c>
      <c r="N8">
        <f t="shared" si="5"/>
        <v>241564.68000000995</v>
      </c>
      <c r="O8" s="5">
        <f t="shared" si="6"/>
        <v>0.15295680364719175</v>
      </c>
      <c r="P8">
        <f t="shared" si="7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8"/>
        <v>7</v>
      </c>
      <c r="L9">
        <v>10790500</v>
      </c>
      <c r="M9">
        <v>9993599.52999999</v>
      </c>
      <c r="N9">
        <f t="shared" si="5"/>
        <v>796900.47000000998</v>
      </c>
      <c r="O9" s="5">
        <f t="shared" si="6"/>
        <v>7.3852043000788653E-2</v>
      </c>
      <c r="P9">
        <f t="shared" si="7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8"/>
        <v>17</v>
      </c>
      <c r="L10">
        <v>487500</v>
      </c>
      <c r="M10">
        <v>478318.92</v>
      </c>
      <c r="N10">
        <f t="shared" si="5"/>
        <v>9181.0800000000163</v>
      </c>
      <c r="O10" s="5">
        <f t="shared" si="6"/>
        <v>1.883298461538465E-2</v>
      </c>
      <c r="P10">
        <f t="shared" si="7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N/A</v>
      </c>
      <c r="F11" t="str">
        <f t="shared" si="2"/>
        <v>N/A</v>
      </c>
      <c r="G11">
        <v>0</v>
      </c>
      <c r="H11">
        <v>0</v>
      </c>
      <c r="I11">
        <f t="shared" si="3"/>
        <v>0</v>
      </c>
      <c r="J11" s="5" t="str">
        <f t="shared" si="4"/>
        <v>N/A</v>
      </c>
      <c r="K11" t="str">
        <f t="shared" si="8"/>
        <v>N/A</v>
      </c>
      <c r="L11">
        <v>375000</v>
      </c>
      <c r="M11">
        <v>63771.91</v>
      </c>
      <c r="N11">
        <f t="shared" si="5"/>
        <v>311228.08999999997</v>
      </c>
      <c r="O11" s="5">
        <f t="shared" si="6"/>
        <v>0.82994157333333329</v>
      </c>
      <c r="P11">
        <f t="shared" si="7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8"/>
        <v>6</v>
      </c>
      <c r="L12">
        <v>4677800</v>
      </c>
      <c r="M12">
        <v>4371713.1399999997</v>
      </c>
      <c r="N12">
        <f t="shared" si="5"/>
        <v>306086.86000000034</v>
      </c>
      <c r="O12" s="5">
        <f t="shared" si="6"/>
        <v>6.5433934755654441E-2</v>
      </c>
      <c r="P12">
        <f t="shared" si="7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8"/>
        <v>18</v>
      </c>
      <c r="L13">
        <v>6207300</v>
      </c>
      <c r="M13">
        <v>6056976.6699999999</v>
      </c>
      <c r="N13">
        <f t="shared" si="5"/>
        <v>150323.33000000007</v>
      </c>
      <c r="O13" s="5">
        <f t="shared" si="6"/>
        <v>2.4217184605222895E-2</v>
      </c>
      <c r="P13">
        <f t="shared" si="7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8"/>
        <v>40</v>
      </c>
      <c r="L14">
        <v>526200</v>
      </c>
      <c r="M14">
        <v>504989.88</v>
      </c>
      <c r="N14">
        <f t="shared" si="5"/>
        <v>21210.119999999995</v>
      </c>
      <c r="O14" s="5">
        <f t="shared" si="6"/>
        <v>4.0308095781071827E-2</v>
      </c>
      <c r="P14">
        <f t="shared" si="7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8"/>
        <v>24</v>
      </c>
      <c r="L15">
        <v>188953500</v>
      </c>
      <c r="M15">
        <v>184450910.84999901</v>
      </c>
      <c r="N15">
        <f t="shared" si="5"/>
        <v>4502589.1500009894</v>
      </c>
      <c r="O15" s="5">
        <f t="shared" si="6"/>
        <v>2.3829085727446114E-2</v>
      </c>
      <c r="P15">
        <f t="shared" si="7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8"/>
        <v>46</v>
      </c>
      <c r="L16">
        <v>7397200</v>
      </c>
      <c r="M16">
        <v>7397093</v>
      </c>
      <c r="N16">
        <f t="shared" si="5"/>
        <v>107</v>
      </c>
      <c r="O16" s="5">
        <f t="shared" si="6"/>
        <v>1.4464932677229222E-5</v>
      </c>
      <c r="P16">
        <f t="shared" si="7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8"/>
        <v>25</v>
      </c>
      <c r="L17">
        <v>15311800</v>
      </c>
      <c r="M17">
        <v>14346057.039999999</v>
      </c>
      <c r="N17">
        <f t="shared" si="5"/>
        <v>965742.96000000089</v>
      </c>
      <c r="O17" s="5">
        <f t="shared" si="6"/>
        <v>6.3071811282801551E-2</v>
      </c>
      <c r="P17">
        <f t="shared" si="7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8"/>
        <v>15</v>
      </c>
      <c r="L18">
        <v>2910600</v>
      </c>
      <c r="M18">
        <v>2535637.09</v>
      </c>
      <c r="N18">
        <f t="shared" si="5"/>
        <v>374962.91000000015</v>
      </c>
      <c r="O18" s="5">
        <f t="shared" si="6"/>
        <v>0.12882667147667154</v>
      </c>
      <c r="P18">
        <f t="shared" si="7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8"/>
        <v>12</v>
      </c>
      <c r="L19">
        <v>9343000</v>
      </c>
      <c r="M19">
        <v>8766655.9100000001</v>
      </c>
      <c r="N19">
        <f t="shared" si="5"/>
        <v>576344.08999999985</v>
      </c>
      <c r="O19" s="5">
        <f t="shared" si="6"/>
        <v>6.1687262121374278E-2</v>
      </c>
      <c r="P19">
        <f t="shared" si="7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8"/>
        <v>47</v>
      </c>
      <c r="L20">
        <v>130621400</v>
      </c>
      <c r="M20">
        <v>130621283.53999899</v>
      </c>
      <c r="N20">
        <f t="shared" si="5"/>
        <v>116.46000100672245</v>
      </c>
      <c r="O20" s="5">
        <f t="shared" si="6"/>
        <v>8.9158438821450736E-7</v>
      </c>
      <c r="P20">
        <f t="shared" si="7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8"/>
        <v>11</v>
      </c>
      <c r="L21">
        <v>24323000</v>
      </c>
      <c r="M21">
        <v>23434073.089999899</v>
      </c>
      <c r="N21">
        <f t="shared" si="5"/>
        <v>888926.91000010073</v>
      </c>
      <c r="O21" s="5">
        <f t="shared" si="6"/>
        <v>3.6546762734864152E-2</v>
      </c>
      <c r="P21">
        <f t="shared" si="7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8"/>
        <v>38</v>
      </c>
      <c r="L22">
        <v>11935200</v>
      </c>
      <c r="M22">
        <v>11934454.77</v>
      </c>
      <c r="N22">
        <f t="shared" si="5"/>
        <v>745.23000000044703</v>
      </c>
      <c r="O22" s="5">
        <f t="shared" si="6"/>
        <v>6.2439674240938325E-5</v>
      </c>
      <c r="P22">
        <f t="shared" si="7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8"/>
        <v>26</v>
      </c>
      <c r="L23">
        <v>23220300</v>
      </c>
      <c r="M23">
        <v>22619057.440000001</v>
      </c>
      <c r="N23">
        <f t="shared" si="5"/>
        <v>601242.55999999866</v>
      </c>
      <c r="O23" s="5">
        <f t="shared" si="6"/>
        <v>2.5892971236375011E-2</v>
      </c>
      <c r="P23">
        <f t="shared" si="7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8"/>
        <v>28</v>
      </c>
      <c r="L24">
        <v>1112600</v>
      </c>
      <c r="M24">
        <v>1112527.1200000001</v>
      </c>
      <c r="N24">
        <f t="shared" si="5"/>
        <v>72.879999999888241</v>
      </c>
      <c r="O24" s="5">
        <f t="shared" si="6"/>
        <v>6.5504224339284781E-5</v>
      </c>
      <c r="P24">
        <f t="shared" si="7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8"/>
        <v>37</v>
      </c>
      <c r="L25">
        <v>496500</v>
      </c>
      <c r="M25">
        <v>494775.1</v>
      </c>
      <c r="N25">
        <f t="shared" si="5"/>
        <v>1724.9000000000233</v>
      </c>
      <c r="O25" s="5">
        <f t="shared" si="6"/>
        <v>3.4741188318228064E-3</v>
      </c>
      <c r="P25">
        <f t="shared" si="7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8"/>
        <v>16</v>
      </c>
      <c r="L26">
        <v>5430700</v>
      </c>
      <c r="M26">
        <v>5117235.21</v>
      </c>
      <c r="N26">
        <f t="shared" si="5"/>
        <v>313464.79000000004</v>
      </c>
      <c r="O26" s="5">
        <f t="shared" si="6"/>
        <v>5.7720881286022069E-2</v>
      </c>
      <c r="P26">
        <f t="shared" si="7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N/A</v>
      </c>
      <c r="F27" t="str">
        <f t="shared" si="2"/>
        <v>N/A</v>
      </c>
      <c r="G27">
        <v>0</v>
      </c>
      <c r="H27">
        <v>0</v>
      </c>
      <c r="I27">
        <f t="shared" si="3"/>
        <v>0</v>
      </c>
      <c r="J27" s="5" t="str">
        <f t="shared" si="4"/>
        <v>N/A</v>
      </c>
      <c r="K27" t="str">
        <f t="shared" si="8"/>
        <v>N/A</v>
      </c>
      <c r="L27">
        <v>0</v>
      </c>
      <c r="M27">
        <v>0</v>
      </c>
      <c r="N27">
        <f t="shared" si="5"/>
        <v>0</v>
      </c>
      <c r="O27" s="5" t="str">
        <f t="shared" si="6"/>
        <v>N/A</v>
      </c>
      <c r="P27" t="str">
        <f t="shared" si="7"/>
        <v>N/A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8"/>
        <v>2</v>
      </c>
      <c r="L28">
        <v>1525900</v>
      </c>
      <c r="M28">
        <v>1393285.06</v>
      </c>
      <c r="N28">
        <f t="shared" si="5"/>
        <v>132614.93999999994</v>
      </c>
      <c r="O28" s="5">
        <f t="shared" si="6"/>
        <v>8.6909325643882263E-2</v>
      </c>
      <c r="P28">
        <f t="shared" si="7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8"/>
        <v>27</v>
      </c>
      <c r="L29">
        <v>2889900</v>
      </c>
      <c r="M29">
        <v>2889864.67</v>
      </c>
      <c r="N29">
        <f t="shared" si="5"/>
        <v>35.330000000074506</v>
      </c>
      <c r="O29" s="5">
        <f t="shared" si="6"/>
        <v>1.2225336516860273E-5</v>
      </c>
      <c r="P29">
        <f t="shared" si="7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8"/>
        <v>42</v>
      </c>
      <c r="L30">
        <v>12861300</v>
      </c>
      <c r="M30">
        <v>12826009.609999999</v>
      </c>
      <c r="N30">
        <f t="shared" si="5"/>
        <v>35290.390000000596</v>
      </c>
      <c r="O30" s="5">
        <f t="shared" si="6"/>
        <v>2.7439209100169185E-3</v>
      </c>
      <c r="P30">
        <f t="shared" si="7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8"/>
        <v>32</v>
      </c>
      <c r="L31">
        <v>1870700</v>
      </c>
      <c r="M31">
        <v>1801391.34</v>
      </c>
      <c r="N31">
        <f t="shared" si="5"/>
        <v>69308.659999999916</v>
      </c>
      <c r="O31" s="5">
        <f t="shared" si="6"/>
        <v>3.7049585716576634E-2</v>
      </c>
      <c r="P31">
        <f t="shared" si="7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8"/>
        <v>35</v>
      </c>
      <c r="L32">
        <v>6157400</v>
      </c>
      <c r="M32">
        <v>5987572.0199999996</v>
      </c>
      <c r="N32">
        <f t="shared" si="5"/>
        <v>169827.98000000045</v>
      </c>
      <c r="O32" s="5">
        <f t="shared" si="6"/>
        <v>2.7581118653977402E-2</v>
      </c>
      <c r="P32">
        <f t="shared" si="7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8"/>
        <v>43</v>
      </c>
      <c r="L33">
        <v>989572899.99999905</v>
      </c>
      <c r="M33">
        <v>984116289.40999901</v>
      </c>
      <c r="N33">
        <f t="shared" si="5"/>
        <v>5456610.5900000334</v>
      </c>
      <c r="O33" s="5">
        <f t="shared" si="6"/>
        <v>5.5141067323084929E-3</v>
      </c>
      <c r="P33">
        <f t="shared" si="7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8"/>
        <v>21</v>
      </c>
      <c r="L34">
        <v>4345600</v>
      </c>
      <c r="M34">
        <v>4229801.51</v>
      </c>
      <c r="N34">
        <f t="shared" si="5"/>
        <v>115798.49000000022</v>
      </c>
      <c r="O34" s="5">
        <f t="shared" si="6"/>
        <v>2.6647296115611244E-2</v>
      </c>
      <c r="P34">
        <f t="shared" si="7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N/A</v>
      </c>
      <c r="F35" t="str">
        <f t="shared" si="2"/>
        <v>N/A</v>
      </c>
      <c r="G35">
        <v>0</v>
      </c>
      <c r="H35">
        <v>0</v>
      </c>
      <c r="I35">
        <f t="shared" si="3"/>
        <v>0</v>
      </c>
      <c r="J35" s="5" t="str">
        <f t="shared" si="4"/>
        <v>N/A</v>
      </c>
      <c r="K35" t="str">
        <f t="shared" si="8"/>
        <v>N/A</v>
      </c>
      <c r="L35">
        <v>0</v>
      </c>
      <c r="M35">
        <v>0</v>
      </c>
      <c r="N35">
        <f t="shared" si="5"/>
        <v>0</v>
      </c>
      <c r="O35" s="5" t="str">
        <f t="shared" si="6"/>
        <v>N/A</v>
      </c>
      <c r="P35" t="str">
        <f t="shared" si="7"/>
        <v>N/A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8"/>
        <v>1</v>
      </c>
      <c r="L36">
        <v>878300</v>
      </c>
      <c r="M36">
        <v>777215.28999999899</v>
      </c>
      <c r="N36">
        <f t="shared" si="5"/>
        <v>101084.71000000101</v>
      </c>
      <c r="O36" s="5">
        <f t="shared" si="6"/>
        <v>0.11509132414892521</v>
      </c>
      <c r="P36">
        <f t="shared" si="7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8"/>
        <v>20</v>
      </c>
      <c r="L37">
        <v>2296900</v>
      </c>
      <c r="M37">
        <v>2108718.34</v>
      </c>
      <c r="N37">
        <f t="shared" si="5"/>
        <v>188181.66000000015</v>
      </c>
      <c r="O37" s="5">
        <f t="shared" si="6"/>
        <v>8.1928538464887526E-2</v>
      </c>
      <c r="P37">
        <f t="shared" si="7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8"/>
        <v>19</v>
      </c>
      <c r="L38">
        <v>777800</v>
      </c>
      <c r="M38">
        <v>777663.26</v>
      </c>
      <c r="N38">
        <f t="shared" si="5"/>
        <v>136.73999999999069</v>
      </c>
      <c r="O38" s="5">
        <f t="shared" si="6"/>
        <v>1.7580354847003174E-4</v>
      </c>
      <c r="P38">
        <f t="shared" si="7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8"/>
        <v>3</v>
      </c>
      <c r="L39">
        <v>1759500</v>
      </c>
      <c r="M39">
        <v>1680463.8699999901</v>
      </c>
      <c r="N39">
        <f t="shared" si="5"/>
        <v>79036.1300000099</v>
      </c>
      <c r="O39" s="5">
        <f t="shared" si="6"/>
        <v>4.4919653310605226E-2</v>
      </c>
      <c r="P39">
        <f t="shared" si="7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8"/>
        <v>22</v>
      </c>
      <c r="L40">
        <v>40216700</v>
      </c>
      <c r="M40">
        <v>39606263.709999897</v>
      </c>
      <c r="N40">
        <f t="shared" si="5"/>
        <v>610436.29000010341</v>
      </c>
      <c r="O40" s="5">
        <f t="shared" si="6"/>
        <v>1.5178676768608648E-2</v>
      </c>
      <c r="P40">
        <f t="shared" si="7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8"/>
        <v>34</v>
      </c>
      <c r="L41">
        <v>4799900</v>
      </c>
      <c r="M41">
        <v>4717822.6500000004</v>
      </c>
      <c r="N41">
        <f t="shared" si="5"/>
        <v>82077.349999999627</v>
      </c>
      <c r="O41" s="5">
        <f t="shared" si="6"/>
        <v>1.7099804162586642E-2</v>
      </c>
      <c r="P41">
        <f t="shared" si="7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8"/>
        <v>39</v>
      </c>
      <c r="L42">
        <v>199954600</v>
      </c>
      <c r="M42">
        <v>199954563.74999899</v>
      </c>
      <c r="N42">
        <f t="shared" si="5"/>
        <v>36.250001013278961</v>
      </c>
      <c r="O42" s="5">
        <f t="shared" si="6"/>
        <v>1.8129115815929696E-7</v>
      </c>
      <c r="P42">
        <f t="shared" si="7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8"/>
        <v>23</v>
      </c>
      <c r="L43">
        <v>8497500</v>
      </c>
      <c r="M43">
        <v>8150982.5699999901</v>
      </c>
      <c r="N43">
        <f t="shared" si="5"/>
        <v>346517.43000000995</v>
      </c>
      <c r="O43" s="5">
        <f t="shared" si="6"/>
        <v>4.0778750220654303E-2</v>
      </c>
      <c r="P43">
        <f t="shared" si="7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8"/>
        <v>41</v>
      </c>
      <c r="L44">
        <v>31282200</v>
      </c>
      <c r="M44">
        <v>31282141.25</v>
      </c>
      <c r="N44">
        <f t="shared" si="5"/>
        <v>58.75</v>
      </c>
      <c r="O44" s="5">
        <f t="shared" si="6"/>
        <v>1.8780648419868168E-6</v>
      </c>
      <c r="P44">
        <f t="shared" si="7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8"/>
        <v>30</v>
      </c>
      <c r="L45">
        <v>56027100</v>
      </c>
      <c r="M45">
        <v>55386549.6599999</v>
      </c>
      <c r="N45">
        <f t="shared" si="5"/>
        <v>640550.34000010043</v>
      </c>
      <c r="O45" s="5">
        <f t="shared" si="6"/>
        <v>1.1432866237947358E-2</v>
      </c>
      <c r="P45">
        <f t="shared" si="7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8"/>
        <v>33</v>
      </c>
      <c r="L46">
        <v>267100</v>
      </c>
      <c r="M46">
        <v>254753.15999999901</v>
      </c>
      <c r="N46">
        <f t="shared" si="5"/>
        <v>12346.840000000986</v>
      </c>
      <c r="O46" s="5">
        <f t="shared" si="6"/>
        <v>4.6225533508053113E-2</v>
      </c>
      <c r="P46">
        <f t="shared" si="7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8"/>
        <v>45</v>
      </c>
      <c r="L47">
        <v>75072800</v>
      </c>
      <c r="M47">
        <v>75050829.179999903</v>
      </c>
      <c r="N47">
        <f t="shared" si="5"/>
        <v>21970.820000097156</v>
      </c>
      <c r="O47" s="5">
        <f t="shared" si="6"/>
        <v>2.9266019117572752E-4</v>
      </c>
      <c r="P47">
        <f t="shared" si="7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8"/>
        <v>29</v>
      </c>
      <c r="L48">
        <v>7289800</v>
      </c>
      <c r="M48">
        <v>6882350.23999999</v>
      </c>
      <c r="N48">
        <f t="shared" si="5"/>
        <v>407449.76000001002</v>
      </c>
      <c r="O48" s="5">
        <f t="shared" si="6"/>
        <v>5.5893132870587676E-2</v>
      </c>
      <c r="P48">
        <f t="shared" si="7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8"/>
        <v>13</v>
      </c>
      <c r="L49">
        <v>0</v>
      </c>
      <c r="M49">
        <v>0</v>
      </c>
      <c r="N49">
        <f t="shared" si="5"/>
        <v>0</v>
      </c>
      <c r="O49" s="5" t="str">
        <f t="shared" si="6"/>
        <v>N/A</v>
      </c>
      <c r="P49" t="str">
        <f t="shared" si="7"/>
        <v>N/A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8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8"/>
        <v>31</v>
      </c>
      <c r="L51">
        <v>8833900</v>
      </c>
      <c r="M51">
        <v>8735843.3100000005</v>
      </c>
      <c r="N51">
        <f t="shared" si="5"/>
        <v>98056.689999999478</v>
      </c>
      <c r="O51" s="5">
        <f t="shared" si="6"/>
        <v>1.1100045280114048E-2</v>
      </c>
      <c r="P51">
        <f t="shared" si="7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8"/>
        <v>9</v>
      </c>
      <c r="L52">
        <v>2321600</v>
      </c>
      <c r="M52">
        <v>2056835.26</v>
      </c>
      <c r="N52">
        <f t="shared" si="5"/>
        <v>264764.74</v>
      </c>
      <c r="O52" s="5">
        <f t="shared" si="6"/>
        <v>0.11404408166781529</v>
      </c>
      <c r="P52">
        <f t="shared" si="7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</row>
    <row r="57" spans="1:16" x14ac:dyDescent="0.35">
      <c r="A57" t="s">
        <v>25</v>
      </c>
    </row>
    <row r="58" spans="1:16" x14ac:dyDescent="0.35">
      <c r="A58" t="s">
        <v>32</v>
      </c>
    </row>
    <row r="59" spans="1:16" x14ac:dyDescent="0.35">
      <c r="A59" t="s">
        <v>38</v>
      </c>
    </row>
    <row r="60" spans="1:16" x14ac:dyDescent="0.35">
      <c r="A60" t="s">
        <v>39</v>
      </c>
    </row>
    <row r="61" spans="1:16" x14ac:dyDescent="0.35">
      <c r="A61" t="s">
        <v>55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</row>
    <row r="66" spans="1:4" x14ac:dyDescent="0.35">
      <c r="A66" t="s">
        <v>25</v>
      </c>
    </row>
    <row r="67" spans="1:4" x14ac:dyDescent="0.35">
      <c r="A67" t="s">
        <v>32</v>
      </c>
    </row>
    <row r="68" spans="1:4" x14ac:dyDescent="0.35">
      <c r="A68" t="s">
        <v>38</v>
      </c>
    </row>
    <row r="69" spans="1:4" x14ac:dyDescent="0.35">
      <c r="A69" t="s">
        <v>39</v>
      </c>
    </row>
    <row r="70" spans="1:4" x14ac:dyDescent="0.35">
      <c r="A70" t="s">
        <v>55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Ashley Haskins</cp:lastModifiedBy>
  <cp:revision/>
  <dcterms:created xsi:type="dcterms:W3CDTF">2020-02-26T17:00:38Z</dcterms:created>
  <dcterms:modified xsi:type="dcterms:W3CDTF">2023-01-25T02:30:04Z</dcterms:modified>
  <cp:category/>
  <cp:contentStatus/>
</cp:coreProperties>
</file>