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ap2023" sheetId="1" r:id="rId4"/>
    <sheet state="visible" name="Sequencing info" sheetId="2" r:id="rId5"/>
    <sheet state="visible" name="old re-extractions" sheetId="3" r:id="rId6"/>
    <sheet state="visible" name="Qubit_Tests" sheetId="4" r:id="rId7"/>
    <sheet state="visible" name="Apul2022" sheetId="5" r:id="rId8"/>
    <sheet state="visible" name="Mcap2018" sheetId="6" r:id="rId9"/>
    <sheet state="visible" name="Ahya2018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1">
      <text>
        <t xml:space="preserve">Calculating using 68 uL as that is the final volume after 12 uL was removed for QC
	-Jill Ashey</t>
      </text>
    </comment>
  </commentList>
</comments>
</file>

<file path=xl/sharedStrings.xml><?xml version="1.0" encoding="utf-8"?>
<sst xmlns="http://schemas.openxmlformats.org/spreadsheetml/2006/main" count="2279" uniqueCount="329">
  <si>
    <t>Sample ID</t>
  </si>
  <si>
    <t>Number Larvae</t>
  </si>
  <si>
    <t>Date</t>
  </si>
  <si>
    <t>Group</t>
  </si>
  <si>
    <t>Treatment</t>
  </si>
  <si>
    <t>Project</t>
  </si>
  <si>
    <t xml:space="preserve">Box </t>
  </si>
  <si>
    <t>Extraction Batch</t>
  </si>
  <si>
    <t xml:space="preserve">Reextract? </t>
  </si>
  <si>
    <t xml:space="preserve">DNA for ITS2 </t>
  </si>
  <si>
    <t>Subsample?</t>
  </si>
  <si>
    <t>Volume Shield</t>
  </si>
  <si>
    <t>Volume Shield Added (Extractions)</t>
  </si>
  <si>
    <t>Extraction Date</t>
  </si>
  <si>
    <t>Kit Information (Lot no.)</t>
  </si>
  <si>
    <t>QC Date</t>
  </si>
  <si>
    <t>Qubit DNA1</t>
  </si>
  <si>
    <t>Qubit DNA2</t>
  </si>
  <si>
    <t>Qubit DNA average</t>
  </si>
  <si>
    <t>Nanodrop DNA concentration</t>
  </si>
  <si>
    <t>Nanodrop DNA 260/280</t>
  </si>
  <si>
    <t>Nanodrop DNA 260/230</t>
  </si>
  <si>
    <t>Qubit RNA1</t>
  </si>
  <si>
    <t>Qubit RNA2</t>
  </si>
  <si>
    <t>Qubit RNA average</t>
  </si>
  <si>
    <t>Nanodrop RNA concentration</t>
  </si>
  <si>
    <t>Nanodrop RNA 260/280</t>
  </si>
  <si>
    <t>Nanodrop RNA 260/230</t>
  </si>
  <si>
    <t>Volume elution</t>
  </si>
  <si>
    <t>ng in 68 uL</t>
  </si>
  <si>
    <t>ug in 68 uL</t>
  </si>
  <si>
    <t>Tapestation</t>
  </si>
  <si>
    <t>Notebook Link Extraction</t>
  </si>
  <si>
    <t>Protocol Link</t>
  </si>
  <si>
    <t>Notes</t>
  </si>
  <si>
    <t>E10</t>
  </si>
  <si>
    <t>100 uL</t>
  </si>
  <si>
    <t>Hawaii2023</t>
  </si>
  <si>
    <t>AH Box 1</t>
  </si>
  <si>
    <t>No</t>
  </si>
  <si>
    <t>NA</t>
  </si>
  <si>
    <t>https://github.com/JillAshey/JillAshey_Putnam_Lab_Notebook/blob/master/_posts/2023-07-14-MiniprepPlus-DNA%3ARNA-extractions-McapLarvae.md</t>
  </si>
  <si>
    <t>DNA/RNA extraction protocol - larval coral</t>
  </si>
  <si>
    <t xml:space="preserve">All kits cat n D7003 Zymo </t>
  </si>
  <si>
    <t>E11</t>
  </si>
  <si>
    <t>E12</t>
  </si>
  <si>
    <t>E7</t>
  </si>
  <si>
    <t xml:space="preserve">After Oct 12 = new kits </t>
  </si>
  <si>
    <t>E8</t>
  </si>
  <si>
    <t>E9</t>
  </si>
  <si>
    <t>R01</t>
  </si>
  <si>
    <t>Cladocopium</t>
  </si>
  <si>
    <t>Ambient</t>
  </si>
  <si>
    <t>AH Box 3</t>
  </si>
  <si>
    <t>500 uL with beads</t>
  </si>
  <si>
    <t>https://github.com/JillAshey/JillAshey_Putnam_Lab_Notebook/blob/master/_posts/2023-09-11-MiniprepPlus-DNA%3ARNA-extractions-McapLarvae.md</t>
  </si>
  <si>
    <t>R02</t>
  </si>
  <si>
    <t>R03</t>
  </si>
  <si>
    <t>R04</t>
  </si>
  <si>
    <t>R05</t>
  </si>
  <si>
    <t>https://github.com/JillAshey/JillAshey_Putnam_Lab_Notebook/blob/master/_posts/2023-07-25-MiniprepPlus-DNA%3ARNA-extractions-McapLarvae.md</t>
  </si>
  <si>
    <t>R06</t>
  </si>
  <si>
    <t>R07</t>
  </si>
  <si>
    <t>Mixed</t>
  </si>
  <si>
    <t>R08</t>
  </si>
  <si>
    <t>R09</t>
  </si>
  <si>
    <t>R10</t>
  </si>
  <si>
    <t>R100</t>
  </si>
  <si>
    <t>High (+6)</t>
  </si>
  <si>
    <t>AH Box 7</t>
  </si>
  <si>
    <t>https://github.com/JillAshey/JillAshey_Putnam_Lab_Notebook/blob/master/_posts/2023-10-24-MiniprepPlus-DNA%3ARNA-extractions-McapLarvae.md</t>
  </si>
  <si>
    <t>R101</t>
  </si>
  <si>
    <t>R102</t>
  </si>
  <si>
    <t>https://github.com/JillAshey/JillAshey_Putnam_Lab_Notebook/blob/master/_posts/2023-11-19-MiniprepPlus-DNA%3ARNA-extractions-McapLarvae.md</t>
  </si>
  <si>
    <t>R103</t>
  </si>
  <si>
    <t>Wildtype</t>
  </si>
  <si>
    <t>https://github.com/JillAshey/JillAshey_Putnam_Lab_Notebook/blob/master/_posts/2023-10-30-MiniprepPlus-DNA%3ARNA-extractions-McapLarvae.md</t>
  </si>
  <si>
    <t>R104</t>
  </si>
  <si>
    <t>Yes</t>
  </si>
  <si>
    <t>Leftover liquid (&lt;100uL) with beads</t>
  </si>
  <si>
    <t>https://github.com/JillAshey/JillAshey_Putnam_Lab_Notebook/blob/master/_posts/2023-12-20-MiniprepPlus-DNA%3ARNA-extractions-McapLarvae.md</t>
  </si>
  <si>
    <t>R105</t>
  </si>
  <si>
    <t>R106</t>
  </si>
  <si>
    <t>R107</t>
  </si>
  <si>
    <t>R108</t>
  </si>
  <si>
    <t>R11</t>
  </si>
  <si>
    <t>R12</t>
  </si>
  <si>
    <t>R13</t>
  </si>
  <si>
    <t>https://github.com/JillAshey/JillAshey_Putnam_Lab_Notebook/blob/master/_posts/2023-09-16-MiniprepPlus-DNA%3ARNA-extractions-McapLarvae.md</t>
  </si>
  <si>
    <t>R14</t>
  </si>
  <si>
    <t>R15</t>
  </si>
  <si>
    <t>R16</t>
  </si>
  <si>
    <t>R17</t>
  </si>
  <si>
    <t>https://github.com/JillAshey/JillAshey_Putnam_Lab_Notebook/blob/master/_posts/2023-09-22-Tapestation-McapLarvae.md</t>
  </si>
  <si>
    <t>R18</t>
  </si>
  <si>
    <t>R19</t>
  </si>
  <si>
    <t>Moderate (+3)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</si>
  <si>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</si>
  <si>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</si>
  <si>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</si>
  <si>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</si>
  <si>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</si>
  <si>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</si>
  <si>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</si>
  <si>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</si>
  <si>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</si>
  <si>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</si>
  <si>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</si>
  <si>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</si>
  <si>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</si>
  <si>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</si>
  <si>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</si>
  <si>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</si>
  <si>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</si>
  <si>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</si>
  <si>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</si>
  <si>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</si>
  <si>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</si>
  <si>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</si>
  <si>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</si>
  <si>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</si>
  <si>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https://github.com/JillAshey/JillAshey_Putnam_Lab_Notebook/blob/master/_posts/2023-10-05-Tapestation-McapLarvae.md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</si>
  <si>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</si>
  <si>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</si>
  <si>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</si>
  <si>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</si>
  <si>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</si>
  <si>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</si>
  <si>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</si>
  <si>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</si>
  <si>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</si>
  <si>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</si>
  <si>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</si>
  <si>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</si>
  <si>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YES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</si>
  <si>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</si>
  <si>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</si>
  <si>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</si>
  <si>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</si>
  <si>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</si>
  <si>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</si>
  <si>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</si>
  <si>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</si>
  <si>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</si>
  <si>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</si>
  <si>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</si>
  <si>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</si>
  <si>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</si>
  <si>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</si>
  <si>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</si>
  <si>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</si>
  <si>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</si>
  <si>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</si>
  <si>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</si>
  <si>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</si>
  <si>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</si>
  <si>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</si>
  <si>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</si>
  <si>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</si>
  <si>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</si>
  <si>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</si>
  <si>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</si>
  <si>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</si>
  <si>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</si>
  <si>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</si>
  <si>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</si>
  <si>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</si>
  <si>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</si>
  <si>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</si>
  <si>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</si>
  <si>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</si>
  <si>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</si>
  <si>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</si>
  <si>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</si>
  <si>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</si>
  <si>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</si>
  <si>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</si>
  <si>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</si>
  <si>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</si>
  <si>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Sample #</t>
  </si>
  <si>
    <t>General Information</t>
  </si>
  <si>
    <t>Amount of Material</t>
  </si>
  <si>
    <t>Miscellaneous</t>
  </si>
  <si>
    <t xml:space="preserve">QC Method Used By Customer </t>
  </si>
  <si>
    <t>Special Comments</t>
  </si>
  <si>
    <t>Sample Name*</t>
  </si>
  <si>
    <t>Sample Type*</t>
  </si>
  <si>
    <t>Species/Strain*</t>
  </si>
  <si>
    <t>Sample Buffer*</t>
  </si>
  <si>
    <t>Total Amount*</t>
  </si>
  <si>
    <t>Volume (uL)</t>
  </si>
  <si>
    <t>Conc (ng/uL)</t>
  </si>
  <si>
    <t>Purification Method*</t>
  </si>
  <si>
    <t>Biosafety Level (BSL)</t>
  </si>
  <si>
    <t>Method Used for Fluorescence</t>
  </si>
  <si>
    <t>Method Used for Spectrophotometry</t>
  </si>
  <si>
    <t>Method Used for Electrophoresis</t>
  </si>
  <si>
    <t>Total RNA</t>
  </si>
  <si>
    <t>Montipora capitata</t>
  </si>
  <si>
    <t>DNAse/RNAse-free water</t>
  </si>
  <si>
    <t>Column clean-up (Zymo Miniprep)</t>
  </si>
  <si>
    <t>None</t>
  </si>
  <si>
    <t>Qubit</t>
  </si>
  <si>
    <t xml:space="preserve">1.5% TAE agarose non-denaturing gel </t>
  </si>
  <si>
    <t>This info corresponds to the original extraction info for these samples. These samples were re-extracted with the new kits; the re-extraction info is on the main Mcap2023 sheet</t>
  </si>
  <si>
    <t>200 uL with beads</t>
  </si>
  <si>
    <t>https://github.com/JillAshey/JillAshey_Putnam_Lab_Notebook/blob/master/_posts/2023-07-21-MiniprepPlus-DNA%3ARNA-extractions-McapLarvae.md</t>
  </si>
  <si>
    <t>https://docs.google.com/document/d/1PA9O0q0ZUhIL35PL6W8komrVbMk8vcjbH1xMqbPNLEs/edit</t>
  </si>
  <si>
    <t xml:space="preserve">Can't find RNA tube in freezer, may need to re-extract </t>
  </si>
  <si>
    <t>Elution vol (uL)</t>
  </si>
  <si>
    <t>Qubit BR [ ]</t>
  </si>
  <si>
    <t>Nanodrop [ ]</t>
  </si>
  <si>
    <t>Tapestation [ ]</t>
  </si>
  <si>
    <t>Qubit BR [ ] 1uL</t>
  </si>
  <si>
    <t>Qubit BR [ ] 2uL</t>
  </si>
  <si>
    <t>Qubit BR [ ] 1uL PRADA</t>
  </si>
  <si>
    <t>Qubit HS [ ] 1uL</t>
  </si>
  <si>
    <t>Qubit HS [ ] 2uL</t>
  </si>
  <si>
    <t xml:space="preserve">Extraction post </t>
  </si>
  <si>
    <t>Tapestation post</t>
  </si>
  <si>
    <t>R5</t>
  </si>
  <si>
    <t>Not run</t>
  </si>
  <si>
    <t>https://github.com/JillAshey/JillAshey_Putnam_Lab_Notebook/blob/master/_posts/2023-10-05-MiniprepPlus-DNA%3ARNA-extractions-McapLarvae.md</t>
  </si>
  <si>
    <t>WAIT TO DO THESE UNTIL WE DECIDE TO MOVE FORWARD</t>
  </si>
  <si>
    <t>New Sample ID</t>
  </si>
  <si>
    <t>Tank</t>
  </si>
  <si>
    <t>Symbiont</t>
  </si>
  <si>
    <t>Batch</t>
  </si>
  <si>
    <t>Protocol</t>
  </si>
  <si>
    <t>R1</t>
  </si>
  <si>
    <t>AP01</t>
  </si>
  <si>
    <t>A1</t>
  </si>
  <si>
    <t>High</t>
  </si>
  <si>
    <t>Dosed</t>
  </si>
  <si>
    <t>Apulchra2022</t>
  </si>
  <si>
    <t>R Tubes Box 1</t>
  </si>
  <si>
    <t>AP10</t>
  </si>
  <si>
    <t>A4</t>
  </si>
  <si>
    <t>NotDosed</t>
  </si>
  <si>
    <t>AP100</t>
  </si>
  <si>
    <t>B4</t>
  </si>
  <si>
    <t>R Tubes Box 2</t>
  </si>
  <si>
    <t>AP19</t>
  </si>
  <si>
    <t>B1</t>
  </si>
  <si>
    <t>AP22</t>
  </si>
  <si>
    <t>B2</t>
  </si>
  <si>
    <t>AP28</t>
  </si>
  <si>
    <t>AP37</t>
  </si>
  <si>
    <t>AP46</t>
  </si>
  <si>
    <t>AP55</t>
  </si>
  <si>
    <t>AP58</t>
  </si>
  <si>
    <t>AP64</t>
  </si>
  <si>
    <t>AP73</t>
  </si>
  <si>
    <t>AP82</t>
  </si>
  <si>
    <t>AP91</t>
  </si>
  <si>
    <t>R4</t>
  </si>
  <si>
    <t>AP04</t>
  </si>
  <si>
    <t>A2</t>
  </si>
  <si>
    <t>AP103</t>
  </si>
  <si>
    <t>B5</t>
  </si>
  <si>
    <t>AP13</t>
  </si>
  <si>
    <t>A5</t>
  </si>
  <si>
    <t>AP16</t>
  </si>
  <si>
    <t>A6</t>
  </si>
  <si>
    <t>AP25</t>
  </si>
  <si>
    <t>B3</t>
  </si>
  <si>
    <t>AP31</t>
  </si>
  <si>
    <t>AP40</t>
  </si>
  <si>
    <t>AP49</t>
  </si>
  <si>
    <t>AP52</t>
  </si>
  <si>
    <t>AP61</t>
  </si>
  <si>
    <t>AP67</t>
  </si>
  <si>
    <t>AP76</t>
  </si>
  <si>
    <t>AP85</t>
  </si>
  <si>
    <t>AP94</t>
  </si>
  <si>
    <t>R7</t>
  </si>
  <si>
    <t>AP07</t>
  </si>
  <si>
    <t>A3</t>
  </si>
  <si>
    <t>AP106</t>
  </si>
  <si>
    <t>B6</t>
  </si>
  <si>
    <t>AP34</t>
  </si>
  <si>
    <t>AP43</t>
  </si>
  <si>
    <t>AP70</t>
  </si>
  <si>
    <t>AP79</t>
  </si>
  <si>
    <t>AP88</t>
  </si>
  <si>
    <t>AP97</t>
  </si>
  <si>
    <t>Relabel to "AP-#"</t>
  </si>
  <si>
    <t xml:space="preserve">Do on different day than Hawaii to avoid getting mixed up </t>
  </si>
  <si>
    <t xml:space="preserve">Do 3 samples or so for the first time to troubleshoot protocol </t>
  </si>
  <si>
    <t>BatchNo</t>
  </si>
  <si>
    <t>ExtractionNo</t>
  </si>
  <si>
    <t>SampleNo</t>
  </si>
  <si>
    <t>DateCollected</t>
  </si>
  <si>
    <t>DateExtracted</t>
  </si>
  <si>
    <t>Quantity_uL</t>
  </si>
  <si>
    <t>Extractor</t>
  </si>
  <si>
    <t>Qubit_RNA</t>
  </si>
  <si>
    <t>TS_RNA</t>
  </si>
  <si>
    <t>Link</t>
  </si>
  <si>
    <t>Erin</t>
  </si>
  <si>
    <t>https://echille.github.io/E.-Chille-Open-Lab-Notebook/Montipora-Larvae-DNA-RNA-Extraction-Results/</t>
  </si>
  <si>
    <t>https://echille.github.io/E.-Chille-Open-Lab-Notebook/Montipora-Larvae-DNA-RNA-Extraction-Batch-2/</t>
  </si>
  <si>
    <t>Got an initial TS concentration of 4.11; reran and got TA concentration of 84.5</t>
  </si>
  <si>
    <t>https://echille.github.io/E.-Chille-Open-Lab-Notebook/Montipora-Larvae-DNA-RNA-Extraction-Batch-3/</t>
  </si>
  <si>
    <t>https://echille.github.io/E.-Chille-Open-Lab-Notebook/Montipora-Larvae-DNA-RNA-Extraction-Batch-4/</t>
  </si>
  <si>
    <t>https://echille.github.io/E.-Chille-Open-Lab-Notebook/Montipora-Larvae-DNA-RNA-Extraction-Batch-5/</t>
  </si>
  <si>
    <t>https://echille.github.io/E.-Chille-Open-Lab-Notebook/Montipora-Larvae-DNA-RNA-Extraction-Batch-6/</t>
  </si>
  <si>
    <t>Qubit too low; No associated TS value</t>
  </si>
  <si>
    <t>https://echille.github.io/E.-Chille-Open-Lab-Notebook/Montipora-Larvae-DNA-RNA-Extraction-Batch-7/</t>
  </si>
  <si>
    <t>https://echille.github.io/E.-Chille-Open-Lab-Notebook/Montipora-Larvae-DNA-RNA-Extraction-Batch-8/</t>
  </si>
  <si>
    <t>Hard to see the TS concentration number in the image</t>
  </si>
  <si>
    <t>https://echille.github.io/E.-Chille-Open-Lab-Notebook/Montipora-Larvae-DNA-RNA-Extraction-Batch-9/</t>
  </si>
  <si>
    <t>https://echille.github.io/E.-Chille-Open-Lab-Notebook/Montipora-Larvae-DNA-RNA-Extraction-Batch-10/</t>
  </si>
  <si>
    <t>No associated TS value</t>
  </si>
  <si>
    <t>Erin &amp; Emma</t>
  </si>
  <si>
    <t>https://echille.github.io/E.-Chille-Open-Lab-Notebook/Montipora-Larvae-DNA-RNA-Extraction-Batch-11/</t>
  </si>
  <si>
    <t>https://echille.github.io/E.-Chille-Open-Lab-Notebook/Montipora-Larvae-DNA-RNA-Extraction-Batch-12/</t>
  </si>
  <si>
    <t>Min</t>
  </si>
  <si>
    <t>Max</t>
  </si>
  <si>
    <t>Mean</t>
  </si>
  <si>
    <t>Median</t>
  </si>
  <si>
    <t>SD</t>
  </si>
  <si>
    <t>Content</t>
  </si>
  <si>
    <t>Eggs</t>
  </si>
  <si>
    <t>https://echille.github.io/E.-Chille-Open-Lab-Notebook/Acropora-Larvae-DNA-RNA-Extraction-Batch-1/</t>
  </si>
  <si>
    <t>Sperm</t>
  </si>
  <si>
    <t>https://echille.github.io/E.-Chille-Open-Lab-Notebook/Acropora-Larvae-DNA-RNA-Extraction-Batch-2/</t>
  </si>
  <si>
    <t>No Qubit value, but TS value</t>
  </si>
  <si>
    <t>https://echille.github.io/E.-Chille-Open-Lab-Notebook/Acropora-Larvae-DNA-RNA-Extraction-Batch-3/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</si>
</sst>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 vertical="bottom"/>
    </xf>
    <xf borderId="0" fillId="2" fontId="2" numFmtId="0" xfId="0" applyFont="1"/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3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vertical="bottom"/>
    </xf>
    <xf borderId="0" fillId="3" fontId="2" numFmtId="0" xfId="0" applyFont="1"/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2" numFmtId="0" xfId="0" applyAlignment="1" applyFill="1" applyFont="1">
      <alignment readingOrder="0"/>
    </xf>
    <xf borderId="0" fillId="5" fontId="3" numFmtId="0" xfId="0" applyAlignment="1" applyFont="1">
      <alignment vertical="bottom"/>
    </xf>
    <xf borderId="0" fillId="5" fontId="2" numFmtId="0" xfId="0" applyFont="1"/>
    <xf borderId="0" fillId="5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4" fontId="2" numFmtId="0" xfId="0" applyAlignment="1" applyFont="1">
      <alignment readingOrder="0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TS_RNA vs. Qubit_RNA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Mcap2018!$I$1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Mcap2018!$H$2:$H$64</c:f>
            </c:numRef>
          </c:xVal>
          <c:yVal>
            <c:numRef>
              <c:f>Mcap2018!$I$2:$I$64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22391"/>
        <c:axId val="167910570"/>
      </c:scatterChart>
      <c:valAx>
        <c:axId val="9911223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Qubit_RNA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10570"/>
      </c:valAx>
      <c:valAx>
        <c:axId val="167910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TS_RNA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122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TS_RNA vs. Qubit_RNA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Ahya2018!$J$1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Ahya2018!$I$2:$I$23</c:f>
            </c:numRef>
          </c:xVal>
          <c:yVal>
            <c:numRef>
              <c:f>Ahya2018!$J$2:$J$23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88851"/>
        <c:axId val="1105015528"/>
      </c:scatterChart>
      <c:valAx>
        <c:axId val="11642888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Qubit_RNA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015528"/>
      </c:valAx>
      <c:valAx>
        <c:axId val="1105015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TS_RNA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288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72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809625</xdr:colOff>
      <xdr:row>32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JillAshey/JillAshey_Putnam_Lab_Notebook/blob/master/_posts/2023-09-16-MiniprepPlus-DNA%3ARNA-extractions-McapLarvae.md" TargetMode="External"/><Relationship Id="rId42" Type="http://schemas.openxmlformats.org/officeDocument/2006/relationships/hyperlink" Target="https://github.com/JillAshey/JillAshey_Putnam_Lab_Notebook/blob/master/_posts/2023-09-22-Tapestation-McapLarvae.md" TargetMode="External"/><Relationship Id="rId41" Type="http://schemas.openxmlformats.org/officeDocument/2006/relationships/hyperlink" Target="https://docs.google.com/document/d/1PA9O0q0ZUhIL35PL6W8komrVbMk8vcjbH1xMqbPNLEs/edit" TargetMode="External"/><Relationship Id="rId44" Type="http://schemas.openxmlformats.org/officeDocument/2006/relationships/hyperlink" Target="https://docs.google.com/document/d/1PA9O0q0ZUhIL35PL6W8komrVbMk8vcjbH1xMqbPNLEs/edit" TargetMode="External"/><Relationship Id="rId43" Type="http://schemas.openxmlformats.org/officeDocument/2006/relationships/hyperlink" Target="https://github.com/JillAshey/JillAshey_Putnam_Lab_Notebook/blob/master/_posts/2023-09-11-MiniprepPlus-DNA%3ARNA-extractions-McapLarvae.md" TargetMode="External"/><Relationship Id="rId46" Type="http://schemas.openxmlformats.org/officeDocument/2006/relationships/hyperlink" Target="https://github.com/JillAshey/JillAshey_Putnam_Lab_Notebook/blob/master/_posts/2023-09-16-MiniprepPlus-DNA%3ARNA-extractions-McapLarvae.md" TargetMode="External"/><Relationship Id="rId45" Type="http://schemas.openxmlformats.org/officeDocument/2006/relationships/hyperlink" Target="https://docs.google.com/document/d/1PA9O0q0ZUhIL35PL6W8komrVbMk8vcjbH1xMqbPNLEs/edit" TargetMode="External"/><Relationship Id="rId107" Type="http://schemas.openxmlformats.org/officeDocument/2006/relationships/hyperlink" Target="https://docs.google.com/document/d/1PA9O0q0ZUhIL35PL6W8komrVbMk8vcjbH1xMqbPNLEs/edit" TargetMode="External"/><Relationship Id="rId106" Type="http://schemas.openxmlformats.org/officeDocument/2006/relationships/hyperlink" Target="https://github.com/JillAshey/JillAshey_Putnam_Lab_Notebook/blob/master/_posts/2023-10-30-MiniprepPlus-DNA%3ARNA-extractions-McapLarvae.md" TargetMode="External"/><Relationship Id="rId105" Type="http://schemas.openxmlformats.org/officeDocument/2006/relationships/hyperlink" Target="https://docs.google.com/document/d/1PA9O0q0ZUhIL35PL6W8komrVbMk8vcjbH1xMqbPNLEs/edit" TargetMode="External"/><Relationship Id="rId104" Type="http://schemas.openxmlformats.org/officeDocument/2006/relationships/hyperlink" Target="https://github.com/JillAshey/JillAshey_Putnam_Lab_Notebook/blob/master/_posts/2023-11-19-MiniprepPlus-DNA%3ARNA-extractions-McapLarvae.md" TargetMode="External"/><Relationship Id="rId109" Type="http://schemas.openxmlformats.org/officeDocument/2006/relationships/hyperlink" Target="https://docs.google.com/document/d/1PA9O0q0ZUhIL35PL6W8komrVbMk8vcjbH1xMqbPNLEs/edit" TargetMode="External"/><Relationship Id="rId108" Type="http://schemas.openxmlformats.org/officeDocument/2006/relationships/hyperlink" Target="https://github.com/JillAshey/JillAshey_Putnam_Lab_Notebook/blob/master/_posts/2023-10-24-MiniprepPlus-DNA%3ARNA-extractions-McapLarvae.md" TargetMode="External"/><Relationship Id="rId48" Type="http://schemas.openxmlformats.org/officeDocument/2006/relationships/hyperlink" Target="https://github.com/JillAshey/JillAshey_Putnam_Lab_Notebook/blob/master/_posts/2023-09-11-MiniprepPlus-DNA%3ARNA-extractions-McapLarvae.md" TargetMode="External"/><Relationship Id="rId47" Type="http://schemas.openxmlformats.org/officeDocument/2006/relationships/hyperlink" Target="https://docs.google.com/document/d/1PA9O0q0ZUhIL35PL6W8komrVbMk8vcjbH1xMqbPNLEs/edit" TargetMode="External"/><Relationship Id="rId49" Type="http://schemas.openxmlformats.org/officeDocument/2006/relationships/hyperlink" Target="https://docs.google.com/document/d/1PA9O0q0ZUhIL35PL6W8komrVbMk8vcjbH1xMqbPNLEs/edit" TargetMode="External"/><Relationship Id="rId103" Type="http://schemas.openxmlformats.org/officeDocument/2006/relationships/hyperlink" Target="https://docs.google.com/document/d/1PA9O0q0ZUhIL35PL6W8komrVbMk8vcjbH1xMqbPNLEs/edit" TargetMode="External"/><Relationship Id="rId102" Type="http://schemas.openxmlformats.org/officeDocument/2006/relationships/hyperlink" Target="https://github.com/JillAshey/JillAshey_Putnam_Lab_Notebook/blob/master/_posts/2023-10-24-MiniprepPlus-DNA%3ARNA-extractions-McapLarvae.md" TargetMode="External"/><Relationship Id="rId101" Type="http://schemas.openxmlformats.org/officeDocument/2006/relationships/hyperlink" Target="https://docs.google.com/document/d/1PA9O0q0ZUhIL35PL6W8komrVbMk8vcjbH1xMqbPNLEs/edit" TargetMode="External"/><Relationship Id="rId100" Type="http://schemas.openxmlformats.org/officeDocument/2006/relationships/hyperlink" Target="https://github.com/JillAshey/JillAshey_Putnam_Lab_Notebook/blob/master/_posts/2023-12-20-MiniprepPlus-DNA%3ARNA-extractions-McapLarvae.md" TargetMode="External"/><Relationship Id="rId31" Type="http://schemas.openxmlformats.org/officeDocument/2006/relationships/hyperlink" Target="https://docs.google.com/document/d/1PA9O0q0ZUhIL35PL6W8komrVbMk8vcjbH1xMqbPNLEs/edit" TargetMode="External"/><Relationship Id="rId30" Type="http://schemas.openxmlformats.org/officeDocument/2006/relationships/hyperlink" Target="https://github.com/JillAshey/JillAshey_Putnam_Lab_Notebook/blob/master/_posts/2023-12-20-MiniprepPlus-DNA%3ARNA-extractions-McapLarvae.md" TargetMode="External"/><Relationship Id="rId33" Type="http://schemas.openxmlformats.org/officeDocument/2006/relationships/hyperlink" Target="https://docs.google.com/document/d/1PA9O0q0ZUhIL35PL6W8komrVbMk8vcjbH1xMqbPNLEs/edit" TargetMode="External"/><Relationship Id="rId32" Type="http://schemas.openxmlformats.org/officeDocument/2006/relationships/hyperlink" Target="https://github.com/JillAshey/JillAshey_Putnam_Lab_Notebook/blob/master/_posts/2023-12-20-MiniprepPlus-DNA%3ARNA-extractions-McapLarvae.md" TargetMode="External"/><Relationship Id="rId35" Type="http://schemas.openxmlformats.org/officeDocument/2006/relationships/hyperlink" Target="https://docs.google.com/document/d/1PA9O0q0ZUhIL35PL6W8komrVbMk8vcjbH1xMqbPNLEs/edit" TargetMode="External"/><Relationship Id="rId34" Type="http://schemas.openxmlformats.org/officeDocument/2006/relationships/hyperlink" Target="https://github.com/JillAshey/JillAshey_Putnam_Lab_Notebook/blob/master/_posts/2023-12-20-MiniprepPlus-DNA%3ARNA-extractions-McapLarvae.md" TargetMode="External"/><Relationship Id="rId37" Type="http://schemas.openxmlformats.org/officeDocument/2006/relationships/hyperlink" Target="https://docs.google.com/document/d/1PA9O0q0ZUhIL35PL6W8komrVbMk8vcjbH1xMqbPNLEs/edit" TargetMode="External"/><Relationship Id="rId36" Type="http://schemas.openxmlformats.org/officeDocument/2006/relationships/hyperlink" Target="https://github.com/JillAshey/JillAshey_Putnam_Lab_Notebook/blob/master/_posts/2023-12-20-MiniprepPlus-DNA%3ARNA-extractions-McapLarvae.md" TargetMode="External"/><Relationship Id="rId39" Type="http://schemas.openxmlformats.org/officeDocument/2006/relationships/hyperlink" Target="https://docs.google.com/document/d/1PA9O0q0ZUhIL35PL6W8komrVbMk8vcjbH1xMqbPNLEs/edit" TargetMode="External"/><Relationship Id="rId38" Type="http://schemas.openxmlformats.org/officeDocument/2006/relationships/hyperlink" Target="https://github.com/JillAshey/JillAshey_Putnam_Lab_Notebook/blob/master/_posts/2023-10-24-MiniprepPlus-DNA%3ARNA-extractions-McapLarvae.md" TargetMode="External"/><Relationship Id="rId20" Type="http://schemas.openxmlformats.org/officeDocument/2006/relationships/hyperlink" Target="https://github.com/JillAshey/JillAshey_Putnam_Lab_Notebook/blob/master/_posts/2023-09-11-MiniprepPlus-DNA%3ARNA-extractions-McapLarvae.md" TargetMode="External"/><Relationship Id="rId22" Type="http://schemas.openxmlformats.org/officeDocument/2006/relationships/hyperlink" Target="https://github.com/JillAshey/JillAshey_Putnam_Lab_Notebook/blob/master/_posts/2023-10-24-MiniprepPlus-DNA%3ARNA-extractions-McapLarvae.md" TargetMode="External"/><Relationship Id="rId21" Type="http://schemas.openxmlformats.org/officeDocument/2006/relationships/hyperlink" Target="https://docs.google.com/document/d/1PA9O0q0ZUhIL35PL6W8komrVbMk8vcjbH1xMqbPNLEs/edit" TargetMode="External"/><Relationship Id="rId24" Type="http://schemas.openxmlformats.org/officeDocument/2006/relationships/hyperlink" Target="https://github.com/JillAshey/JillAshey_Putnam_Lab_Notebook/blob/master/_posts/2023-10-24-MiniprepPlus-DNA%3ARNA-extractions-McapLarvae.md" TargetMode="External"/><Relationship Id="rId23" Type="http://schemas.openxmlformats.org/officeDocument/2006/relationships/hyperlink" Target="https://docs.google.com/document/d/1PA9O0q0ZUhIL35PL6W8komrVbMk8vcjbH1xMqbPNLEs/edit" TargetMode="External"/><Relationship Id="rId129" Type="http://schemas.openxmlformats.org/officeDocument/2006/relationships/hyperlink" Target="https://docs.google.com/document/d/1PA9O0q0ZUhIL35PL6W8komrVbMk8vcjbH1xMqbPNLEs/edit" TargetMode="External"/><Relationship Id="rId128" Type="http://schemas.openxmlformats.org/officeDocument/2006/relationships/hyperlink" Target="https://github.com/JillAshey/JillAshey_Putnam_Lab_Notebook/blob/master/_posts/2023-10-30-MiniprepPlus-DNA%3ARNA-extractions-McapLarvae.md" TargetMode="External"/><Relationship Id="rId127" Type="http://schemas.openxmlformats.org/officeDocument/2006/relationships/hyperlink" Target="https://docs.google.com/document/d/1PA9O0q0ZUhIL35PL6W8komrVbMk8vcjbH1xMqbPNLEs/edit" TargetMode="External"/><Relationship Id="rId126" Type="http://schemas.openxmlformats.org/officeDocument/2006/relationships/hyperlink" Target="https://github.com/JillAshey/JillAshey_Putnam_Lab_Notebook/blob/master/_posts/2023-10-24-MiniprepPlus-DNA%3ARNA-extractions-McapLarvae.md" TargetMode="External"/><Relationship Id="rId26" Type="http://schemas.openxmlformats.org/officeDocument/2006/relationships/hyperlink" Target="https://github.com/JillAshey/JillAshey_Putnam_Lab_Notebook/blob/master/_posts/2023-11-19-MiniprepPlus-DNA%3ARNA-extractions-McapLarvae.md" TargetMode="External"/><Relationship Id="rId121" Type="http://schemas.openxmlformats.org/officeDocument/2006/relationships/hyperlink" Target="https://docs.google.com/document/d/1PA9O0q0ZUhIL35PL6W8komrVbMk8vcjbH1xMqbPNLEs/edit" TargetMode="External"/><Relationship Id="rId25" Type="http://schemas.openxmlformats.org/officeDocument/2006/relationships/hyperlink" Target="https://docs.google.com/document/d/1PA9O0q0ZUhIL35PL6W8komrVbMk8vcjbH1xMqbPNLEs/edit" TargetMode="External"/><Relationship Id="rId120" Type="http://schemas.openxmlformats.org/officeDocument/2006/relationships/hyperlink" Target="https://github.com/JillAshey/JillAshey_Putnam_Lab_Notebook/blob/master/_posts/2023-12-20-MiniprepPlus-DNA%3ARNA-extractions-McapLarvae.md" TargetMode="External"/><Relationship Id="rId28" Type="http://schemas.openxmlformats.org/officeDocument/2006/relationships/hyperlink" Target="https://github.com/JillAshey/JillAshey_Putnam_Lab_Notebook/blob/master/_posts/2023-10-30-MiniprepPlus-DNA%3ARNA-extractions-McapLarvae.md" TargetMode="External"/><Relationship Id="rId27" Type="http://schemas.openxmlformats.org/officeDocument/2006/relationships/hyperlink" Target="https://docs.google.com/document/d/1PA9O0q0ZUhIL35PL6W8komrVbMk8vcjbH1xMqbPNLEs/edit" TargetMode="External"/><Relationship Id="rId125" Type="http://schemas.openxmlformats.org/officeDocument/2006/relationships/hyperlink" Target="https://docs.google.com/document/d/1PA9O0q0ZUhIL35PL6W8komrVbMk8vcjbH1xMqbPNLEs/edit" TargetMode="External"/><Relationship Id="rId29" Type="http://schemas.openxmlformats.org/officeDocument/2006/relationships/hyperlink" Target="https://docs.google.com/document/d/1PA9O0q0ZUhIL35PL6W8komrVbMk8vcjbH1xMqbPNLEs/edit" TargetMode="External"/><Relationship Id="rId124" Type="http://schemas.openxmlformats.org/officeDocument/2006/relationships/hyperlink" Target="https://github.com/JillAshey/JillAshey_Putnam_Lab_Notebook/blob/master/_posts/2023-12-20-MiniprepPlus-DNA%3ARNA-extractions-McapLarvae.md" TargetMode="External"/><Relationship Id="rId123" Type="http://schemas.openxmlformats.org/officeDocument/2006/relationships/hyperlink" Target="https://docs.google.com/document/d/1PA9O0q0ZUhIL35PL6W8komrVbMk8vcjbH1xMqbPNLEs/edit" TargetMode="External"/><Relationship Id="rId122" Type="http://schemas.openxmlformats.org/officeDocument/2006/relationships/hyperlink" Target="https://github.com/JillAshey/JillAshey_Putnam_Lab_Notebook/blob/master/_posts/2023-10-24-MiniprepPlus-DNA%3ARNA-extractions-McapLarvae.md" TargetMode="External"/><Relationship Id="rId95" Type="http://schemas.openxmlformats.org/officeDocument/2006/relationships/hyperlink" Target="https://docs.google.com/document/d/1PA9O0q0ZUhIL35PL6W8komrVbMk8vcjbH1xMqbPNLEs/edit" TargetMode="External"/><Relationship Id="rId94" Type="http://schemas.openxmlformats.org/officeDocument/2006/relationships/hyperlink" Target="https://github.com/JillAshey/JillAshey_Putnam_Lab_Notebook/blob/master/_posts/2023-11-19-MiniprepPlus-DNA%3ARNA-extractions-McapLarvae.md" TargetMode="External"/><Relationship Id="rId97" Type="http://schemas.openxmlformats.org/officeDocument/2006/relationships/hyperlink" Target="https://docs.google.com/document/d/1PA9O0q0ZUhIL35PL6W8komrVbMk8vcjbH1xMqbPNLEs/edit" TargetMode="External"/><Relationship Id="rId96" Type="http://schemas.openxmlformats.org/officeDocument/2006/relationships/hyperlink" Target="https://github.com/JillAshey/JillAshey_Putnam_Lab_Notebook/blob/master/_posts/2023-11-19-MiniprepPlus-DNA%3ARNA-extractions-McapLarvae.md" TargetMode="External"/><Relationship Id="rId11" Type="http://schemas.openxmlformats.org/officeDocument/2006/relationships/hyperlink" Target="https://docs.google.com/document/d/1PA9O0q0ZUhIL35PL6W8komrVbMk8vcjbH1xMqbPNLEs/edit" TargetMode="External"/><Relationship Id="rId99" Type="http://schemas.openxmlformats.org/officeDocument/2006/relationships/hyperlink" Target="https://docs.google.com/document/d/1PA9O0q0ZUhIL35PL6W8komrVbMk8vcjbH1xMqbPNLEs/edit" TargetMode="External"/><Relationship Id="rId10" Type="http://schemas.openxmlformats.org/officeDocument/2006/relationships/hyperlink" Target="https://github.com/JillAshey/JillAshey_Putnam_Lab_Notebook/blob/master/_posts/2023-07-14-MiniprepPlus-DNA%3ARNA-extractions-McapLarvae.md" TargetMode="External"/><Relationship Id="rId98" Type="http://schemas.openxmlformats.org/officeDocument/2006/relationships/hyperlink" Target="https://github.com/JillAshey/JillAshey_Putnam_Lab_Notebook/blob/master/_posts/2023-12-20-MiniprepPlus-DNA%3ARNA-extractions-McapLarvae.md" TargetMode="External"/><Relationship Id="rId13" Type="http://schemas.openxmlformats.org/officeDocument/2006/relationships/hyperlink" Target="https://docs.google.com/document/d/1PA9O0q0ZUhIL35PL6W8komrVbMk8vcjbH1xMqbPNLEs/edit" TargetMode="External"/><Relationship Id="rId12" Type="http://schemas.openxmlformats.org/officeDocument/2006/relationships/hyperlink" Target="https://github.com/JillAshey/JillAshey_Putnam_Lab_Notebook/blob/master/_posts/2023-07-14-MiniprepPlus-DNA%3ARNA-extractions-McapLarvae.md" TargetMode="External"/><Relationship Id="rId91" Type="http://schemas.openxmlformats.org/officeDocument/2006/relationships/hyperlink" Target="https://docs.google.com/document/d/1PA9O0q0ZUhIL35PL6W8komrVbMk8vcjbH1xMqbPNLEs/edit" TargetMode="External"/><Relationship Id="rId90" Type="http://schemas.openxmlformats.org/officeDocument/2006/relationships/hyperlink" Target="https://github.com/JillAshey/JillAshey_Putnam_Lab_Notebook/blob/master/_posts/2023-12-20-MiniprepPlus-DNA%3ARNA-extractions-McapLarvae.md" TargetMode="External"/><Relationship Id="rId93" Type="http://schemas.openxmlformats.org/officeDocument/2006/relationships/hyperlink" Target="https://docs.google.com/document/d/1PA9O0q0ZUhIL35PL6W8komrVbMk8vcjbH1xMqbPNLEs/edit" TargetMode="External"/><Relationship Id="rId92" Type="http://schemas.openxmlformats.org/officeDocument/2006/relationships/hyperlink" Target="https://github.com/JillAshey/JillAshey_Putnam_Lab_Notebook/blob/master/_posts/2023-10-24-MiniprepPlus-DNA%3ARNA-extractions-McapLarvae.md" TargetMode="External"/><Relationship Id="rId118" Type="http://schemas.openxmlformats.org/officeDocument/2006/relationships/hyperlink" Target="https://github.com/JillAshey/JillAshey_Putnam_Lab_Notebook/blob/master/_posts/2023-11-19-MiniprepPlus-DNA%3ARNA-extractions-McapLarvae.md" TargetMode="External"/><Relationship Id="rId117" Type="http://schemas.openxmlformats.org/officeDocument/2006/relationships/hyperlink" Target="https://docs.google.com/document/d/1PA9O0q0ZUhIL35PL6W8komrVbMk8vcjbH1xMqbPNLEs/edit" TargetMode="External"/><Relationship Id="rId116" Type="http://schemas.openxmlformats.org/officeDocument/2006/relationships/hyperlink" Target="https://github.com/JillAshey/JillAshey_Putnam_Lab_Notebook/blob/master/_posts/2023-12-20-MiniprepPlus-DNA%3ARNA-extractions-McapLarvae.md" TargetMode="External"/><Relationship Id="rId115" Type="http://schemas.openxmlformats.org/officeDocument/2006/relationships/hyperlink" Target="https://docs.google.com/document/d/1PA9O0q0ZUhIL35PL6W8komrVbMk8vcjbH1xMqbPNLEs/edit" TargetMode="External"/><Relationship Id="rId119" Type="http://schemas.openxmlformats.org/officeDocument/2006/relationships/hyperlink" Target="https://docs.google.com/document/d/1PA9O0q0ZUhIL35PL6W8komrVbMk8vcjbH1xMqbPNLEs/edit" TargetMode="External"/><Relationship Id="rId15" Type="http://schemas.openxmlformats.org/officeDocument/2006/relationships/hyperlink" Target="https://docs.google.com/document/d/1PA9O0q0ZUhIL35PL6W8komrVbMk8vcjbH1xMqbPNLEs/edit" TargetMode="External"/><Relationship Id="rId110" Type="http://schemas.openxmlformats.org/officeDocument/2006/relationships/hyperlink" Target="https://github.com/JillAshey/JillAshey_Putnam_Lab_Notebook/blob/master/_posts/2023-12-20-MiniprepPlus-DNA%3ARNA-extractions-McapLarvae.md" TargetMode="External"/><Relationship Id="rId14" Type="http://schemas.openxmlformats.org/officeDocument/2006/relationships/hyperlink" Target="https://github.com/JillAshey/JillAshey_Putnam_Lab_Notebook/blob/master/_posts/2023-09-11-MiniprepPlus-DNA%3ARNA-extractions-McapLarvae.md" TargetMode="External"/><Relationship Id="rId17" Type="http://schemas.openxmlformats.org/officeDocument/2006/relationships/hyperlink" Target="https://docs.google.com/document/d/1PA9O0q0ZUhIL35PL6W8komrVbMk8vcjbH1xMqbPNLEs/edit" TargetMode="External"/><Relationship Id="rId16" Type="http://schemas.openxmlformats.org/officeDocument/2006/relationships/hyperlink" Target="https://github.com/JillAshey/JillAshey_Putnam_Lab_Notebook/blob/master/_posts/2023-07-25-MiniprepPlus-DNA%3ARNA-extractions-McapLarvae.md" TargetMode="External"/><Relationship Id="rId19" Type="http://schemas.openxmlformats.org/officeDocument/2006/relationships/hyperlink" Target="https://docs.google.com/document/d/1PA9O0q0ZUhIL35PL6W8komrVbMk8vcjbH1xMqbPNLEs/edit" TargetMode="External"/><Relationship Id="rId114" Type="http://schemas.openxmlformats.org/officeDocument/2006/relationships/hyperlink" Target="https://github.com/JillAshey/JillAshey_Putnam_Lab_Notebook/blob/master/_posts/2023-10-24-MiniprepPlus-DNA%3ARNA-extractions-McapLarvae.md" TargetMode="External"/><Relationship Id="rId18" Type="http://schemas.openxmlformats.org/officeDocument/2006/relationships/hyperlink" Target="https://github.com/JillAshey/JillAshey_Putnam_Lab_Notebook/blob/master/_posts/2023-07-25-MiniprepPlus-DNA%3ARNA-extractions-McapLarvae.md" TargetMode="External"/><Relationship Id="rId113" Type="http://schemas.openxmlformats.org/officeDocument/2006/relationships/hyperlink" Target="https://docs.google.com/document/d/1PA9O0q0ZUhIL35PL6W8komrVbMk8vcjbH1xMqbPNLEs/edit" TargetMode="External"/><Relationship Id="rId112" Type="http://schemas.openxmlformats.org/officeDocument/2006/relationships/hyperlink" Target="https://github.com/JillAshey/JillAshey_Putnam_Lab_Notebook/blob/master/_posts/2023-10-30-MiniprepPlus-DNA%3ARNA-extractions-McapLarvae.md" TargetMode="External"/><Relationship Id="rId111" Type="http://schemas.openxmlformats.org/officeDocument/2006/relationships/hyperlink" Target="https://docs.google.com/document/d/1PA9O0q0ZUhIL35PL6W8komrVbMk8vcjbH1xMqbPNLEs/edit" TargetMode="External"/><Relationship Id="rId84" Type="http://schemas.openxmlformats.org/officeDocument/2006/relationships/hyperlink" Target="https://github.com/JillAshey/JillAshey_Putnam_Lab_Notebook/blob/master/_posts/2023-11-19-MiniprepPlus-DNA%3ARNA-extractions-McapLarvae.md" TargetMode="External"/><Relationship Id="rId83" Type="http://schemas.openxmlformats.org/officeDocument/2006/relationships/hyperlink" Target="https://docs.google.com/document/d/1PA9O0q0ZUhIL35PL6W8komrVbMk8vcjbH1xMqbPNLEs/edit" TargetMode="External"/><Relationship Id="rId86" Type="http://schemas.openxmlformats.org/officeDocument/2006/relationships/hyperlink" Target="https://github.com/JillAshey/JillAshey_Putnam_Lab_Notebook/blob/master/_posts/2023-10-30-MiniprepPlus-DNA%3ARNA-extractions-McapLarvae.md" TargetMode="External"/><Relationship Id="rId85" Type="http://schemas.openxmlformats.org/officeDocument/2006/relationships/hyperlink" Target="https://docs.google.com/document/d/1PA9O0q0ZUhIL35PL6W8komrVbMk8vcjbH1xMqbPNLEs/edit" TargetMode="External"/><Relationship Id="rId88" Type="http://schemas.openxmlformats.org/officeDocument/2006/relationships/hyperlink" Target="https://github.com/JillAshey/JillAshey_Putnam_Lab_Notebook/blob/master/_posts/2023-10-30-MiniprepPlus-DNA%3ARNA-extractions-McapLarvae.md" TargetMode="External"/><Relationship Id="rId150" Type="http://schemas.openxmlformats.org/officeDocument/2006/relationships/hyperlink" Target="https://github.com/JillAshey/JillAshey_Putnam_Lab_Notebook/blob/master/_posts/2023-12-20-MiniprepPlus-DNA%3ARNA-extractions-McapLarvae.md" TargetMode="External"/><Relationship Id="rId87" Type="http://schemas.openxmlformats.org/officeDocument/2006/relationships/hyperlink" Target="https://docs.google.com/document/d/1PA9O0q0ZUhIL35PL6W8komrVbMk8vcjbH1xMqbPNLEs/edit" TargetMode="External"/><Relationship Id="rId89" Type="http://schemas.openxmlformats.org/officeDocument/2006/relationships/hyperlink" Target="https://docs.google.com/document/d/1PA9O0q0ZUhIL35PL6W8komrVbMk8vcjbH1xMqbPNLEs/edit" TargetMode="External"/><Relationship Id="rId80" Type="http://schemas.openxmlformats.org/officeDocument/2006/relationships/hyperlink" Target="https://github.com/JillAshey/JillAshey_Putnam_Lab_Notebook/blob/master/_posts/2023-12-20-MiniprepPlus-DNA%3ARNA-extractions-McapLarvae.md" TargetMode="External"/><Relationship Id="rId82" Type="http://schemas.openxmlformats.org/officeDocument/2006/relationships/hyperlink" Target="https://github.com/JillAshey/JillAshey_Putnam_Lab_Notebook/blob/master/_posts/2023-12-20-MiniprepPlus-DNA%3ARNA-extractions-McapLarvae.md" TargetMode="External"/><Relationship Id="rId81" Type="http://schemas.openxmlformats.org/officeDocument/2006/relationships/hyperlink" Target="https://docs.google.com/document/d/1PA9O0q0ZUhIL35PL6W8komrVbMk8vcjbH1xMqbPNLEs/edi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JillAshey/JillAshey_Putnam_Lab_Notebook/blob/master/_posts/2023-07-14-MiniprepPlus-DNA%3ARNA-extractions-McapLarvae.md" TargetMode="External"/><Relationship Id="rId3" Type="http://schemas.openxmlformats.org/officeDocument/2006/relationships/hyperlink" Target="https://docs.google.com/document/d/1PA9O0q0ZUhIL35PL6W8komrVbMk8vcjbH1xMqbPNLEs/edit" TargetMode="External"/><Relationship Id="rId149" Type="http://schemas.openxmlformats.org/officeDocument/2006/relationships/hyperlink" Target="https://docs.google.com/document/d/1PA9O0q0ZUhIL35PL6W8komrVbMk8vcjbH1xMqbPNLEs/edit" TargetMode="External"/><Relationship Id="rId4" Type="http://schemas.openxmlformats.org/officeDocument/2006/relationships/hyperlink" Target="https://github.com/JillAshey/JillAshey_Putnam_Lab_Notebook/blob/master/_posts/2023-07-14-MiniprepPlus-DNA%3ARNA-extractions-McapLarvae.md" TargetMode="External"/><Relationship Id="rId148" Type="http://schemas.openxmlformats.org/officeDocument/2006/relationships/hyperlink" Target="https://github.com/JillAshey/JillAshey_Putnam_Lab_Notebook/blob/master/_posts/2023-10-24-MiniprepPlus-DNA%3ARNA-extractions-McapLarvae.md" TargetMode="External"/><Relationship Id="rId9" Type="http://schemas.openxmlformats.org/officeDocument/2006/relationships/hyperlink" Target="https://docs.google.com/document/d/1PA9O0q0ZUhIL35PL6W8komrVbMk8vcjbH1xMqbPNLEs/edit" TargetMode="External"/><Relationship Id="rId143" Type="http://schemas.openxmlformats.org/officeDocument/2006/relationships/hyperlink" Target="https://docs.google.com/document/d/1PA9O0q0ZUhIL35PL6W8komrVbMk8vcjbH1xMqbPNLEs/edit" TargetMode="External"/><Relationship Id="rId142" Type="http://schemas.openxmlformats.org/officeDocument/2006/relationships/hyperlink" Target="https://github.com/JillAshey/JillAshey_Putnam_Lab_Notebook/blob/master/_posts/2023-11-19-MiniprepPlus-DNA%3ARNA-extractions-McapLarvae.md" TargetMode="External"/><Relationship Id="rId141" Type="http://schemas.openxmlformats.org/officeDocument/2006/relationships/hyperlink" Target="https://docs.google.com/document/d/1PA9O0q0ZUhIL35PL6W8komrVbMk8vcjbH1xMqbPNLEs/edit" TargetMode="External"/><Relationship Id="rId140" Type="http://schemas.openxmlformats.org/officeDocument/2006/relationships/hyperlink" Target="https://github.com/JillAshey/JillAshey_Putnam_Lab_Notebook/blob/master/_posts/2023-11-19-MiniprepPlus-DNA%3ARNA-extractions-McapLarvae.md" TargetMode="External"/><Relationship Id="rId5" Type="http://schemas.openxmlformats.org/officeDocument/2006/relationships/hyperlink" Target="https://docs.google.com/document/d/1PA9O0q0ZUhIL35PL6W8komrVbMk8vcjbH1xMqbPNLEs/edit" TargetMode="External"/><Relationship Id="rId147" Type="http://schemas.openxmlformats.org/officeDocument/2006/relationships/hyperlink" Target="https://docs.google.com/document/d/1PA9O0q0ZUhIL35PL6W8komrVbMk8vcjbH1xMqbPNLEs/edit" TargetMode="External"/><Relationship Id="rId6" Type="http://schemas.openxmlformats.org/officeDocument/2006/relationships/hyperlink" Target="https://github.com/JillAshey/JillAshey_Putnam_Lab_Notebook/blob/master/_posts/2023-07-14-MiniprepPlus-DNA%3ARNA-extractions-McapLarvae.md" TargetMode="External"/><Relationship Id="rId146" Type="http://schemas.openxmlformats.org/officeDocument/2006/relationships/hyperlink" Target="https://github.com/JillAshey/JillAshey_Putnam_Lab_Notebook/blob/master/_posts/2023-10-30-MiniprepPlus-DNA%3ARNA-extractions-McapLarvae.md" TargetMode="External"/><Relationship Id="rId7" Type="http://schemas.openxmlformats.org/officeDocument/2006/relationships/hyperlink" Target="https://docs.google.com/document/d/1PA9O0q0ZUhIL35PL6W8komrVbMk8vcjbH1xMqbPNLEs/edit" TargetMode="External"/><Relationship Id="rId145" Type="http://schemas.openxmlformats.org/officeDocument/2006/relationships/hyperlink" Target="https://docs.google.com/document/d/1PA9O0q0ZUhIL35PL6W8komrVbMk8vcjbH1xMqbPNLEs/edit" TargetMode="External"/><Relationship Id="rId8" Type="http://schemas.openxmlformats.org/officeDocument/2006/relationships/hyperlink" Target="https://github.com/JillAshey/JillAshey_Putnam_Lab_Notebook/blob/master/_posts/2023-07-14-MiniprepPlus-DNA%3ARNA-extractions-McapLarvae.md" TargetMode="External"/><Relationship Id="rId144" Type="http://schemas.openxmlformats.org/officeDocument/2006/relationships/hyperlink" Target="https://github.com/JillAshey/JillAshey_Putnam_Lab_Notebook/blob/master/_posts/2023-10-30-MiniprepPlus-DNA%3ARNA-extractions-McapLarvae.md" TargetMode="External"/><Relationship Id="rId73" Type="http://schemas.openxmlformats.org/officeDocument/2006/relationships/hyperlink" Target="https://docs.google.com/document/d/1PA9O0q0ZUhIL35PL6W8komrVbMk8vcjbH1xMqbPNLEs/edit" TargetMode="External"/><Relationship Id="rId72" Type="http://schemas.openxmlformats.org/officeDocument/2006/relationships/hyperlink" Target="https://github.com/JillAshey/JillAshey_Putnam_Lab_Notebook/blob/master/_posts/2023-11-19-MiniprepPlus-DNA%3ARNA-extractions-McapLarvae.md" TargetMode="External"/><Relationship Id="rId75" Type="http://schemas.openxmlformats.org/officeDocument/2006/relationships/hyperlink" Target="https://docs.google.com/document/d/1PA9O0q0ZUhIL35PL6W8komrVbMk8vcjbH1xMqbPNLEs/edit" TargetMode="External"/><Relationship Id="rId74" Type="http://schemas.openxmlformats.org/officeDocument/2006/relationships/hyperlink" Target="https://github.com/JillAshey/JillAshey_Putnam_Lab_Notebook/blob/master/_posts/2023-12-20-MiniprepPlus-DNA%3ARNA-extractions-McapLarvae.md" TargetMode="External"/><Relationship Id="rId77" Type="http://schemas.openxmlformats.org/officeDocument/2006/relationships/hyperlink" Target="https://docs.google.com/document/d/1PA9O0q0ZUhIL35PL6W8komrVbMk8vcjbH1xMqbPNLEs/edit" TargetMode="External"/><Relationship Id="rId76" Type="http://schemas.openxmlformats.org/officeDocument/2006/relationships/hyperlink" Target="https://github.com/JillAshey/JillAshey_Putnam_Lab_Notebook/blob/master/_posts/2023-10-30-MiniprepPlus-DNA%3ARNA-extractions-McapLarvae.md" TargetMode="External"/><Relationship Id="rId79" Type="http://schemas.openxmlformats.org/officeDocument/2006/relationships/hyperlink" Target="https://docs.google.com/document/d/1PA9O0q0ZUhIL35PL6W8komrVbMk8vcjbH1xMqbPNLEs/edit" TargetMode="External"/><Relationship Id="rId78" Type="http://schemas.openxmlformats.org/officeDocument/2006/relationships/hyperlink" Target="https://github.com/JillAshey/JillAshey_Putnam_Lab_Notebook/blob/master/_posts/2023-10-30-MiniprepPlus-DNA%3ARNA-extractions-McapLarvae.md" TargetMode="External"/><Relationship Id="rId71" Type="http://schemas.openxmlformats.org/officeDocument/2006/relationships/hyperlink" Target="https://docs.google.com/document/d/1PA9O0q0ZUhIL35PL6W8komrVbMk8vcjbH1xMqbPNLEs/edit" TargetMode="External"/><Relationship Id="rId70" Type="http://schemas.openxmlformats.org/officeDocument/2006/relationships/hyperlink" Target="https://github.com/JillAshey/JillAshey_Putnam_Lab_Notebook/blob/master/_posts/2023-09-16-MiniprepPlus-DNA%3ARNA-extractions-McapLarvae.md" TargetMode="External"/><Relationship Id="rId139" Type="http://schemas.openxmlformats.org/officeDocument/2006/relationships/hyperlink" Target="https://docs.google.com/document/d/1PA9O0q0ZUhIL35PL6W8komrVbMk8vcjbH1xMqbPNLEs/edit" TargetMode="External"/><Relationship Id="rId138" Type="http://schemas.openxmlformats.org/officeDocument/2006/relationships/hyperlink" Target="https://github.com/JillAshey/JillAshey_Putnam_Lab_Notebook/blob/master/_posts/2023-12-20-MiniprepPlus-DNA%3ARNA-extractions-McapLarvae.md" TargetMode="External"/><Relationship Id="rId137" Type="http://schemas.openxmlformats.org/officeDocument/2006/relationships/hyperlink" Target="https://docs.google.com/document/d/1PA9O0q0ZUhIL35PL6W8komrVbMk8vcjbH1xMqbPNLEs/edit" TargetMode="External"/><Relationship Id="rId132" Type="http://schemas.openxmlformats.org/officeDocument/2006/relationships/hyperlink" Target="https://github.com/JillAshey/JillAshey_Putnam_Lab_Notebook/blob/master/_posts/2023-10-30-MiniprepPlus-DNA%3ARNA-extractions-McapLarvae.md" TargetMode="External"/><Relationship Id="rId131" Type="http://schemas.openxmlformats.org/officeDocument/2006/relationships/hyperlink" Target="https://docs.google.com/document/d/1PA9O0q0ZUhIL35PL6W8komrVbMk8vcjbH1xMqbPNLEs/edit" TargetMode="External"/><Relationship Id="rId130" Type="http://schemas.openxmlformats.org/officeDocument/2006/relationships/hyperlink" Target="https://github.com/JillAshey/JillAshey_Putnam_Lab_Notebook/blob/master/_posts/2023-10-30-MiniprepPlus-DNA%3ARNA-extractions-McapLarvae.md" TargetMode="External"/><Relationship Id="rId136" Type="http://schemas.openxmlformats.org/officeDocument/2006/relationships/hyperlink" Target="https://github.com/JillAshey/JillAshey_Putnam_Lab_Notebook/blob/master/_posts/2023-10-24-MiniprepPlus-DNA%3ARNA-extractions-McapLarvae.md" TargetMode="External"/><Relationship Id="rId135" Type="http://schemas.openxmlformats.org/officeDocument/2006/relationships/hyperlink" Target="https://docs.google.com/document/d/1PA9O0q0ZUhIL35PL6W8komrVbMk8vcjbH1xMqbPNLEs/edit" TargetMode="External"/><Relationship Id="rId134" Type="http://schemas.openxmlformats.org/officeDocument/2006/relationships/hyperlink" Target="https://github.com/JillAshey/JillAshey_Putnam_Lab_Notebook/blob/master/_posts/2023-10-24-MiniprepPlus-DNA%3ARNA-extractions-McapLarvae.md" TargetMode="External"/><Relationship Id="rId133" Type="http://schemas.openxmlformats.org/officeDocument/2006/relationships/hyperlink" Target="https://docs.google.com/document/d/1PA9O0q0ZUhIL35PL6W8komrVbMk8vcjbH1xMqbPNLEs/edit" TargetMode="External"/><Relationship Id="rId62" Type="http://schemas.openxmlformats.org/officeDocument/2006/relationships/hyperlink" Target="https://github.com/JillAshey/JillAshey_Putnam_Lab_Notebook/blob/master/_posts/2023-09-11-MiniprepPlus-DNA%3ARNA-extractions-McapLarvae.md" TargetMode="External"/><Relationship Id="rId61" Type="http://schemas.openxmlformats.org/officeDocument/2006/relationships/hyperlink" Target="https://docs.google.com/document/d/1PA9O0q0ZUhIL35PL6W8komrVbMk8vcjbH1xMqbPNLEs/edit" TargetMode="External"/><Relationship Id="rId64" Type="http://schemas.openxmlformats.org/officeDocument/2006/relationships/hyperlink" Target="https://github.com/JillAshey/JillAshey_Putnam_Lab_Notebook/blob/master/_posts/2023-09-22-Tapestation-McapLarvae.md" TargetMode="External"/><Relationship Id="rId63" Type="http://schemas.openxmlformats.org/officeDocument/2006/relationships/hyperlink" Target="https://docs.google.com/document/d/1PA9O0q0ZUhIL35PL6W8komrVbMk8vcjbH1xMqbPNLEs/edit" TargetMode="External"/><Relationship Id="rId66" Type="http://schemas.openxmlformats.org/officeDocument/2006/relationships/hyperlink" Target="https://docs.google.com/document/d/1PA9O0q0ZUhIL35PL6W8komrVbMk8vcjbH1xMqbPNLEs/edit" TargetMode="External"/><Relationship Id="rId65" Type="http://schemas.openxmlformats.org/officeDocument/2006/relationships/hyperlink" Target="https://github.com/JillAshey/JillAshey_Putnam_Lab_Notebook/blob/master/_posts/2023-09-16-MiniprepPlus-DNA%3ARNA-extractions-McapLarvae.md" TargetMode="External"/><Relationship Id="rId68" Type="http://schemas.openxmlformats.org/officeDocument/2006/relationships/hyperlink" Target="https://docs.google.com/document/d/1PA9O0q0ZUhIL35PL6W8komrVbMk8vcjbH1xMqbPNLEs/edit" TargetMode="External"/><Relationship Id="rId67" Type="http://schemas.openxmlformats.org/officeDocument/2006/relationships/hyperlink" Target="https://github.com/JillAshey/JillAshey_Putnam_Lab_Notebook/blob/master/_posts/2023-09-11-MiniprepPlus-DNA%3ARNA-extractions-McapLarvae.md" TargetMode="External"/><Relationship Id="rId60" Type="http://schemas.openxmlformats.org/officeDocument/2006/relationships/hyperlink" Target="https://github.com/JillAshey/JillAshey_Putnam_Lab_Notebook/blob/master/_posts/2023-10-05-Tapestation-McapLarvae.md" TargetMode="External"/><Relationship Id="rId69" Type="http://schemas.openxmlformats.org/officeDocument/2006/relationships/hyperlink" Target="https://github.com/JillAshey/JillAshey_Putnam_Lab_Notebook/blob/master/_posts/2023-10-05-Tapestation-McapLarvae.md" TargetMode="External"/><Relationship Id="rId163" Type="http://schemas.openxmlformats.org/officeDocument/2006/relationships/vmlDrawing" Target="../drawings/vmlDrawing1.vml"/><Relationship Id="rId162" Type="http://schemas.openxmlformats.org/officeDocument/2006/relationships/drawing" Target="../drawings/drawing1.xml"/><Relationship Id="rId51" Type="http://schemas.openxmlformats.org/officeDocument/2006/relationships/hyperlink" Target="https://docs.google.com/document/d/1PA9O0q0ZUhIL35PL6W8komrVbMk8vcjbH1xMqbPNLEs/edit" TargetMode="External"/><Relationship Id="rId50" Type="http://schemas.openxmlformats.org/officeDocument/2006/relationships/hyperlink" Target="https://github.com/JillAshey/JillAshey_Putnam_Lab_Notebook/blob/master/_posts/2023-09-11-MiniprepPlus-DNA%3ARNA-extractions-McapLarvae.md" TargetMode="External"/><Relationship Id="rId53" Type="http://schemas.openxmlformats.org/officeDocument/2006/relationships/hyperlink" Target="https://docs.google.com/document/d/1PA9O0q0ZUhIL35PL6W8komrVbMk8vcjbH1xMqbPNLEs/edit" TargetMode="External"/><Relationship Id="rId52" Type="http://schemas.openxmlformats.org/officeDocument/2006/relationships/hyperlink" Target="https://github.com/JillAshey/JillAshey_Putnam_Lab_Notebook/blob/master/_posts/2023-09-16-MiniprepPlus-DNA%3ARNA-extractions-McapLarvae.md" TargetMode="External"/><Relationship Id="rId55" Type="http://schemas.openxmlformats.org/officeDocument/2006/relationships/hyperlink" Target="https://docs.google.com/document/d/1PA9O0q0ZUhIL35PL6W8komrVbMk8vcjbH1xMqbPNLEs/edit" TargetMode="External"/><Relationship Id="rId161" Type="http://schemas.openxmlformats.org/officeDocument/2006/relationships/hyperlink" Target="https://docs.google.com/document/d/1PA9O0q0ZUhIL35PL6W8komrVbMk8vcjbH1xMqbPNLEs/edit" TargetMode="External"/><Relationship Id="rId54" Type="http://schemas.openxmlformats.org/officeDocument/2006/relationships/hyperlink" Target="https://github.com/JillAshey/JillAshey_Putnam_Lab_Notebook/blob/master/_posts/2023-09-11-MiniprepPlus-DNA%3ARNA-extractions-McapLarvae.md" TargetMode="External"/><Relationship Id="rId160" Type="http://schemas.openxmlformats.org/officeDocument/2006/relationships/hyperlink" Target="https://github.com/JillAshey/JillAshey_Putnam_Lab_Notebook/blob/master/_posts/2023-12-20-MiniprepPlus-DNA%3ARNA-extractions-McapLarvae.md" TargetMode="External"/><Relationship Id="rId57" Type="http://schemas.openxmlformats.org/officeDocument/2006/relationships/hyperlink" Target="https://docs.google.com/document/d/1PA9O0q0ZUhIL35PL6W8komrVbMk8vcjbH1xMqbPNLEs/edit" TargetMode="External"/><Relationship Id="rId56" Type="http://schemas.openxmlformats.org/officeDocument/2006/relationships/hyperlink" Target="https://github.com/JillAshey/JillAshey_Putnam_Lab_Notebook/blob/master/_posts/2023-07-25-MiniprepPlus-DNA%3ARNA-extractions-McapLarvae.md" TargetMode="External"/><Relationship Id="rId159" Type="http://schemas.openxmlformats.org/officeDocument/2006/relationships/hyperlink" Target="https://docs.google.com/document/d/1PA9O0q0ZUhIL35PL6W8komrVbMk8vcjbH1xMqbPNLEs/edit" TargetMode="External"/><Relationship Id="rId59" Type="http://schemas.openxmlformats.org/officeDocument/2006/relationships/hyperlink" Target="https://docs.google.com/document/d/1PA9O0q0ZUhIL35PL6W8komrVbMk8vcjbH1xMqbPNLEs/edit" TargetMode="External"/><Relationship Id="rId154" Type="http://schemas.openxmlformats.org/officeDocument/2006/relationships/hyperlink" Target="https://github.com/JillAshey/JillAshey_Putnam_Lab_Notebook/blob/master/_posts/2023-12-20-MiniprepPlus-DNA%3ARNA-extractions-McapLarvae.md" TargetMode="External"/><Relationship Id="rId58" Type="http://schemas.openxmlformats.org/officeDocument/2006/relationships/hyperlink" Target="https://github.com/JillAshey/JillAshey_Putnam_Lab_Notebook/blob/master/_posts/2023-09-16-MiniprepPlus-DNA%3ARNA-extractions-McapLarvae.md" TargetMode="External"/><Relationship Id="rId153" Type="http://schemas.openxmlformats.org/officeDocument/2006/relationships/hyperlink" Target="https://docs.google.com/document/d/1PA9O0q0ZUhIL35PL6W8komrVbMk8vcjbH1xMqbPNLEs/edit" TargetMode="External"/><Relationship Id="rId152" Type="http://schemas.openxmlformats.org/officeDocument/2006/relationships/hyperlink" Target="https://github.com/JillAshey/JillAshey_Putnam_Lab_Notebook/blob/master/_posts/2023-10-24-MiniprepPlus-DNA%3ARNA-extractions-McapLarvae.md" TargetMode="External"/><Relationship Id="rId151" Type="http://schemas.openxmlformats.org/officeDocument/2006/relationships/hyperlink" Target="https://docs.google.com/document/d/1PA9O0q0ZUhIL35PL6W8komrVbMk8vcjbH1xMqbPNLEs/edit" TargetMode="External"/><Relationship Id="rId158" Type="http://schemas.openxmlformats.org/officeDocument/2006/relationships/hyperlink" Target="https://github.com/JillAshey/JillAshey_Putnam_Lab_Notebook/blob/master/_posts/2023-12-20-MiniprepPlus-DNA%3ARNA-extractions-McapLarvae.md" TargetMode="External"/><Relationship Id="rId157" Type="http://schemas.openxmlformats.org/officeDocument/2006/relationships/hyperlink" Target="https://docs.google.com/document/d/1PA9O0q0ZUhIL35PL6W8komrVbMk8vcjbH1xMqbPNLEs/edit" TargetMode="External"/><Relationship Id="rId156" Type="http://schemas.openxmlformats.org/officeDocument/2006/relationships/hyperlink" Target="https://github.com/JillAshey/JillAshey_Putnam_Lab_Notebook/blob/master/_posts/2023-10-30-MiniprepPlus-DNA%3ARNA-extractions-McapLarvae.md" TargetMode="External"/><Relationship Id="rId155" Type="http://schemas.openxmlformats.org/officeDocument/2006/relationships/hyperlink" Target="https://docs.google.com/document/d/1PA9O0q0ZUhIL35PL6W8komrVbMk8vcjbH1xMqbPNLEs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JillAshey/JillAshey_Putnam_Lab_Notebook/blob/master/_posts/2023-09-16-MiniprepPlus-DNA%3ARNA-extractions-McapLarvae.md" TargetMode="External"/><Relationship Id="rId22" Type="http://schemas.openxmlformats.org/officeDocument/2006/relationships/hyperlink" Target="https://github.com/JillAshey/JillAshey_Putnam_Lab_Notebook/blob/master/_posts/2023-09-16-MiniprepPlus-DNA%3ARNA-extractions-McapLarvae.md" TargetMode="External"/><Relationship Id="rId21" Type="http://schemas.openxmlformats.org/officeDocument/2006/relationships/hyperlink" Target="https://github.com/JillAshey/JillAshey_Putnam_Lab_Notebook/blob/master/_posts/2023-10-05-Tapestation-McapLarvae.md" TargetMode="External"/><Relationship Id="rId24" Type="http://schemas.openxmlformats.org/officeDocument/2006/relationships/hyperlink" Target="https://github.com/JillAshey/JillAshey_Putnam_Lab_Notebook/blob/master/_posts/2023-09-22-Tapestation-McapLarvae.md" TargetMode="External"/><Relationship Id="rId23" Type="http://schemas.openxmlformats.org/officeDocument/2006/relationships/hyperlink" Target="https://github.com/JillAshey/JillAshey_Putnam_Lab_Notebook/blob/master/_posts/2023-09-16-MiniprepPlus-DNA%3ARNA-extractions-McapLarvae.md" TargetMode="External"/><Relationship Id="rId26" Type="http://schemas.openxmlformats.org/officeDocument/2006/relationships/hyperlink" Target="https://github.com/JillAshey/JillAshey_Putnam_Lab_Notebook/blob/master/_posts/2023-10-30-MiniprepPlus-DNA%3ARNA-extractions-McapLarvae.md" TargetMode="External"/><Relationship Id="rId25" Type="http://schemas.openxmlformats.org/officeDocument/2006/relationships/hyperlink" Target="https://github.com/JillAshey/JillAshey_Putnam_Lab_Notebook/blob/master/_posts/2023-09-16-MiniprepPlus-DNA%3ARNA-extractions-McapLarvae.md" TargetMode="External"/><Relationship Id="rId27" Type="http://schemas.openxmlformats.org/officeDocument/2006/relationships/drawing" Target="../drawings/drawing3.xml"/><Relationship Id="rId11" Type="http://schemas.openxmlformats.org/officeDocument/2006/relationships/hyperlink" Target="https://github.com/JillAshey/JillAshey_Putnam_Lab_Notebook/blob/master/_posts/2023-09-11-MiniprepPlus-DNA%3ARNA-extractions-McapLarvae.md" TargetMode="External"/><Relationship Id="rId10" Type="http://schemas.openxmlformats.org/officeDocument/2006/relationships/hyperlink" Target="https://github.com/JillAshey/JillAshey_Putnam_Lab_Notebook/blob/master/_posts/2023-09-11-MiniprepPlus-DNA%3ARNA-extractions-McapLarvae.md" TargetMode="External"/><Relationship Id="rId13" Type="http://schemas.openxmlformats.org/officeDocument/2006/relationships/hyperlink" Target="https://github.com/JillAshey/JillAshey_Putnam_Lab_Notebook/blob/master/_posts/2023-10-05-Tapestation-McapLarvae.md" TargetMode="External"/><Relationship Id="rId12" Type="http://schemas.openxmlformats.org/officeDocument/2006/relationships/hyperlink" Target="https://github.com/JillAshey/JillAshey_Putnam_Lab_Notebook/blob/master/_posts/2023-09-11-MiniprepPlus-DNA%3ARNA-extractions-McapLarvae.md" TargetMode="External"/><Relationship Id="rId15" Type="http://schemas.openxmlformats.org/officeDocument/2006/relationships/hyperlink" Target="https://github.com/JillAshey/JillAshey_Putnam_Lab_Notebook/blob/master/_posts/2023-09-11-MiniprepPlus-DNA%3ARNA-extractions-McapLarvae.md" TargetMode="External"/><Relationship Id="rId14" Type="http://schemas.openxmlformats.org/officeDocument/2006/relationships/hyperlink" Target="https://github.com/JillAshey/JillAshey_Putnam_Lab_Notebook/blob/master/_posts/2023-09-11-MiniprepPlus-DNA%3ARNA-extractions-McapLarvae.md" TargetMode="External"/><Relationship Id="rId17" Type="http://schemas.openxmlformats.org/officeDocument/2006/relationships/hyperlink" Target="https://github.com/JillAshey/JillAshey_Putnam_Lab_Notebook/blob/master/_posts/2023-09-16-MiniprepPlus-DNA%3ARNA-extractions-McapLarvae.md" TargetMode="External"/><Relationship Id="rId16" Type="http://schemas.openxmlformats.org/officeDocument/2006/relationships/hyperlink" Target="https://github.com/JillAshey/JillAshey_Putnam_Lab_Notebook/blob/master/_posts/2023-09-16-MiniprepPlus-DNA%3ARNA-extractions-McapLarvae.md" TargetMode="External"/><Relationship Id="rId19" Type="http://schemas.openxmlformats.org/officeDocument/2006/relationships/hyperlink" Target="https://github.com/JillAshey/JillAshey_Putnam_Lab_Notebook/blob/master/_posts/2023-09-16-MiniprepPlus-DNA%3ARNA-extractions-McapLarvae.md" TargetMode="External"/><Relationship Id="rId18" Type="http://schemas.openxmlformats.org/officeDocument/2006/relationships/hyperlink" Target="https://github.com/JillAshey/JillAshey_Putnam_Lab_Notebook/blob/master/_posts/2023-09-16-MiniprepPlus-DNA%3ARNA-extractions-McapLarvae.md" TargetMode="External"/><Relationship Id="rId1" Type="http://schemas.openxmlformats.org/officeDocument/2006/relationships/hyperlink" Target="https://github.com/JillAshey/JillAshey_Putnam_Lab_Notebook/blob/master/_posts/2023-07-21-MiniprepPlus-DNA%3ARNA-extractions-McapLarvae.md" TargetMode="External"/><Relationship Id="rId2" Type="http://schemas.openxmlformats.org/officeDocument/2006/relationships/hyperlink" Target="https://docs.google.com/document/d/1PA9O0q0ZUhIL35PL6W8komrVbMk8vcjbH1xMqbPNLEs/edit" TargetMode="External"/><Relationship Id="rId3" Type="http://schemas.openxmlformats.org/officeDocument/2006/relationships/hyperlink" Target="https://github.com/JillAshey/JillAshey_Putnam_Lab_Notebook/blob/master/_posts/2023-07-21-MiniprepPlus-DNA%3ARNA-extractions-McapLarvae.md" TargetMode="External"/><Relationship Id="rId4" Type="http://schemas.openxmlformats.org/officeDocument/2006/relationships/hyperlink" Target="https://docs.google.com/document/d/1PA9O0q0ZUhIL35PL6W8komrVbMk8vcjbH1xMqbPNLEs/edit" TargetMode="External"/><Relationship Id="rId9" Type="http://schemas.openxmlformats.org/officeDocument/2006/relationships/hyperlink" Target="https://github.com/JillAshey/JillAshey_Putnam_Lab_Notebook/blob/master/_posts/2023-10-05-Tapestation-McapLarvae.md" TargetMode="External"/><Relationship Id="rId5" Type="http://schemas.openxmlformats.org/officeDocument/2006/relationships/hyperlink" Target="https://github.com/JillAshey/JillAshey_Putnam_Lab_Notebook/blob/master/_posts/2023-07-21-MiniprepPlus-DNA%3ARNA-extractions-McapLarvae.md" TargetMode="External"/><Relationship Id="rId6" Type="http://schemas.openxmlformats.org/officeDocument/2006/relationships/hyperlink" Target="https://docs.google.com/document/d/1PA9O0q0ZUhIL35PL6W8komrVbMk8vcjbH1xMqbPNLEs/edit" TargetMode="External"/><Relationship Id="rId7" Type="http://schemas.openxmlformats.org/officeDocument/2006/relationships/hyperlink" Target="https://github.com/JillAshey/JillAshey_Putnam_Lab_Notebook/blob/master/_posts/2023-09-22-Tapestation-McapLarvae.md" TargetMode="External"/><Relationship Id="rId8" Type="http://schemas.openxmlformats.org/officeDocument/2006/relationships/hyperlink" Target="https://github.com/JillAshey/JillAshey_Putnam_Lab_Notebook/blob/master/_posts/2023-09-11-MiniprepPlus-DNA%3ARNA-extractions-McapLarvae.md" TargetMode="External"/></Relationships>
</file>

<file path=xl/worksheets/_rels/sheet4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4.xml"/><Relationship Id="rId1" Type="http://schemas.openxmlformats.org/officeDocument/2006/relationships/hyperlink" Target="https://github.com/JillAshey/JillAshey_Putnam_Lab_Notebook/blob/master/_posts/2023-07-25-MiniprepPlus-DNA%3ARNA-extractions-McapLarvae.md" TargetMode="External"/><Relationship Id="rId2" Type="http://schemas.openxmlformats.org/officeDocument/2006/relationships/hyperlink" Target="https://github.com/JillAshey/JillAshey_Putnam_Lab_Notebook/blob/master/_posts/2023-09-16-MiniprepPlus-DNA%3ARNA-extractions-McapLarvae.md" TargetMode="External"/><Relationship Id="rId3" Type="http://schemas.openxmlformats.org/officeDocument/2006/relationships/hyperlink" Target="https://github.com/JillAshey/JillAshey_Putnam_Lab_Notebook/blob/master/_posts/2023-10-05-Tapestation-McapLarvae.md" TargetMode="External"/><Relationship Id="rId4" Type="http://schemas.openxmlformats.org/officeDocument/2006/relationships/hyperlink" Target="https://github.com/JillAshey/JillAshey_Putnam_Lab_Notebook/blob/master/_posts/2023-09-11-MiniprepPlus-DNA%3ARNA-extractions-McapLarvae.md" TargetMode="External"/><Relationship Id="rId9" Type="http://schemas.openxmlformats.org/officeDocument/2006/relationships/hyperlink" Target="https://github.com/JillAshey/JillAshey_Putnam_Lab_Notebook/blob/master/_posts/2023-10-05-MiniprepPlus-DNA%3ARNA-extractions-McapLarvae.md" TargetMode="External"/><Relationship Id="rId5" Type="http://schemas.openxmlformats.org/officeDocument/2006/relationships/hyperlink" Target="https://github.com/JillAshey/JillAshey_Putnam_Lab_Notebook/blob/master/_posts/2023-09-22-Tapestation-McapLarvae.md" TargetMode="External"/><Relationship Id="rId6" Type="http://schemas.openxmlformats.org/officeDocument/2006/relationships/hyperlink" Target="https://github.com/JillAshey/JillAshey_Putnam_Lab_Notebook/blob/master/_posts/2023-10-05-MiniprepPlus-DNA%3ARNA-extractions-McapLarvae.md" TargetMode="External"/><Relationship Id="rId7" Type="http://schemas.openxmlformats.org/officeDocument/2006/relationships/hyperlink" Target="https://github.com/JillAshey/JillAshey_Putnam_Lab_Notebook/blob/master/_posts/2023-10-05-MiniprepPlus-DNA%3ARNA-extractions-McapLarvae.md" TargetMode="External"/><Relationship Id="rId8" Type="http://schemas.openxmlformats.org/officeDocument/2006/relationships/hyperlink" Target="https://github.com/JillAshey/JillAshey_Putnam_Lab_Notebook/blob/master/_posts/2023-10-05-Tapestation-McapLarvae.md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echille.github.io/E.-Chille-Open-Lab-Notebook/Montipora-Larvae-DNA-RNA-Extraction-Batch-9/" TargetMode="External"/><Relationship Id="rId42" Type="http://schemas.openxmlformats.org/officeDocument/2006/relationships/hyperlink" Target="https://echille.github.io/E.-Chille-Open-Lab-Notebook/Montipora-Larvae-DNA-RNA-Extraction-Batch-9/" TargetMode="External"/><Relationship Id="rId41" Type="http://schemas.openxmlformats.org/officeDocument/2006/relationships/hyperlink" Target="https://echille.github.io/E.-Chille-Open-Lab-Notebook/Montipora-Larvae-DNA-RNA-Extraction-Batch-9/" TargetMode="External"/><Relationship Id="rId44" Type="http://schemas.openxmlformats.org/officeDocument/2006/relationships/hyperlink" Target="https://echille.github.io/E.-Chille-Open-Lab-Notebook/Montipora-Larvae-DNA-RNA-Extraction-Batch-10/" TargetMode="External"/><Relationship Id="rId43" Type="http://schemas.openxmlformats.org/officeDocument/2006/relationships/hyperlink" Target="https://echille.github.io/E.-Chille-Open-Lab-Notebook/Montipora-Larvae-DNA-RNA-Extraction-Batch-10/" TargetMode="External"/><Relationship Id="rId46" Type="http://schemas.openxmlformats.org/officeDocument/2006/relationships/hyperlink" Target="https://echille.github.io/E.-Chille-Open-Lab-Notebook/Montipora-Larvae-DNA-RNA-Extraction-Batch-10/" TargetMode="External"/><Relationship Id="rId45" Type="http://schemas.openxmlformats.org/officeDocument/2006/relationships/hyperlink" Target="https://echille.github.io/E.-Chille-Open-Lab-Notebook/Montipora-Larvae-DNA-RNA-Extraction-Batch-10/" TargetMode="External"/><Relationship Id="rId48" Type="http://schemas.openxmlformats.org/officeDocument/2006/relationships/hyperlink" Target="https://echille.github.io/E.-Chille-Open-Lab-Notebook/Montipora-Larvae-DNA-RNA-Extraction-Batch-10/" TargetMode="External"/><Relationship Id="rId47" Type="http://schemas.openxmlformats.org/officeDocument/2006/relationships/hyperlink" Target="https://echille.github.io/E.-Chille-Open-Lab-Notebook/Montipora-Larvae-DNA-RNA-Extraction-Batch-10/" TargetMode="External"/><Relationship Id="rId49" Type="http://schemas.openxmlformats.org/officeDocument/2006/relationships/hyperlink" Target="https://echille.github.io/E.-Chille-Open-Lab-Notebook/Montipora-Larvae-DNA-RNA-Extraction-Batch-10/" TargetMode="External"/><Relationship Id="rId31" Type="http://schemas.openxmlformats.org/officeDocument/2006/relationships/hyperlink" Target="https://echille.github.io/E.-Chille-Open-Lab-Notebook/Montipora-Larvae-DNA-RNA-Extraction-Batch-8/" TargetMode="External"/><Relationship Id="rId30" Type="http://schemas.openxmlformats.org/officeDocument/2006/relationships/hyperlink" Target="https://echille.github.io/E.-Chille-Open-Lab-Notebook/Montipora-Larvae-DNA-RNA-Extraction-Batch-8/" TargetMode="External"/><Relationship Id="rId33" Type="http://schemas.openxmlformats.org/officeDocument/2006/relationships/hyperlink" Target="https://echille.github.io/E.-Chille-Open-Lab-Notebook/Montipora-Larvae-DNA-RNA-Extraction-Batch-8/" TargetMode="External"/><Relationship Id="rId32" Type="http://schemas.openxmlformats.org/officeDocument/2006/relationships/hyperlink" Target="https://echille.github.io/E.-Chille-Open-Lab-Notebook/Montipora-Larvae-DNA-RNA-Extraction-Batch-8/" TargetMode="External"/><Relationship Id="rId35" Type="http://schemas.openxmlformats.org/officeDocument/2006/relationships/hyperlink" Target="https://echille.github.io/E.-Chille-Open-Lab-Notebook/Montipora-Larvae-DNA-RNA-Extraction-Batch-8/" TargetMode="External"/><Relationship Id="rId34" Type="http://schemas.openxmlformats.org/officeDocument/2006/relationships/hyperlink" Target="https://echille.github.io/E.-Chille-Open-Lab-Notebook/Montipora-Larvae-DNA-RNA-Extraction-Batch-8/" TargetMode="External"/><Relationship Id="rId37" Type="http://schemas.openxmlformats.org/officeDocument/2006/relationships/hyperlink" Target="https://echille.github.io/E.-Chille-Open-Lab-Notebook/Montipora-Larvae-DNA-RNA-Extraction-Batch-9/" TargetMode="External"/><Relationship Id="rId36" Type="http://schemas.openxmlformats.org/officeDocument/2006/relationships/hyperlink" Target="https://echille.github.io/E.-Chille-Open-Lab-Notebook/Montipora-Larvae-DNA-RNA-Extraction-Batch-9/" TargetMode="External"/><Relationship Id="rId39" Type="http://schemas.openxmlformats.org/officeDocument/2006/relationships/hyperlink" Target="https://echille.github.io/E.-Chille-Open-Lab-Notebook/Montipora-Larvae-DNA-RNA-Extraction-Batch-9/" TargetMode="External"/><Relationship Id="rId38" Type="http://schemas.openxmlformats.org/officeDocument/2006/relationships/hyperlink" Target="https://echille.github.io/E.-Chille-Open-Lab-Notebook/Montipora-Larvae-DNA-RNA-Extraction-Batch-9/" TargetMode="External"/><Relationship Id="rId20" Type="http://schemas.openxmlformats.org/officeDocument/2006/relationships/hyperlink" Target="https://echille.github.io/E.-Chille-Open-Lab-Notebook/Montipora-Larvae-DNA-RNA-Extraction-Batch-5/" TargetMode="External"/><Relationship Id="rId22" Type="http://schemas.openxmlformats.org/officeDocument/2006/relationships/hyperlink" Target="https://echille.github.io/E.-Chille-Open-Lab-Notebook/Montipora-Larvae-DNA-RNA-Extraction-Batch-6/" TargetMode="External"/><Relationship Id="rId21" Type="http://schemas.openxmlformats.org/officeDocument/2006/relationships/hyperlink" Target="https://echille.github.io/E.-Chille-Open-Lab-Notebook/Montipora-Larvae-DNA-RNA-Extraction-Batch-5/" TargetMode="External"/><Relationship Id="rId24" Type="http://schemas.openxmlformats.org/officeDocument/2006/relationships/hyperlink" Target="https://echille.github.io/E.-Chille-Open-Lab-Notebook/Montipora-Larvae-DNA-RNA-Extraction-Batch-6/" TargetMode="External"/><Relationship Id="rId23" Type="http://schemas.openxmlformats.org/officeDocument/2006/relationships/hyperlink" Target="https://echille.github.io/E.-Chille-Open-Lab-Notebook/Montipora-Larvae-DNA-RNA-Extraction-Batch-6/" TargetMode="External"/><Relationship Id="rId26" Type="http://schemas.openxmlformats.org/officeDocument/2006/relationships/hyperlink" Target="https://echille.github.io/E.-Chille-Open-Lab-Notebook/Montipora-Larvae-DNA-RNA-Extraction-Batch-7/" TargetMode="External"/><Relationship Id="rId25" Type="http://schemas.openxmlformats.org/officeDocument/2006/relationships/hyperlink" Target="https://echille.github.io/E.-Chille-Open-Lab-Notebook/Montipora-Larvae-DNA-RNA-Extraction-Batch-7/" TargetMode="External"/><Relationship Id="rId28" Type="http://schemas.openxmlformats.org/officeDocument/2006/relationships/hyperlink" Target="https://echille.github.io/E.-Chille-Open-Lab-Notebook/Montipora-Larvae-DNA-RNA-Extraction-Batch-8/" TargetMode="External"/><Relationship Id="rId27" Type="http://schemas.openxmlformats.org/officeDocument/2006/relationships/hyperlink" Target="https://echille.github.io/E.-Chille-Open-Lab-Notebook/Montipora-Larvae-DNA-RNA-Extraction-Batch-7/" TargetMode="External"/><Relationship Id="rId29" Type="http://schemas.openxmlformats.org/officeDocument/2006/relationships/hyperlink" Target="https://echille.github.io/E.-Chille-Open-Lab-Notebook/Montipora-Larvae-DNA-RNA-Extraction-Batch-8/" TargetMode="External"/><Relationship Id="rId11" Type="http://schemas.openxmlformats.org/officeDocument/2006/relationships/hyperlink" Target="https://echille.github.io/E.-Chille-Open-Lab-Notebook/Montipora-Larvae-DNA-RNA-Extraction-Batch-3/" TargetMode="External"/><Relationship Id="rId10" Type="http://schemas.openxmlformats.org/officeDocument/2006/relationships/hyperlink" Target="https://echille.github.io/E.-Chille-Open-Lab-Notebook/Montipora-Larvae-DNA-RNA-Extraction-Batch-3/" TargetMode="External"/><Relationship Id="rId13" Type="http://schemas.openxmlformats.org/officeDocument/2006/relationships/hyperlink" Target="https://echille.github.io/E.-Chille-Open-Lab-Notebook/Montipora-Larvae-DNA-RNA-Extraction-Batch-4/" TargetMode="External"/><Relationship Id="rId12" Type="http://schemas.openxmlformats.org/officeDocument/2006/relationships/hyperlink" Target="https://echille.github.io/E.-Chille-Open-Lab-Notebook/Montipora-Larvae-DNA-RNA-Extraction-Batch-3/" TargetMode="External"/><Relationship Id="rId15" Type="http://schemas.openxmlformats.org/officeDocument/2006/relationships/hyperlink" Target="https://echille.github.io/E.-Chille-Open-Lab-Notebook/Montipora-Larvae-DNA-RNA-Extraction-Batch-4/" TargetMode="External"/><Relationship Id="rId14" Type="http://schemas.openxmlformats.org/officeDocument/2006/relationships/hyperlink" Target="https://echille.github.io/E.-Chille-Open-Lab-Notebook/Montipora-Larvae-DNA-RNA-Extraction-Batch-4/" TargetMode="External"/><Relationship Id="rId17" Type="http://schemas.openxmlformats.org/officeDocument/2006/relationships/hyperlink" Target="https://echille.github.io/E.-Chille-Open-Lab-Notebook/Montipora-Larvae-DNA-RNA-Extraction-Batch-5/" TargetMode="External"/><Relationship Id="rId16" Type="http://schemas.openxmlformats.org/officeDocument/2006/relationships/hyperlink" Target="https://echille.github.io/E.-Chille-Open-Lab-Notebook/Montipora-Larvae-DNA-RNA-Extraction-Batch-4/" TargetMode="External"/><Relationship Id="rId19" Type="http://schemas.openxmlformats.org/officeDocument/2006/relationships/hyperlink" Target="https://echille.github.io/E.-Chille-Open-Lab-Notebook/Montipora-Larvae-DNA-RNA-Extraction-Batch-5/" TargetMode="External"/><Relationship Id="rId18" Type="http://schemas.openxmlformats.org/officeDocument/2006/relationships/hyperlink" Target="https://echille.github.io/E.-Chille-Open-Lab-Notebook/Montipora-Larvae-DNA-RNA-Extraction-Batch-5/" TargetMode="External"/><Relationship Id="rId1" Type="http://schemas.openxmlformats.org/officeDocument/2006/relationships/hyperlink" Target="https://echille.github.io/E.-Chille-Open-Lab-Notebook/Montipora-Larvae-DNA-RNA-Extraction-Results/" TargetMode="External"/><Relationship Id="rId2" Type="http://schemas.openxmlformats.org/officeDocument/2006/relationships/hyperlink" Target="https://echille.github.io/E.-Chille-Open-Lab-Notebook/Montipora-Larvae-DNA-RNA-Extraction-Results/" TargetMode="External"/><Relationship Id="rId3" Type="http://schemas.openxmlformats.org/officeDocument/2006/relationships/hyperlink" Target="https://echille.github.io/E.-Chille-Open-Lab-Notebook/Montipora-Larvae-DNA-RNA-Extraction-Results/" TargetMode="External"/><Relationship Id="rId4" Type="http://schemas.openxmlformats.org/officeDocument/2006/relationships/hyperlink" Target="https://echille.github.io/E.-Chille-Open-Lab-Notebook/Montipora-Larvae-DNA-RNA-Extraction-Results/" TargetMode="External"/><Relationship Id="rId9" Type="http://schemas.openxmlformats.org/officeDocument/2006/relationships/hyperlink" Target="https://echille.github.io/E.-Chille-Open-Lab-Notebook/Montipora-Larvae-DNA-RNA-Extraction-Batch-3/" TargetMode="External"/><Relationship Id="rId5" Type="http://schemas.openxmlformats.org/officeDocument/2006/relationships/hyperlink" Target="https://echille.github.io/E.-Chille-Open-Lab-Notebook/Montipora-Larvae-DNA-RNA-Extraction-Batch-2/" TargetMode="External"/><Relationship Id="rId6" Type="http://schemas.openxmlformats.org/officeDocument/2006/relationships/hyperlink" Target="https://echille.github.io/E.-Chille-Open-Lab-Notebook/Montipora-Larvae-DNA-RNA-Extraction-Batch-2/" TargetMode="External"/><Relationship Id="rId7" Type="http://schemas.openxmlformats.org/officeDocument/2006/relationships/hyperlink" Target="https://echille.github.io/E.-Chille-Open-Lab-Notebook/Montipora-Larvae-DNA-RNA-Extraction-Batch-2/" TargetMode="External"/><Relationship Id="rId8" Type="http://schemas.openxmlformats.org/officeDocument/2006/relationships/hyperlink" Target="https://echille.github.io/E.-Chille-Open-Lab-Notebook/Montipora-Larvae-DNA-RNA-Extraction-Batch-2/" TargetMode="External"/><Relationship Id="rId62" Type="http://schemas.openxmlformats.org/officeDocument/2006/relationships/hyperlink" Target="https://echille.github.io/E.-Chille-Open-Lab-Notebook/Montipora-Larvae-DNA-RNA-Extraction-Batch-12/" TargetMode="External"/><Relationship Id="rId61" Type="http://schemas.openxmlformats.org/officeDocument/2006/relationships/hyperlink" Target="https://echille.github.io/E.-Chille-Open-Lab-Notebook/Montipora-Larvae-DNA-RNA-Extraction-Batch-12/" TargetMode="External"/><Relationship Id="rId64" Type="http://schemas.openxmlformats.org/officeDocument/2006/relationships/drawing" Target="../drawings/drawing6.xml"/><Relationship Id="rId63" Type="http://schemas.openxmlformats.org/officeDocument/2006/relationships/hyperlink" Target="https://echille.github.io/E.-Chille-Open-Lab-Notebook/Montipora-Larvae-DNA-RNA-Extraction-Batch-12/" TargetMode="External"/><Relationship Id="rId60" Type="http://schemas.openxmlformats.org/officeDocument/2006/relationships/hyperlink" Target="https://echille.github.io/E.-Chille-Open-Lab-Notebook/Montipora-Larvae-DNA-RNA-Extraction-Batch-12/" TargetMode="External"/><Relationship Id="rId51" Type="http://schemas.openxmlformats.org/officeDocument/2006/relationships/hyperlink" Target="https://echille.github.io/E.-Chille-Open-Lab-Notebook/Montipora-Larvae-DNA-RNA-Extraction-Batch-11/" TargetMode="External"/><Relationship Id="rId50" Type="http://schemas.openxmlformats.org/officeDocument/2006/relationships/hyperlink" Target="https://echille.github.io/E.-Chille-Open-Lab-Notebook/Montipora-Larvae-DNA-RNA-Extraction-Batch-10/" TargetMode="External"/><Relationship Id="rId53" Type="http://schemas.openxmlformats.org/officeDocument/2006/relationships/hyperlink" Target="https://echille.github.io/E.-Chille-Open-Lab-Notebook/Montipora-Larvae-DNA-RNA-Extraction-Batch-11/" TargetMode="External"/><Relationship Id="rId52" Type="http://schemas.openxmlformats.org/officeDocument/2006/relationships/hyperlink" Target="https://echille.github.io/E.-Chille-Open-Lab-Notebook/Montipora-Larvae-DNA-RNA-Extraction-Batch-11/" TargetMode="External"/><Relationship Id="rId55" Type="http://schemas.openxmlformats.org/officeDocument/2006/relationships/hyperlink" Target="https://echille.github.io/E.-Chille-Open-Lab-Notebook/Montipora-Larvae-DNA-RNA-Extraction-Batch-11/" TargetMode="External"/><Relationship Id="rId54" Type="http://schemas.openxmlformats.org/officeDocument/2006/relationships/hyperlink" Target="https://echille.github.io/E.-Chille-Open-Lab-Notebook/Montipora-Larvae-DNA-RNA-Extraction-Batch-11/" TargetMode="External"/><Relationship Id="rId57" Type="http://schemas.openxmlformats.org/officeDocument/2006/relationships/hyperlink" Target="https://echille.github.io/E.-Chille-Open-Lab-Notebook/Montipora-Larvae-DNA-RNA-Extraction-Batch-12/" TargetMode="External"/><Relationship Id="rId56" Type="http://schemas.openxmlformats.org/officeDocument/2006/relationships/hyperlink" Target="https://echille.github.io/E.-Chille-Open-Lab-Notebook/Montipora-Larvae-DNA-RNA-Extraction-Batch-11/" TargetMode="External"/><Relationship Id="rId59" Type="http://schemas.openxmlformats.org/officeDocument/2006/relationships/hyperlink" Target="https://echille.github.io/E.-Chille-Open-Lab-Notebook/Montipora-Larvae-DNA-RNA-Extraction-Batch-12/" TargetMode="External"/><Relationship Id="rId58" Type="http://schemas.openxmlformats.org/officeDocument/2006/relationships/hyperlink" Target="https://echille.github.io/E.-Chille-Open-Lab-Notebook/Montipora-Larvae-DNA-RNA-Extraction-Batch-12/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echille.github.io/E.-Chille-Open-Lab-Notebook/Acropora-Larvae-DNA-RNA-Extraction-Batch-2/" TargetMode="External"/><Relationship Id="rId22" Type="http://schemas.openxmlformats.org/officeDocument/2006/relationships/hyperlink" Target="https://echille.github.io/E.-Chille-Open-Lab-Notebook/Acropora-Larvae-DNA-RNA-Extraction-Batch-3/" TargetMode="External"/><Relationship Id="rId21" Type="http://schemas.openxmlformats.org/officeDocument/2006/relationships/hyperlink" Target="https://echille.github.io/E.-Chille-Open-Lab-Notebook/Acropora-Larvae-DNA-RNA-Extraction-Batch-3/" TargetMode="External"/><Relationship Id="rId23" Type="http://schemas.openxmlformats.org/officeDocument/2006/relationships/drawing" Target="../drawings/drawing7.xml"/><Relationship Id="rId11" Type="http://schemas.openxmlformats.org/officeDocument/2006/relationships/hyperlink" Target="https://echille.github.io/E.-Chille-Open-Lab-Notebook/Acropora-Larvae-DNA-RNA-Extraction-Batch-2/" TargetMode="External"/><Relationship Id="rId10" Type="http://schemas.openxmlformats.org/officeDocument/2006/relationships/hyperlink" Target="https://echille.github.io/E.-Chille-Open-Lab-Notebook/Acropora-Larvae-DNA-RNA-Extraction-Batch-1/" TargetMode="External"/><Relationship Id="rId13" Type="http://schemas.openxmlformats.org/officeDocument/2006/relationships/hyperlink" Target="https://echille.github.io/E.-Chille-Open-Lab-Notebook/Acropora-Larvae-DNA-RNA-Extraction-Batch-2/" TargetMode="External"/><Relationship Id="rId12" Type="http://schemas.openxmlformats.org/officeDocument/2006/relationships/hyperlink" Target="https://echille.github.io/E.-Chille-Open-Lab-Notebook/Acropora-Larvae-DNA-RNA-Extraction-Batch-2/" TargetMode="External"/><Relationship Id="rId15" Type="http://schemas.openxmlformats.org/officeDocument/2006/relationships/hyperlink" Target="https://echille.github.io/E.-Chille-Open-Lab-Notebook/Acropora-Larvae-DNA-RNA-Extraction-Batch-2/" TargetMode="External"/><Relationship Id="rId14" Type="http://schemas.openxmlformats.org/officeDocument/2006/relationships/hyperlink" Target="https://echille.github.io/E.-Chille-Open-Lab-Notebook/Acropora-Larvae-DNA-RNA-Extraction-Batch-2/" TargetMode="External"/><Relationship Id="rId17" Type="http://schemas.openxmlformats.org/officeDocument/2006/relationships/hyperlink" Target="https://echille.github.io/E.-Chille-Open-Lab-Notebook/Acropora-Larvae-DNA-RNA-Extraction-Batch-2/" TargetMode="External"/><Relationship Id="rId16" Type="http://schemas.openxmlformats.org/officeDocument/2006/relationships/hyperlink" Target="https://echille.github.io/E.-Chille-Open-Lab-Notebook/Acropora-Larvae-DNA-RNA-Extraction-Batch-2/" TargetMode="External"/><Relationship Id="rId19" Type="http://schemas.openxmlformats.org/officeDocument/2006/relationships/hyperlink" Target="https://echille.github.io/E.-Chille-Open-Lab-Notebook/Acropora-Larvae-DNA-RNA-Extraction-Batch-2/" TargetMode="External"/><Relationship Id="rId18" Type="http://schemas.openxmlformats.org/officeDocument/2006/relationships/hyperlink" Target="https://echille.github.io/E.-Chille-Open-Lab-Notebook/Acropora-Larvae-DNA-RNA-Extraction-Batch-2/" TargetMode="External"/><Relationship Id="rId1" Type="http://schemas.openxmlformats.org/officeDocument/2006/relationships/hyperlink" Target="https://echille.github.io/E.-Chille-Open-Lab-Notebook/Acropora-Larvae-DNA-RNA-Extraction-Batch-1/" TargetMode="External"/><Relationship Id="rId2" Type="http://schemas.openxmlformats.org/officeDocument/2006/relationships/hyperlink" Target="https://echille.github.io/E.-Chille-Open-Lab-Notebook/Acropora-Larvae-DNA-RNA-Extraction-Batch-1/" TargetMode="External"/><Relationship Id="rId3" Type="http://schemas.openxmlformats.org/officeDocument/2006/relationships/hyperlink" Target="https://echille.github.io/E.-Chille-Open-Lab-Notebook/Acropora-Larvae-DNA-RNA-Extraction-Batch-1/" TargetMode="External"/><Relationship Id="rId4" Type="http://schemas.openxmlformats.org/officeDocument/2006/relationships/hyperlink" Target="https://echille.github.io/E.-Chille-Open-Lab-Notebook/Acropora-Larvae-DNA-RNA-Extraction-Batch-1/" TargetMode="External"/><Relationship Id="rId9" Type="http://schemas.openxmlformats.org/officeDocument/2006/relationships/hyperlink" Target="https://echille.github.io/E.-Chille-Open-Lab-Notebook/Acropora-Larvae-DNA-RNA-Extraction-Batch-1/" TargetMode="External"/><Relationship Id="rId5" Type="http://schemas.openxmlformats.org/officeDocument/2006/relationships/hyperlink" Target="https://echille.github.io/E.-Chille-Open-Lab-Notebook/Acropora-Larvae-DNA-RNA-Extraction-Batch-1/" TargetMode="External"/><Relationship Id="rId6" Type="http://schemas.openxmlformats.org/officeDocument/2006/relationships/hyperlink" Target="https://echille.github.io/E.-Chille-Open-Lab-Notebook/Acropora-Larvae-DNA-RNA-Extraction-Batch-1/" TargetMode="External"/><Relationship Id="rId7" Type="http://schemas.openxmlformats.org/officeDocument/2006/relationships/hyperlink" Target="https://echille.github.io/E.-Chille-Open-Lab-Notebook/Acropora-Larvae-DNA-RNA-Extraction-Batch-1/" TargetMode="External"/><Relationship Id="rId8" Type="http://schemas.openxmlformats.org/officeDocument/2006/relationships/hyperlink" Target="https://echille.github.io/E.-Chille-Open-Lab-Notebook/Acropora-Larvae-DNA-RNA-Extraction-Batch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13.63"/>
    <col customWidth="1" min="3" max="3" width="13.13"/>
    <col customWidth="1" min="4" max="4" width="14.0"/>
    <col customWidth="1" min="5" max="5" width="16.25"/>
    <col customWidth="1" min="6" max="6" width="20.63"/>
    <col customWidth="1" min="7" max="7" width="19.25"/>
    <col customWidth="1" min="8" max="10" width="18.75"/>
    <col customWidth="1" min="11" max="11" width="27.0"/>
    <col customWidth="1" min="12" max="12" width="16.75"/>
    <col customWidth="1" min="13" max="13" width="28.0"/>
    <col customWidth="1" min="14" max="28" width="27.25"/>
    <col customWidth="1" min="29" max="33" width="39.13"/>
    <col customWidth="1" min="34" max="34" width="3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>
      <c r="A2" s="3" t="s">
        <v>35</v>
      </c>
      <c r="B2" s="3" t="s">
        <v>36</v>
      </c>
      <c r="C2" s="3"/>
      <c r="D2" s="3"/>
      <c r="E2" s="3"/>
      <c r="F2" s="3" t="s">
        <v>37</v>
      </c>
      <c r="G2" s="4" t="s">
        <v>38</v>
      </c>
      <c r="H2" s="3">
        <v>1.0</v>
      </c>
      <c r="I2" s="3"/>
      <c r="J2" s="3"/>
      <c r="K2" s="3" t="s">
        <v>39</v>
      </c>
      <c r="L2" s="3">
        <v>500.0</v>
      </c>
      <c r="M2" s="3">
        <v>200.0</v>
      </c>
      <c r="N2" s="3">
        <v>2.0230714E7</v>
      </c>
      <c r="O2" s="3"/>
      <c r="P2" s="3">
        <v>2.0230714E7</v>
      </c>
      <c r="Q2" s="3">
        <v>12.3</v>
      </c>
      <c r="R2" s="3">
        <v>12.3</v>
      </c>
      <c r="S2" s="5">
        <f t="shared" ref="S2:S8" si="1">average(Q2:R2)</f>
        <v>12.3</v>
      </c>
      <c r="T2" s="3">
        <v>17.2</v>
      </c>
      <c r="U2" s="3">
        <v>2.04</v>
      </c>
      <c r="V2" s="3">
        <v>1.3</v>
      </c>
      <c r="W2" s="3" t="s">
        <v>40</v>
      </c>
      <c r="X2" s="3" t="s">
        <v>40</v>
      </c>
      <c r="Y2" s="3" t="s">
        <v>40</v>
      </c>
      <c r="Z2" s="3">
        <v>3.7</v>
      </c>
      <c r="AA2" s="3">
        <v>2.18</v>
      </c>
      <c r="AB2" s="3">
        <v>2.7</v>
      </c>
      <c r="AC2" s="3"/>
      <c r="AD2" s="3"/>
      <c r="AE2" s="3"/>
      <c r="AF2" s="3"/>
      <c r="AG2" s="6" t="s">
        <v>41</v>
      </c>
      <c r="AH2" s="7" t="s">
        <v>42</v>
      </c>
      <c r="AI2" s="3" t="s">
        <v>43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>
      <c r="A3" s="3" t="s">
        <v>44</v>
      </c>
      <c r="B3" s="3" t="s">
        <v>36</v>
      </c>
      <c r="C3" s="3"/>
      <c r="D3" s="3"/>
      <c r="E3" s="3"/>
      <c r="F3" s="3" t="s">
        <v>37</v>
      </c>
      <c r="G3" s="4" t="s">
        <v>38</v>
      </c>
      <c r="H3" s="3">
        <v>1.0</v>
      </c>
      <c r="I3" s="3"/>
      <c r="J3" s="3"/>
      <c r="K3" s="3" t="s">
        <v>39</v>
      </c>
      <c r="L3" s="3">
        <v>500.0</v>
      </c>
      <c r="M3" s="3">
        <v>200.0</v>
      </c>
      <c r="N3" s="3">
        <v>2.0230714E7</v>
      </c>
      <c r="O3" s="3"/>
      <c r="P3" s="3">
        <v>2.0230714E7</v>
      </c>
      <c r="Q3" s="3">
        <v>14.0</v>
      </c>
      <c r="R3" s="3">
        <v>13.9</v>
      </c>
      <c r="S3" s="5">
        <f t="shared" si="1"/>
        <v>13.95</v>
      </c>
      <c r="T3" s="3">
        <v>19.5</v>
      </c>
      <c r="U3" s="3">
        <v>2.04</v>
      </c>
      <c r="V3" s="3">
        <v>2.9</v>
      </c>
      <c r="W3" s="3" t="s">
        <v>40</v>
      </c>
      <c r="X3" s="3" t="s">
        <v>40</v>
      </c>
      <c r="Y3" s="3" t="s">
        <v>40</v>
      </c>
      <c r="Z3" s="3">
        <v>2.7</v>
      </c>
      <c r="AA3" s="3">
        <v>2.52</v>
      </c>
      <c r="AB3" s="3">
        <v>3.69</v>
      </c>
      <c r="AC3" s="3"/>
      <c r="AD3" s="3"/>
      <c r="AE3" s="3"/>
      <c r="AF3" s="3"/>
      <c r="AG3" s="6" t="s">
        <v>41</v>
      </c>
      <c r="AH3" s="7" t="s">
        <v>42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>
      <c r="A4" s="3" t="s">
        <v>45</v>
      </c>
      <c r="B4" s="3" t="s">
        <v>36</v>
      </c>
      <c r="C4" s="3"/>
      <c r="D4" s="3"/>
      <c r="E4" s="3"/>
      <c r="F4" s="3" t="s">
        <v>37</v>
      </c>
      <c r="G4" s="4" t="s">
        <v>38</v>
      </c>
      <c r="H4" s="3">
        <v>1.0</v>
      </c>
      <c r="I4" s="3"/>
      <c r="J4" s="3"/>
      <c r="K4" s="3" t="s">
        <v>39</v>
      </c>
      <c r="L4" s="3">
        <v>500.0</v>
      </c>
      <c r="M4" s="3">
        <v>200.0</v>
      </c>
      <c r="N4" s="3">
        <v>2.0230714E7</v>
      </c>
      <c r="O4" s="3"/>
      <c r="P4" s="3">
        <v>2.0230714E7</v>
      </c>
      <c r="Q4" s="3">
        <v>15.1</v>
      </c>
      <c r="R4" s="3">
        <v>15.0</v>
      </c>
      <c r="S4" s="5">
        <f t="shared" si="1"/>
        <v>15.05</v>
      </c>
      <c r="T4" s="3">
        <v>18.7</v>
      </c>
      <c r="U4" s="3">
        <v>2.06</v>
      </c>
      <c r="V4" s="3">
        <v>4.56</v>
      </c>
      <c r="W4" s="3">
        <v>13.0</v>
      </c>
      <c r="X4" s="3">
        <v>13.0</v>
      </c>
      <c r="Y4" s="5">
        <f>average(W4:X4)</f>
        <v>13</v>
      </c>
      <c r="Z4" s="3">
        <v>4.6</v>
      </c>
      <c r="AA4" s="3">
        <v>2.43</v>
      </c>
      <c r="AB4" s="3">
        <v>2.57</v>
      </c>
      <c r="AC4" s="3"/>
      <c r="AD4" s="3"/>
      <c r="AE4" s="3"/>
      <c r="AF4" s="3"/>
      <c r="AG4" s="6" t="s">
        <v>41</v>
      </c>
      <c r="AH4" s="7" t="s">
        <v>42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>
      <c r="A5" s="3" t="s">
        <v>46</v>
      </c>
      <c r="B5" s="3" t="s">
        <v>36</v>
      </c>
      <c r="C5" s="3"/>
      <c r="D5" s="3"/>
      <c r="E5" s="3"/>
      <c r="F5" s="3" t="s">
        <v>37</v>
      </c>
      <c r="G5" s="4" t="s">
        <v>38</v>
      </c>
      <c r="H5" s="3">
        <v>1.0</v>
      </c>
      <c r="I5" s="3"/>
      <c r="J5" s="3"/>
      <c r="K5" s="3" t="s">
        <v>39</v>
      </c>
      <c r="L5" s="3">
        <v>500.0</v>
      </c>
      <c r="M5" s="3" t="s">
        <v>40</v>
      </c>
      <c r="N5" s="3">
        <v>2.0230712E7</v>
      </c>
      <c r="O5" s="3"/>
      <c r="P5" s="3">
        <v>2.0230713E7</v>
      </c>
      <c r="Q5" s="3">
        <v>14.8</v>
      </c>
      <c r="R5" s="3">
        <v>14.4</v>
      </c>
      <c r="S5" s="5">
        <f t="shared" si="1"/>
        <v>14.6</v>
      </c>
      <c r="T5" s="3">
        <v>18.7</v>
      </c>
      <c r="U5" s="3">
        <v>1.95</v>
      </c>
      <c r="V5" s="3">
        <v>1.13</v>
      </c>
      <c r="W5" s="3" t="s">
        <v>40</v>
      </c>
      <c r="X5" s="3" t="s">
        <v>40</v>
      </c>
      <c r="Y5" s="3" t="s">
        <v>40</v>
      </c>
      <c r="Z5" s="3">
        <v>0.6</v>
      </c>
      <c r="AA5" s="3">
        <v>-2.13</v>
      </c>
      <c r="AB5" s="3">
        <v>0.14</v>
      </c>
      <c r="AC5" s="3"/>
      <c r="AD5" s="3"/>
      <c r="AE5" s="3"/>
      <c r="AF5" s="3"/>
      <c r="AG5" s="6" t="s">
        <v>41</v>
      </c>
      <c r="AH5" s="7" t="s">
        <v>42</v>
      </c>
      <c r="AI5" s="3" t="s">
        <v>47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>
      <c r="A6" s="3" t="s">
        <v>48</v>
      </c>
      <c r="B6" s="3" t="s">
        <v>36</v>
      </c>
      <c r="C6" s="3"/>
      <c r="D6" s="3"/>
      <c r="E6" s="3"/>
      <c r="F6" s="3" t="s">
        <v>37</v>
      </c>
      <c r="G6" s="4" t="s">
        <v>38</v>
      </c>
      <c r="H6" s="3">
        <v>1.0</v>
      </c>
      <c r="I6" s="3"/>
      <c r="J6" s="3"/>
      <c r="K6" s="3" t="s">
        <v>39</v>
      </c>
      <c r="L6" s="3">
        <v>500.0</v>
      </c>
      <c r="M6" s="3" t="s">
        <v>40</v>
      </c>
      <c r="N6" s="3">
        <v>2.0230712E7</v>
      </c>
      <c r="O6" s="3"/>
      <c r="P6" s="3">
        <v>2.0230713E7</v>
      </c>
      <c r="Q6" s="3">
        <v>11.2</v>
      </c>
      <c r="R6" s="3">
        <v>11.1</v>
      </c>
      <c r="S6" s="5">
        <f t="shared" si="1"/>
        <v>11.15</v>
      </c>
      <c r="T6" s="3">
        <v>15.3</v>
      </c>
      <c r="U6" s="3">
        <v>2.07</v>
      </c>
      <c r="V6" s="3">
        <v>1.23</v>
      </c>
      <c r="W6" s="3" t="s">
        <v>40</v>
      </c>
      <c r="X6" s="3" t="s">
        <v>40</v>
      </c>
      <c r="Y6" s="3" t="s">
        <v>40</v>
      </c>
      <c r="Z6" s="3">
        <v>0.4</v>
      </c>
      <c r="AA6" s="3">
        <v>-0.69</v>
      </c>
      <c r="AB6" s="3">
        <v>1.02</v>
      </c>
      <c r="AC6" s="3"/>
      <c r="AD6" s="3"/>
      <c r="AE6" s="3"/>
      <c r="AF6" s="3"/>
      <c r="AG6" s="6" t="s">
        <v>41</v>
      </c>
      <c r="AH6" s="7" t="s">
        <v>42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>
      <c r="A7" s="3" t="s">
        <v>49</v>
      </c>
      <c r="B7" s="3" t="s">
        <v>36</v>
      </c>
      <c r="C7" s="3"/>
      <c r="D7" s="3"/>
      <c r="E7" s="3"/>
      <c r="F7" s="3" t="s">
        <v>37</v>
      </c>
      <c r="G7" s="4" t="s">
        <v>38</v>
      </c>
      <c r="H7" s="3">
        <v>1.0</v>
      </c>
      <c r="I7" s="3"/>
      <c r="J7" s="3"/>
      <c r="K7" s="3" t="s">
        <v>39</v>
      </c>
      <c r="L7" s="3">
        <v>500.0</v>
      </c>
      <c r="M7" s="3" t="s">
        <v>40</v>
      </c>
      <c r="N7" s="3">
        <v>2.0230712E7</v>
      </c>
      <c r="O7" s="3"/>
      <c r="P7" s="3">
        <v>2.0230713E7</v>
      </c>
      <c r="Q7" s="3">
        <v>19.2</v>
      </c>
      <c r="R7" s="3">
        <v>18.8</v>
      </c>
      <c r="S7" s="5">
        <f t="shared" si="1"/>
        <v>19</v>
      </c>
      <c r="T7" s="3">
        <v>32.1</v>
      </c>
      <c r="U7" s="3">
        <v>1.86</v>
      </c>
      <c r="V7" s="3">
        <v>0.9</v>
      </c>
      <c r="W7" s="3" t="s">
        <v>40</v>
      </c>
      <c r="X7" s="3" t="s">
        <v>40</v>
      </c>
      <c r="Y7" s="3" t="s">
        <v>40</v>
      </c>
      <c r="Z7" s="3">
        <v>1.6</v>
      </c>
      <c r="AA7" s="3">
        <v>4.2</v>
      </c>
      <c r="AB7" s="3">
        <v>0.2</v>
      </c>
      <c r="AC7" s="3"/>
      <c r="AD7" s="3"/>
      <c r="AE7" s="3"/>
      <c r="AF7" s="3"/>
      <c r="AG7" s="6" t="s">
        <v>41</v>
      </c>
      <c r="AH7" s="7" t="s">
        <v>42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>
      <c r="A8" s="3" t="s">
        <v>50</v>
      </c>
      <c r="B8" s="3">
        <v>50.0</v>
      </c>
      <c r="C8" s="3">
        <v>2.0230624E7</v>
      </c>
      <c r="D8" s="3" t="s">
        <v>51</v>
      </c>
      <c r="E8" s="3" t="s">
        <v>52</v>
      </c>
      <c r="F8" s="3" t="s">
        <v>37</v>
      </c>
      <c r="G8" s="8" t="s">
        <v>53</v>
      </c>
      <c r="H8" s="3">
        <v>3.0</v>
      </c>
      <c r="I8" s="5"/>
      <c r="J8" s="5"/>
      <c r="K8" s="3" t="s">
        <v>54</v>
      </c>
      <c r="L8" s="3">
        <v>700.0</v>
      </c>
      <c r="M8" s="3">
        <v>300.0</v>
      </c>
      <c r="N8" s="3">
        <v>2.0230911E7</v>
      </c>
      <c r="O8" s="3">
        <v>223241.0</v>
      </c>
      <c r="P8" s="3">
        <v>2.0230911E7</v>
      </c>
      <c r="Q8" s="3">
        <v>14.3</v>
      </c>
      <c r="R8" s="3">
        <v>14.6</v>
      </c>
      <c r="S8" s="5">
        <f t="shared" si="1"/>
        <v>14.45</v>
      </c>
      <c r="T8" s="3">
        <v>22.2</v>
      </c>
      <c r="U8" s="3">
        <v>1.99</v>
      </c>
      <c r="V8" s="3">
        <v>1.92</v>
      </c>
      <c r="W8" s="3">
        <v>11.8</v>
      </c>
      <c r="X8" s="3">
        <v>11.6</v>
      </c>
      <c r="Y8" s="5">
        <f>average(W8:X8)</f>
        <v>11.7</v>
      </c>
      <c r="Z8" s="3">
        <v>10.3</v>
      </c>
      <c r="AA8" s="3">
        <v>1.98</v>
      </c>
      <c r="AB8" s="3">
        <v>1.31</v>
      </c>
      <c r="AC8" s="3">
        <v>80.0</v>
      </c>
      <c r="AD8" s="3"/>
      <c r="AE8" s="3"/>
      <c r="AF8" s="3"/>
      <c r="AG8" s="6" t="s">
        <v>55</v>
      </c>
      <c r="AH8" s="7" t="s">
        <v>42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>
      <c r="A9" s="3" t="s">
        <v>56</v>
      </c>
      <c r="B9" s="3">
        <v>50.0</v>
      </c>
      <c r="C9" s="3">
        <v>2.0230624E7</v>
      </c>
      <c r="D9" s="3" t="s">
        <v>51</v>
      </c>
      <c r="E9" s="3" t="s">
        <v>52</v>
      </c>
      <c r="F9" s="3" t="s">
        <v>37</v>
      </c>
      <c r="G9" s="8" t="s">
        <v>53</v>
      </c>
      <c r="H9" s="3"/>
      <c r="I9" s="5"/>
      <c r="J9" s="5"/>
      <c r="K9" s="5"/>
      <c r="L9" s="3">
        <v>700.0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3"/>
      <c r="AE9" s="3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>
      <c r="A10" s="3" t="s">
        <v>57</v>
      </c>
      <c r="B10" s="3">
        <v>50.0</v>
      </c>
      <c r="C10" s="3">
        <v>2.0230624E7</v>
      </c>
      <c r="D10" s="3" t="s">
        <v>51</v>
      </c>
      <c r="E10" s="3" t="s">
        <v>52</v>
      </c>
      <c r="F10" s="3" t="s">
        <v>37</v>
      </c>
      <c r="G10" s="8" t="s">
        <v>53</v>
      </c>
      <c r="H10" s="3"/>
      <c r="I10" s="5"/>
      <c r="J10" s="5"/>
      <c r="K10" s="5"/>
      <c r="L10" s="3">
        <v>700.0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3"/>
      <c r="AE10" s="3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>
      <c r="A11" s="3" t="s">
        <v>58</v>
      </c>
      <c r="B11" s="3">
        <v>50.0</v>
      </c>
      <c r="C11" s="3">
        <v>2.0230624E7</v>
      </c>
      <c r="D11" s="3" t="s">
        <v>51</v>
      </c>
      <c r="E11" s="3" t="s">
        <v>52</v>
      </c>
      <c r="F11" s="3" t="s">
        <v>37</v>
      </c>
      <c r="G11" s="8" t="s">
        <v>53</v>
      </c>
      <c r="H11" s="3">
        <v>2.0</v>
      </c>
      <c r="I11" s="5"/>
      <c r="J11" s="5"/>
      <c r="K11" s="5"/>
      <c r="L11" s="3">
        <v>700.0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3"/>
      <c r="AD11" s="3"/>
      <c r="AE11" s="3"/>
      <c r="AF11" s="3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>
      <c r="A12" s="3" t="s">
        <v>59</v>
      </c>
      <c r="B12" s="3">
        <v>50.0</v>
      </c>
      <c r="C12" s="3">
        <v>2.0230624E7</v>
      </c>
      <c r="D12" s="3" t="s">
        <v>51</v>
      </c>
      <c r="E12" s="3" t="s">
        <v>52</v>
      </c>
      <c r="F12" s="3" t="s">
        <v>37</v>
      </c>
      <c r="G12" s="8" t="s">
        <v>53</v>
      </c>
      <c r="H12" s="3">
        <v>2.0</v>
      </c>
      <c r="I12" s="5"/>
      <c r="J12" s="5"/>
      <c r="K12" s="3" t="s">
        <v>54</v>
      </c>
      <c r="L12" s="3">
        <v>700.0</v>
      </c>
      <c r="M12" s="3">
        <v>300.0</v>
      </c>
      <c r="N12" s="3">
        <v>2.0230725E7</v>
      </c>
      <c r="O12" s="3">
        <v>223241.0</v>
      </c>
      <c r="P12" s="3">
        <v>2.0230725E7</v>
      </c>
      <c r="Q12" s="3">
        <v>12.6</v>
      </c>
      <c r="R12" s="3">
        <v>12.4</v>
      </c>
      <c r="S12" s="5">
        <f>average(Q12:R12)</f>
        <v>12.5</v>
      </c>
      <c r="T12" s="3">
        <v>23.9</v>
      </c>
      <c r="U12" s="3">
        <v>1.94</v>
      </c>
      <c r="V12" s="3">
        <v>2.84</v>
      </c>
      <c r="W12" s="3">
        <v>19.4</v>
      </c>
      <c r="X12" s="3">
        <v>19.0</v>
      </c>
      <c r="Y12" s="5">
        <f>average(W12:X12)</f>
        <v>19.2</v>
      </c>
      <c r="Z12" s="3">
        <v>9.0</v>
      </c>
      <c r="AA12" s="3">
        <v>1.91</v>
      </c>
      <c r="AB12" s="3">
        <v>1.19</v>
      </c>
      <c r="AC12" s="3">
        <v>80.0</v>
      </c>
      <c r="AD12" s="3"/>
      <c r="AE12" s="3"/>
      <c r="AF12" s="3"/>
      <c r="AG12" s="6" t="s">
        <v>60</v>
      </c>
      <c r="AH12" s="7" t="s">
        <v>42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>
      <c r="A13" s="3" t="s">
        <v>61</v>
      </c>
      <c r="B13" s="3">
        <v>50.0</v>
      </c>
      <c r="C13" s="3">
        <v>2.0230624E7</v>
      </c>
      <c r="D13" s="3" t="s">
        <v>51</v>
      </c>
      <c r="E13" s="3" t="s">
        <v>52</v>
      </c>
      <c r="F13" s="3" t="s">
        <v>37</v>
      </c>
      <c r="G13" s="8" t="s">
        <v>53</v>
      </c>
      <c r="H13" s="3"/>
      <c r="I13" s="5"/>
      <c r="J13" s="5"/>
      <c r="K13" s="5"/>
      <c r="L13" s="3">
        <v>700.0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3"/>
      <c r="AE13" s="3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>
      <c r="A14" s="3" t="s">
        <v>62</v>
      </c>
      <c r="B14" s="3">
        <v>50.0</v>
      </c>
      <c r="C14" s="3">
        <v>2.0230624E7</v>
      </c>
      <c r="D14" s="3" t="s">
        <v>63</v>
      </c>
      <c r="E14" s="3" t="s">
        <v>52</v>
      </c>
      <c r="F14" s="3" t="s">
        <v>37</v>
      </c>
      <c r="G14" s="8" t="s">
        <v>53</v>
      </c>
      <c r="H14" s="3"/>
      <c r="I14" s="5"/>
      <c r="J14" s="5"/>
      <c r="K14" s="5"/>
      <c r="L14" s="3">
        <v>700.0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3"/>
      <c r="AE14" s="3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>
      <c r="A15" s="3" t="s">
        <v>64</v>
      </c>
      <c r="B15" s="3">
        <v>50.0</v>
      </c>
      <c r="C15" s="3">
        <v>2.0230624E7</v>
      </c>
      <c r="D15" s="3" t="s">
        <v>63</v>
      </c>
      <c r="E15" s="3" t="s">
        <v>52</v>
      </c>
      <c r="F15" s="3" t="s">
        <v>37</v>
      </c>
      <c r="G15" s="8" t="s">
        <v>53</v>
      </c>
      <c r="H15" s="3">
        <v>2.0</v>
      </c>
      <c r="I15" s="5"/>
      <c r="J15" s="5"/>
      <c r="K15" s="3" t="s">
        <v>54</v>
      </c>
      <c r="L15" s="3">
        <v>700.0</v>
      </c>
      <c r="M15" s="3">
        <v>300.0</v>
      </c>
      <c r="N15" s="3">
        <v>2.0230725E7</v>
      </c>
      <c r="O15" s="3">
        <v>223241.0</v>
      </c>
      <c r="P15" s="3">
        <v>2.0230725E7</v>
      </c>
      <c r="Q15" s="3">
        <v>11.3</v>
      </c>
      <c r="R15" s="3">
        <v>11.1</v>
      </c>
      <c r="S15" s="5">
        <f>average(Q15:R15)</f>
        <v>11.2</v>
      </c>
      <c r="T15" s="3">
        <v>20.4</v>
      </c>
      <c r="U15" s="3">
        <v>1.87</v>
      </c>
      <c r="V15" s="3">
        <v>3.19</v>
      </c>
      <c r="W15" s="3">
        <v>21.4</v>
      </c>
      <c r="X15" s="3">
        <v>21.2</v>
      </c>
      <c r="Y15" s="5">
        <f>average(W15:X15)</f>
        <v>21.3</v>
      </c>
      <c r="Z15" s="3">
        <v>9.8</v>
      </c>
      <c r="AA15" s="3">
        <v>1.95</v>
      </c>
      <c r="AB15" s="3">
        <v>0.66</v>
      </c>
      <c r="AC15" s="3">
        <v>80.0</v>
      </c>
      <c r="AD15" s="3"/>
      <c r="AE15" s="3"/>
      <c r="AF15" s="3"/>
      <c r="AG15" s="6" t="s">
        <v>60</v>
      </c>
      <c r="AH15" s="7" t="s">
        <v>42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>
      <c r="A16" s="3" t="s">
        <v>65</v>
      </c>
      <c r="B16" s="3">
        <v>50.0</v>
      </c>
      <c r="C16" s="3">
        <v>2.0230624E7</v>
      </c>
      <c r="D16" s="3" t="s">
        <v>63</v>
      </c>
      <c r="E16" s="3" t="s">
        <v>52</v>
      </c>
      <c r="F16" s="3" t="s">
        <v>37</v>
      </c>
      <c r="G16" s="8" t="s">
        <v>53</v>
      </c>
      <c r="H16" s="3"/>
      <c r="I16" s="5"/>
      <c r="J16" s="5"/>
      <c r="K16" s="5"/>
      <c r="L16" s="3">
        <v>700.0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3"/>
      <c r="AE16" s="3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>
      <c r="A17" s="3" t="s">
        <v>66</v>
      </c>
      <c r="B17" s="3">
        <v>50.0</v>
      </c>
      <c r="C17" s="3">
        <v>2.0230624E7</v>
      </c>
      <c r="D17" s="3" t="s">
        <v>63</v>
      </c>
      <c r="E17" s="3" t="s">
        <v>52</v>
      </c>
      <c r="F17" s="3" t="s">
        <v>37</v>
      </c>
      <c r="G17" s="8" t="s">
        <v>53</v>
      </c>
      <c r="H17" s="3">
        <v>3.0</v>
      </c>
      <c r="I17" s="5"/>
      <c r="J17" s="5"/>
      <c r="K17" s="3" t="s">
        <v>54</v>
      </c>
      <c r="L17" s="3">
        <v>700.0</v>
      </c>
      <c r="M17" s="3">
        <v>300.0</v>
      </c>
      <c r="N17" s="3">
        <v>2.0230911E7</v>
      </c>
      <c r="O17" s="3">
        <v>223241.0</v>
      </c>
      <c r="P17" s="3">
        <v>2.0230911E7</v>
      </c>
      <c r="Q17" s="3">
        <v>6.6</v>
      </c>
      <c r="R17" s="3">
        <v>6.78</v>
      </c>
      <c r="S17" s="5">
        <f t="shared" ref="S17:S26" si="2">average(Q17:R17)</f>
        <v>6.69</v>
      </c>
      <c r="T17" s="3">
        <v>12.2</v>
      </c>
      <c r="U17" s="3">
        <v>1.84</v>
      </c>
      <c r="V17" s="3">
        <v>1.17</v>
      </c>
      <c r="W17" s="3" t="s">
        <v>40</v>
      </c>
      <c r="X17" s="3" t="s">
        <v>40</v>
      </c>
      <c r="Y17" s="3" t="s">
        <v>40</v>
      </c>
      <c r="Z17" s="3">
        <v>7.7</v>
      </c>
      <c r="AA17" s="3">
        <v>2.02</v>
      </c>
      <c r="AB17" s="3">
        <v>1.11</v>
      </c>
      <c r="AC17" s="3">
        <v>80.0</v>
      </c>
      <c r="AD17" s="3"/>
      <c r="AE17" s="3"/>
      <c r="AF17" s="3"/>
      <c r="AG17" s="6" t="s">
        <v>55</v>
      </c>
      <c r="AH17" s="7" t="s">
        <v>42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>
      <c r="A18" s="9" t="s">
        <v>67</v>
      </c>
      <c r="B18" s="9">
        <v>50.0</v>
      </c>
      <c r="C18" s="9">
        <v>2.0230627E7</v>
      </c>
      <c r="D18" s="9" t="s">
        <v>63</v>
      </c>
      <c r="E18" s="9" t="s">
        <v>68</v>
      </c>
      <c r="F18" s="9" t="s">
        <v>37</v>
      </c>
      <c r="G18" s="10" t="s">
        <v>69</v>
      </c>
      <c r="H18" s="9">
        <v>6.0</v>
      </c>
      <c r="I18" s="11"/>
      <c r="J18" s="11"/>
      <c r="K18" s="9" t="s">
        <v>54</v>
      </c>
      <c r="L18" s="9">
        <v>700.0</v>
      </c>
      <c r="M18" s="9">
        <v>300.0</v>
      </c>
      <c r="N18" s="9">
        <v>2.0231024E7</v>
      </c>
      <c r="O18" s="9">
        <v>225465.0</v>
      </c>
      <c r="P18" s="9">
        <v>2.0231024E7</v>
      </c>
      <c r="Q18" s="9">
        <v>6.66</v>
      </c>
      <c r="R18" s="9">
        <v>6.56</v>
      </c>
      <c r="S18" s="11">
        <f t="shared" si="2"/>
        <v>6.61</v>
      </c>
      <c r="T18" s="9">
        <v>14.7</v>
      </c>
      <c r="U18" s="9">
        <v>1.74</v>
      </c>
      <c r="V18" s="9">
        <v>0.96</v>
      </c>
      <c r="W18" s="9">
        <v>14.3</v>
      </c>
      <c r="X18" s="9">
        <v>14.3</v>
      </c>
      <c r="Y18" s="11">
        <f t="shared" ref="Y18:Y26" si="3">average(W18:X18)</f>
        <v>14.3</v>
      </c>
      <c r="Z18" s="9">
        <v>11.4</v>
      </c>
      <c r="AA18" s="9">
        <v>1.99</v>
      </c>
      <c r="AB18" s="9">
        <v>0.94</v>
      </c>
      <c r="AC18" s="9">
        <v>80.0</v>
      </c>
      <c r="AD18" s="9">
        <f t="shared" ref="AD18:AD26" si="4">68*Y18</f>
        <v>972.4</v>
      </c>
      <c r="AE18" s="9">
        <f t="shared" ref="AE18:AE26" si="5">AD18/1000</f>
        <v>0.9724</v>
      </c>
      <c r="AF18" s="11"/>
      <c r="AG18" s="12" t="s">
        <v>70</v>
      </c>
      <c r="AH18" s="13" t="s">
        <v>42</v>
      </c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>
      <c r="A19" s="9" t="s">
        <v>71</v>
      </c>
      <c r="B19" s="9">
        <v>50.0</v>
      </c>
      <c r="C19" s="9">
        <v>2.0230627E7</v>
      </c>
      <c r="D19" s="9" t="s">
        <v>63</v>
      </c>
      <c r="E19" s="9" t="s">
        <v>68</v>
      </c>
      <c r="F19" s="9" t="s">
        <v>37</v>
      </c>
      <c r="G19" s="10" t="s">
        <v>69</v>
      </c>
      <c r="H19" s="9">
        <v>6.0</v>
      </c>
      <c r="I19" s="11"/>
      <c r="J19" s="11"/>
      <c r="K19" s="9" t="s">
        <v>54</v>
      </c>
      <c r="L19" s="9">
        <v>700.0</v>
      </c>
      <c r="M19" s="9">
        <v>300.0</v>
      </c>
      <c r="N19" s="9">
        <v>2.0231024E7</v>
      </c>
      <c r="O19" s="9">
        <v>225465.0</v>
      </c>
      <c r="P19" s="9">
        <v>2.0231024E7</v>
      </c>
      <c r="Q19" s="9">
        <v>14.6</v>
      </c>
      <c r="R19" s="9">
        <v>14.4</v>
      </c>
      <c r="S19" s="11">
        <f t="shared" si="2"/>
        <v>14.5</v>
      </c>
      <c r="T19" s="9">
        <v>1.7</v>
      </c>
      <c r="U19" s="9">
        <v>1.88</v>
      </c>
      <c r="V19" s="9">
        <v>0.24</v>
      </c>
      <c r="W19" s="9">
        <v>26.0</v>
      </c>
      <c r="X19" s="9">
        <v>25.8</v>
      </c>
      <c r="Y19" s="11">
        <f t="shared" si="3"/>
        <v>25.9</v>
      </c>
      <c r="Z19" s="9">
        <v>17.7</v>
      </c>
      <c r="AA19" s="9">
        <v>2.03</v>
      </c>
      <c r="AB19" s="9">
        <v>1.2</v>
      </c>
      <c r="AC19" s="9">
        <v>80.0</v>
      </c>
      <c r="AD19" s="9">
        <f t="shared" si="4"/>
        <v>1761.2</v>
      </c>
      <c r="AE19" s="9">
        <f t="shared" si="5"/>
        <v>1.7612</v>
      </c>
      <c r="AF19" s="11"/>
      <c r="AG19" s="12" t="s">
        <v>70</v>
      </c>
      <c r="AH19" s="13" t="s">
        <v>42</v>
      </c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>
      <c r="A20" s="9" t="s">
        <v>72</v>
      </c>
      <c r="B20" s="9">
        <v>50.0</v>
      </c>
      <c r="C20" s="9">
        <v>2.0230627E7</v>
      </c>
      <c r="D20" s="9" t="s">
        <v>63</v>
      </c>
      <c r="E20" s="9" t="s">
        <v>68</v>
      </c>
      <c r="F20" s="9" t="s">
        <v>37</v>
      </c>
      <c r="G20" s="10" t="s">
        <v>69</v>
      </c>
      <c r="H20" s="9">
        <v>8.0</v>
      </c>
      <c r="I20" s="11"/>
      <c r="J20" s="11"/>
      <c r="K20" s="9" t="s">
        <v>54</v>
      </c>
      <c r="L20" s="9">
        <v>700.0</v>
      </c>
      <c r="M20" s="9">
        <v>300.0</v>
      </c>
      <c r="N20" s="9">
        <v>2.0231119E7</v>
      </c>
      <c r="O20" s="9">
        <v>225465.0</v>
      </c>
      <c r="P20" s="9">
        <v>2.0231119E7</v>
      </c>
      <c r="Q20" s="9">
        <v>7.32</v>
      </c>
      <c r="R20" s="9">
        <v>7.4</v>
      </c>
      <c r="S20" s="11">
        <f t="shared" si="2"/>
        <v>7.36</v>
      </c>
      <c r="T20" s="9">
        <v>3.4</v>
      </c>
      <c r="U20" s="9">
        <v>1.34</v>
      </c>
      <c r="V20" s="9">
        <v>-0.9</v>
      </c>
      <c r="W20" s="9">
        <v>14.0</v>
      </c>
      <c r="X20" s="9">
        <v>13.9</v>
      </c>
      <c r="Y20" s="11">
        <f t="shared" si="3"/>
        <v>13.95</v>
      </c>
      <c r="Z20" s="9">
        <v>8.4</v>
      </c>
      <c r="AA20" s="9">
        <v>2.08</v>
      </c>
      <c r="AB20" s="9">
        <v>1.2</v>
      </c>
      <c r="AC20" s="9">
        <v>80.0</v>
      </c>
      <c r="AD20" s="9">
        <f t="shared" si="4"/>
        <v>948.6</v>
      </c>
      <c r="AE20" s="9">
        <f t="shared" si="5"/>
        <v>0.9486</v>
      </c>
      <c r="AF20" s="11"/>
      <c r="AG20" s="12" t="s">
        <v>73</v>
      </c>
      <c r="AH20" s="13" t="s">
        <v>42</v>
      </c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>
      <c r="A21" s="9" t="s">
        <v>74</v>
      </c>
      <c r="B21" s="9">
        <v>50.0</v>
      </c>
      <c r="C21" s="9">
        <v>2.0230627E7</v>
      </c>
      <c r="D21" s="9" t="s">
        <v>75</v>
      </c>
      <c r="E21" s="9" t="s">
        <v>68</v>
      </c>
      <c r="F21" s="9" t="s">
        <v>37</v>
      </c>
      <c r="G21" s="10" t="s">
        <v>69</v>
      </c>
      <c r="H21" s="9">
        <v>7.0</v>
      </c>
      <c r="I21" s="11"/>
      <c r="J21" s="11"/>
      <c r="K21" s="9" t="s">
        <v>54</v>
      </c>
      <c r="L21" s="9">
        <v>700.0</v>
      </c>
      <c r="M21" s="9">
        <v>300.0</v>
      </c>
      <c r="N21" s="9">
        <v>2.023103E7</v>
      </c>
      <c r="O21" s="9">
        <v>225465.0</v>
      </c>
      <c r="P21" s="9">
        <v>2.023103E7</v>
      </c>
      <c r="Q21" s="9">
        <v>10.2</v>
      </c>
      <c r="R21" s="9">
        <v>10.2</v>
      </c>
      <c r="S21" s="11">
        <f t="shared" si="2"/>
        <v>10.2</v>
      </c>
      <c r="T21" s="9">
        <v>6.2</v>
      </c>
      <c r="U21" s="9">
        <v>1.53</v>
      </c>
      <c r="V21" s="9">
        <v>229.42</v>
      </c>
      <c r="W21" s="9">
        <v>15.6</v>
      </c>
      <c r="X21" s="9">
        <v>15.6</v>
      </c>
      <c r="Y21" s="11">
        <f t="shared" si="3"/>
        <v>15.6</v>
      </c>
      <c r="Z21" s="9">
        <v>10.0</v>
      </c>
      <c r="AA21" s="9">
        <v>2.04</v>
      </c>
      <c r="AB21" s="9">
        <v>1.17</v>
      </c>
      <c r="AC21" s="9">
        <v>80.0</v>
      </c>
      <c r="AD21" s="9">
        <f t="shared" si="4"/>
        <v>1060.8</v>
      </c>
      <c r="AE21" s="9">
        <f t="shared" si="5"/>
        <v>1.0608</v>
      </c>
      <c r="AF21" s="11"/>
      <c r="AG21" s="12" t="s">
        <v>76</v>
      </c>
      <c r="AH21" s="13" t="s">
        <v>42</v>
      </c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>
      <c r="A22" s="9" t="s">
        <v>77</v>
      </c>
      <c r="B22" s="9">
        <v>50.0</v>
      </c>
      <c r="C22" s="9">
        <v>2.0230627E7</v>
      </c>
      <c r="D22" s="9" t="s">
        <v>75</v>
      </c>
      <c r="E22" s="9" t="s">
        <v>68</v>
      </c>
      <c r="F22" s="9" t="s">
        <v>37</v>
      </c>
      <c r="G22" s="10" t="s">
        <v>69</v>
      </c>
      <c r="H22" s="9">
        <v>9.0</v>
      </c>
      <c r="I22" s="9" t="s">
        <v>78</v>
      </c>
      <c r="J22" s="9"/>
      <c r="K22" s="9" t="s">
        <v>79</v>
      </c>
      <c r="L22" s="9">
        <v>200.0</v>
      </c>
      <c r="M22" s="9">
        <v>300.0</v>
      </c>
      <c r="N22" s="9">
        <v>2.023122E7</v>
      </c>
      <c r="O22" s="9">
        <v>225465.0</v>
      </c>
      <c r="P22" s="9">
        <v>2.0240102E7</v>
      </c>
      <c r="Q22" s="9">
        <v>2.52</v>
      </c>
      <c r="R22" s="9">
        <v>2.66</v>
      </c>
      <c r="S22" s="11">
        <f t="shared" si="2"/>
        <v>2.59</v>
      </c>
      <c r="T22" s="9">
        <v>5.3</v>
      </c>
      <c r="U22" s="9">
        <v>1.81</v>
      </c>
      <c r="V22" s="9">
        <v>0.44</v>
      </c>
      <c r="W22" s="9">
        <v>13.1</v>
      </c>
      <c r="X22" s="9">
        <v>13.3</v>
      </c>
      <c r="Y22" s="11">
        <f t="shared" si="3"/>
        <v>13.2</v>
      </c>
      <c r="Z22" s="9">
        <v>10.9</v>
      </c>
      <c r="AA22" s="9">
        <v>2.34</v>
      </c>
      <c r="AB22" s="9">
        <v>1.3</v>
      </c>
      <c r="AC22" s="9">
        <v>80.0</v>
      </c>
      <c r="AD22" s="9">
        <f t="shared" si="4"/>
        <v>897.6</v>
      </c>
      <c r="AE22" s="9">
        <f t="shared" si="5"/>
        <v>0.8976</v>
      </c>
      <c r="AF22" s="9"/>
      <c r="AG22" s="12" t="s">
        <v>80</v>
      </c>
      <c r="AH22" s="13" t="s">
        <v>42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>
      <c r="A23" s="9" t="s">
        <v>81</v>
      </c>
      <c r="B23" s="9">
        <v>50.0</v>
      </c>
      <c r="C23" s="9">
        <v>2.0230627E7</v>
      </c>
      <c r="D23" s="9" t="s">
        <v>75</v>
      </c>
      <c r="E23" s="9" t="s">
        <v>68</v>
      </c>
      <c r="F23" s="9" t="s">
        <v>37</v>
      </c>
      <c r="G23" s="10" t="s">
        <v>69</v>
      </c>
      <c r="H23" s="9">
        <v>9.0</v>
      </c>
      <c r="I23" s="9" t="s">
        <v>78</v>
      </c>
      <c r="J23" s="11"/>
      <c r="K23" s="9" t="s">
        <v>79</v>
      </c>
      <c r="L23" s="9">
        <v>500.0</v>
      </c>
      <c r="M23" s="9" t="s">
        <v>40</v>
      </c>
      <c r="N23" s="9">
        <v>2.023122E7</v>
      </c>
      <c r="O23" s="9">
        <v>225465.0</v>
      </c>
      <c r="P23" s="9">
        <v>2.0240102E7</v>
      </c>
      <c r="Q23" s="9">
        <v>7.54</v>
      </c>
      <c r="R23" s="9">
        <v>7.4</v>
      </c>
      <c r="S23" s="11">
        <f t="shared" si="2"/>
        <v>7.47</v>
      </c>
      <c r="T23" s="9">
        <v>17.3</v>
      </c>
      <c r="U23" s="9">
        <v>1.71</v>
      </c>
      <c r="V23" s="9">
        <v>1.55</v>
      </c>
      <c r="W23" s="9">
        <v>24.6</v>
      </c>
      <c r="X23" s="9">
        <v>24.4</v>
      </c>
      <c r="Y23" s="11">
        <f t="shared" si="3"/>
        <v>24.5</v>
      </c>
      <c r="Z23" s="9">
        <v>17.1</v>
      </c>
      <c r="AA23" s="9">
        <v>2.33</v>
      </c>
      <c r="AB23" s="9">
        <v>1.26</v>
      </c>
      <c r="AC23" s="9">
        <v>80.0</v>
      </c>
      <c r="AD23" s="9">
        <f t="shared" si="4"/>
        <v>1666</v>
      </c>
      <c r="AE23" s="9">
        <f t="shared" si="5"/>
        <v>1.666</v>
      </c>
      <c r="AF23" s="11"/>
      <c r="AG23" s="12" t="s">
        <v>80</v>
      </c>
      <c r="AH23" s="13" t="s">
        <v>42</v>
      </c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>
      <c r="A24" s="9" t="s">
        <v>82</v>
      </c>
      <c r="B24" s="9">
        <v>50.0</v>
      </c>
      <c r="C24" s="9">
        <v>2.0230627E7</v>
      </c>
      <c r="D24" s="9" t="s">
        <v>75</v>
      </c>
      <c r="E24" s="9" t="s">
        <v>68</v>
      </c>
      <c r="F24" s="9" t="s">
        <v>37</v>
      </c>
      <c r="G24" s="10" t="s">
        <v>69</v>
      </c>
      <c r="H24" s="9">
        <v>9.0</v>
      </c>
      <c r="I24" s="9" t="s">
        <v>78</v>
      </c>
      <c r="J24" s="11"/>
      <c r="K24" s="9" t="s">
        <v>79</v>
      </c>
      <c r="L24" s="9">
        <v>500.0</v>
      </c>
      <c r="M24" s="9" t="s">
        <v>40</v>
      </c>
      <c r="N24" s="9">
        <v>2.023122E7</v>
      </c>
      <c r="O24" s="9">
        <v>225465.0</v>
      </c>
      <c r="P24" s="9">
        <v>2.0240102E7</v>
      </c>
      <c r="Q24" s="9">
        <v>2.82</v>
      </c>
      <c r="R24" s="9">
        <v>2.9</v>
      </c>
      <c r="S24" s="11">
        <f t="shared" si="2"/>
        <v>2.86</v>
      </c>
      <c r="T24" s="9">
        <v>10.8</v>
      </c>
      <c r="U24" s="9">
        <v>1.74</v>
      </c>
      <c r="V24" s="9">
        <v>1.41</v>
      </c>
      <c r="W24" s="9">
        <v>24.2</v>
      </c>
      <c r="X24" s="9">
        <v>24.6</v>
      </c>
      <c r="Y24" s="11">
        <f t="shared" si="3"/>
        <v>24.4</v>
      </c>
      <c r="Z24" s="9">
        <v>15.8</v>
      </c>
      <c r="AA24" s="9">
        <v>2.38</v>
      </c>
      <c r="AB24" s="9">
        <v>1.41</v>
      </c>
      <c r="AC24" s="9">
        <v>80.0</v>
      </c>
      <c r="AD24" s="9">
        <f t="shared" si="4"/>
        <v>1659.2</v>
      </c>
      <c r="AE24" s="9">
        <f t="shared" si="5"/>
        <v>1.6592</v>
      </c>
      <c r="AF24" s="9"/>
      <c r="AG24" s="12" t="s">
        <v>80</v>
      </c>
      <c r="AH24" s="13" t="s">
        <v>42</v>
      </c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>
      <c r="A25" s="9" t="s">
        <v>83</v>
      </c>
      <c r="B25" s="9">
        <v>50.0</v>
      </c>
      <c r="C25" s="9">
        <v>2.0230627E7</v>
      </c>
      <c r="D25" s="9" t="s">
        <v>75</v>
      </c>
      <c r="E25" s="9" t="s">
        <v>68</v>
      </c>
      <c r="F25" s="9" t="s">
        <v>37</v>
      </c>
      <c r="G25" s="10" t="s">
        <v>69</v>
      </c>
      <c r="H25" s="9">
        <v>9.0</v>
      </c>
      <c r="I25" s="9" t="s">
        <v>78</v>
      </c>
      <c r="J25" s="11"/>
      <c r="K25" s="9" t="s">
        <v>79</v>
      </c>
      <c r="L25" s="9">
        <v>500.0</v>
      </c>
      <c r="M25" s="9" t="s">
        <v>40</v>
      </c>
      <c r="N25" s="9">
        <v>2.023122E7</v>
      </c>
      <c r="O25" s="9">
        <v>225465.0</v>
      </c>
      <c r="P25" s="9">
        <v>2.0240102E7</v>
      </c>
      <c r="Q25" s="9">
        <v>3.68</v>
      </c>
      <c r="R25" s="9">
        <v>3.7</v>
      </c>
      <c r="S25" s="11">
        <f t="shared" si="2"/>
        <v>3.69</v>
      </c>
      <c r="T25" s="9">
        <v>5.2</v>
      </c>
      <c r="U25" s="9">
        <v>1.67</v>
      </c>
      <c r="V25" s="9">
        <v>0.89</v>
      </c>
      <c r="W25" s="9">
        <v>17.0</v>
      </c>
      <c r="X25" s="9">
        <v>16.7</v>
      </c>
      <c r="Y25" s="11">
        <f t="shared" si="3"/>
        <v>16.85</v>
      </c>
      <c r="Z25" s="9">
        <v>11.7</v>
      </c>
      <c r="AA25" s="9">
        <v>2.39</v>
      </c>
      <c r="AB25" s="9">
        <v>1.39</v>
      </c>
      <c r="AC25" s="9">
        <v>80.0</v>
      </c>
      <c r="AD25" s="9">
        <f t="shared" si="4"/>
        <v>1145.8</v>
      </c>
      <c r="AE25" s="9">
        <f t="shared" si="5"/>
        <v>1.1458</v>
      </c>
      <c r="AF25" s="9"/>
      <c r="AG25" s="12" t="s">
        <v>80</v>
      </c>
      <c r="AH25" s="13" t="s">
        <v>42</v>
      </c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>
      <c r="A26" s="9" t="s">
        <v>84</v>
      </c>
      <c r="B26" s="9">
        <v>50.0</v>
      </c>
      <c r="C26" s="9">
        <v>2.0230627E7</v>
      </c>
      <c r="D26" s="9" t="s">
        <v>75</v>
      </c>
      <c r="E26" s="9" t="s">
        <v>68</v>
      </c>
      <c r="F26" s="9" t="s">
        <v>37</v>
      </c>
      <c r="G26" s="10" t="s">
        <v>69</v>
      </c>
      <c r="H26" s="9">
        <v>6.0</v>
      </c>
      <c r="I26" s="11"/>
      <c r="J26" s="11"/>
      <c r="K26" s="9" t="s">
        <v>54</v>
      </c>
      <c r="L26" s="9">
        <v>700.0</v>
      </c>
      <c r="M26" s="9">
        <v>300.0</v>
      </c>
      <c r="N26" s="9">
        <v>2.0231024E7</v>
      </c>
      <c r="O26" s="9">
        <v>225465.0</v>
      </c>
      <c r="P26" s="9">
        <v>2.0231024E7</v>
      </c>
      <c r="Q26" s="9">
        <v>9.42</v>
      </c>
      <c r="R26" s="9">
        <v>9.34</v>
      </c>
      <c r="S26" s="11">
        <f t="shared" si="2"/>
        <v>9.38</v>
      </c>
      <c r="T26" s="9">
        <v>2.1</v>
      </c>
      <c r="U26" s="9">
        <v>1.58</v>
      </c>
      <c r="V26" s="9">
        <v>0.88</v>
      </c>
      <c r="W26" s="9">
        <v>16.7</v>
      </c>
      <c r="X26" s="9">
        <v>16.8</v>
      </c>
      <c r="Y26" s="11">
        <f t="shared" si="3"/>
        <v>16.75</v>
      </c>
      <c r="Z26" s="9">
        <v>9.5</v>
      </c>
      <c r="AA26" s="9">
        <v>1.99</v>
      </c>
      <c r="AB26" s="9">
        <v>1.35</v>
      </c>
      <c r="AC26" s="9">
        <v>80.0</v>
      </c>
      <c r="AD26" s="9">
        <f t="shared" si="4"/>
        <v>1139</v>
      </c>
      <c r="AE26" s="9">
        <f t="shared" si="5"/>
        <v>1.139</v>
      </c>
      <c r="AF26" s="11"/>
      <c r="AG26" s="12" t="s">
        <v>70</v>
      </c>
      <c r="AH26" s="13" t="s">
        <v>42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>
      <c r="A27" s="3" t="s">
        <v>85</v>
      </c>
      <c r="B27" s="3">
        <v>50.0</v>
      </c>
      <c r="C27" s="3">
        <v>2.0230624E7</v>
      </c>
      <c r="D27" s="3" t="s">
        <v>63</v>
      </c>
      <c r="E27" s="3" t="s">
        <v>52</v>
      </c>
      <c r="F27" s="3" t="s">
        <v>37</v>
      </c>
      <c r="G27" s="8" t="s">
        <v>53</v>
      </c>
      <c r="H27" s="3"/>
      <c r="I27" s="5"/>
      <c r="J27" s="5"/>
      <c r="K27" s="5"/>
      <c r="L27" s="3">
        <v>700.0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3"/>
      <c r="AE27" s="3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>
      <c r="A28" s="3" t="s">
        <v>86</v>
      </c>
      <c r="B28" s="3">
        <v>50.0</v>
      </c>
      <c r="C28" s="3">
        <v>2.0230624E7</v>
      </c>
      <c r="D28" s="3" t="s">
        <v>63</v>
      </c>
      <c r="E28" s="3" t="s">
        <v>52</v>
      </c>
      <c r="F28" s="3" t="s">
        <v>37</v>
      </c>
      <c r="G28" s="8" t="s">
        <v>53</v>
      </c>
      <c r="H28" s="3"/>
      <c r="I28" s="5"/>
      <c r="J28" s="5"/>
      <c r="K28" s="5"/>
      <c r="L28" s="3">
        <v>700.0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3"/>
      <c r="AE28" s="3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>
      <c r="A29" s="3" t="s">
        <v>87</v>
      </c>
      <c r="B29" s="3">
        <v>50.0</v>
      </c>
      <c r="C29" s="3">
        <v>2.0230624E7</v>
      </c>
      <c r="D29" s="3" t="s">
        <v>75</v>
      </c>
      <c r="E29" s="3" t="s">
        <v>52</v>
      </c>
      <c r="F29" s="3" t="s">
        <v>37</v>
      </c>
      <c r="G29" s="8" t="s">
        <v>53</v>
      </c>
      <c r="H29" s="3">
        <v>4.0</v>
      </c>
      <c r="I29" s="5"/>
      <c r="J29" s="5"/>
      <c r="K29" s="3" t="s">
        <v>54</v>
      </c>
      <c r="L29" s="3">
        <v>700.0</v>
      </c>
      <c r="M29" s="3">
        <v>300.0</v>
      </c>
      <c r="N29" s="3">
        <v>2.0230916E7</v>
      </c>
      <c r="O29" s="3">
        <v>223241.0</v>
      </c>
      <c r="P29" s="3">
        <v>2.0230916E7</v>
      </c>
      <c r="Q29" s="3">
        <v>8.88</v>
      </c>
      <c r="R29" s="3">
        <v>8.98</v>
      </c>
      <c r="S29" s="5">
        <f>average(Q29:R29)</f>
        <v>8.93</v>
      </c>
      <c r="T29" s="3">
        <v>12.3</v>
      </c>
      <c r="U29" s="3">
        <v>1.92</v>
      </c>
      <c r="V29" s="3">
        <v>66.42</v>
      </c>
      <c r="W29" s="3">
        <v>10.6</v>
      </c>
      <c r="X29" s="3">
        <v>10.6</v>
      </c>
      <c r="Y29" s="5">
        <f>average(W29:X29)</f>
        <v>10.6</v>
      </c>
      <c r="Z29" s="3">
        <v>11.4</v>
      </c>
      <c r="AA29" s="3">
        <v>2.06</v>
      </c>
      <c r="AB29" s="3">
        <v>1.03</v>
      </c>
      <c r="AC29" s="3">
        <v>80.0</v>
      </c>
      <c r="AD29" s="3"/>
      <c r="AE29" s="3"/>
      <c r="AF29" s="3"/>
      <c r="AG29" s="6" t="s">
        <v>88</v>
      </c>
      <c r="AH29" s="7" t="s">
        <v>42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>
      <c r="A30" s="3" t="s">
        <v>89</v>
      </c>
      <c r="B30" s="3">
        <v>50.0</v>
      </c>
      <c r="C30" s="3">
        <v>2.0230624E7</v>
      </c>
      <c r="D30" s="3" t="s">
        <v>75</v>
      </c>
      <c r="E30" s="3" t="s">
        <v>52</v>
      </c>
      <c r="F30" s="3" t="s">
        <v>37</v>
      </c>
      <c r="G30" s="8" t="s">
        <v>53</v>
      </c>
      <c r="H30" s="3"/>
      <c r="I30" s="5"/>
      <c r="J30" s="5"/>
      <c r="K30" s="5"/>
      <c r="L30" s="3">
        <v>700.0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3"/>
      <c r="AE30" s="3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>
      <c r="A31" s="3" t="s">
        <v>90</v>
      </c>
      <c r="B31" s="3">
        <v>50.0</v>
      </c>
      <c r="C31" s="3">
        <v>2.0230624E7</v>
      </c>
      <c r="D31" s="3" t="s">
        <v>75</v>
      </c>
      <c r="E31" s="3" t="s">
        <v>52</v>
      </c>
      <c r="F31" s="3" t="s">
        <v>37</v>
      </c>
      <c r="G31" s="8" t="s">
        <v>53</v>
      </c>
      <c r="H31" s="3"/>
      <c r="I31" s="5"/>
      <c r="J31" s="5"/>
      <c r="K31" s="5"/>
      <c r="L31" s="3">
        <v>700.0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3"/>
      <c r="AE31" s="3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>
      <c r="A32" s="3" t="s">
        <v>91</v>
      </c>
      <c r="B32" s="3">
        <v>50.0</v>
      </c>
      <c r="C32" s="3">
        <v>2.0230624E7</v>
      </c>
      <c r="D32" s="3" t="s">
        <v>75</v>
      </c>
      <c r="E32" s="3" t="s">
        <v>52</v>
      </c>
      <c r="F32" s="3" t="s">
        <v>37</v>
      </c>
      <c r="G32" s="8" t="s">
        <v>53</v>
      </c>
      <c r="H32" s="3"/>
      <c r="I32" s="5"/>
      <c r="J32" s="5"/>
      <c r="K32" s="5"/>
      <c r="L32" s="3">
        <v>700.0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3"/>
      <c r="AE32" s="3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>
      <c r="A33" s="3" t="s">
        <v>92</v>
      </c>
      <c r="B33" s="3">
        <v>50.0</v>
      </c>
      <c r="C33" s="3">
        <v>2.0230624E7</v>
      </c>
      <c r="D33" s="3" t="s">
        <v>75</v>
      </c>
      <c r="E33" s="3" t="s">
        <v>52</v>
      </c>
      <c r="F33" s="3" t="s">
        <v>37</v>
      </c>
      <c r="G33" s="8" t="s">
        <v>53</v>
      </c>
      <c r="H33" s="3">
        <v>3.0</v>
      </c>
      <c r="I33" s="5"/>
      <c r="J33" s="5"/>
      <c r="K33" s="3" t="s">
        <v>54</v>
      </c>
      <c r="L33" s="3">
        <v>700.0</v>
      </c>
      <c r="M33" s="3">
        <v>300.0</v>
      </c>
      <c r="N33" s="3">
        <v>2.0230911E7</v>
      </c>
      <c r="O33" s="3">
        <v>223241.0</v>
      </c>
      <c r="P33" s="3">
        <v>2.0230911E7</v>
      </c>
      <c r="Q33" s="3">
        <v>8.64</v>
      </c>
      <c r="R33" s="3">
        <v>8.86</v>
      </c>
      <c r="S33" s="5">
        <f>average(Q33:R33)</f>
        <v>8.75</v>
      </c>
      <c r="T33" s="3">
        <v>17.9</v>
      </c>
      <c r="U33" s="3">
        <v>2.01</v>
      </c>
      <c r="V33" s="3">
        <v>1.72</v>
      </c>
      <c r="W33" s="3" t="s">
        <v>40</v>
      </c>
      <c r="X33" s="3" t="s">
        <v>40</v>
      </c>
      <c r="Y33" s="3" t="s">
        <v>40</v>
      </c>
      <c r="Z33" s="3">
        <v>10.5</v>
      </c>
      <c r="AA33" s="3">
        <v>2.05</v>
      </c>
      <c r="AB33" s="3">
        <v>0.1</v>
      </c>
      <c r="AC33" s="3">
        <v>80.0</v>
      </c>
      <c r="AD33" s="3"/>
      <c r="AE33" s="3"/>
      <c r="AF33" s="6" t="s">
        <v>93</v>
      </c>
      <c r="AG33" s="6" t="s">
        <v>55</v>
      </c>
      <c r="AH33" s="7" t="s">
        <v>42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>
      <c r="A34" s="3" t="s">
        <v>94</v>
      </c>
      <c r="B34" s="3">
        <v>50.0</v>
      </c>
      <c r="C34" s="3">
        <v>2.0230624E7</v>
      </c>
      <c r="D34" s="3" t="s">
        <v>75</v>
      </c>
      <c r="E34" s="3" t="s">
        <v>52</v>
      </c>
      <c r="F34" s="3" t="s">
        <v>37</v>
      </c>
      <c r="G34" s="8" t="s">
        <v>53</v>
      </c>
      <c r="H34" s="3"/>
      <c r="I34" s="5"/>
      <c r="J34" s="5"/>
      <c r="K34" s="5"/>
      <c r="L34" s="3">
        <v>700.0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3"/>
      <c r="AE34" s="3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>
      <c r="A35" s="3" t="s">
        <v>95</v>
      </c>
      <c r="B35" s="3">
        <v>50.0</v>
      </c>
      <c r="C35" s="3">
        <v>2.0230624E7</v>
      </c>
      <c r="D35" s="3" t="s">
        <v>51</v>
      </c>
      <c r="E35" s="3" t="s">
        <v>96</v>
      </c>
      <c r="F35" s="3" t="s">
        <v>37</v>
      </c>
      <c r="G35" s="8" t="s">
        <v>53</v>
      </c>
      <c r="H35" s="3"/>
      <c r="I35" s="5"/>
      <c r="J35" s="5"/>
      <c r="K35" s="5"/>
      <c r="L35" s="3">
        <v>700.0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3"/>
      <c r="AE35" s="3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>
      <c r="A36" s="3" t="s">
        <v>97</v>
      </c>
      <c r="B36" s="3">
        <v>50.0</v>
      </c>
      <c r="C36" s="3">
        <v>2.0230624E7</v>
      </c>
      <c r="D36" s="3" t="s">
        <v>51</v>
      </c>
      <c r="E36" s="3" t="s">
        <v>96</v>
      </c>
      <c r="F36" s="3" t="s">
        <v>37</v>
      </c>
      <c r="G36" s="8" t="s">
        <v>53</v>
      </c>
      <c r="H36" s="3">
        <v>5.0</v>
      </c>
      <c r="I36" s="5"/>
      <c r="J36" s="5"/>
      <c r="K36" s="3" t="s">
        <v>54</v>
      </c>
      <c r="L36" s="3">
        <v>700.0</v>
      </c>
      <c r="M36" s="3">
        <v>300.0</v>
      </c>
      <c r="N36" s="3">
        <v>2.0231005E7</v>
      </c>
      <c r="O36" s="3">
        <v>223241.0</v>
      </c>
      <c r="P36" s="3">
        <v>2.0231005E7</v>
      </c>
      <c r="Q36" s="3">
        <v>14.6</v>
      </c>
      <c r="R36" s="3">
        <v>14.5</v>
      </c>
      <c r="S36" s="5">
        <f t="shared" ref="S36:S37" si="6">average(Q36:R36)</f>
        <v>14.55</v>
      </c>
      <c r="T36" s="3">
        <v>26.2</v>
      </c>
      <c r="U36" s="3">
        <v>2.01</v>
      </c>
      <c r="V36" s="3">
        <v>2.65</v>
      </c>
      <c r="W36" s="3">
        <v>13.0</v>
      </c>
      <c r="X36" s="3">
        <v>13.0</v>
      </c>
      <c r="Y36" s="5">
        <f t="shared" ref="Y36:Y37" si="7">average(W36:X36)</f>
        <v>13</v>
      </c>
      <c r="Z36" s="3">
        <v>11.3</v>
      </c>
      <c r="AA36" s="3">
        <v>2.0</v>
      </c>
      <c r="AB36" s="3">
        <v>1.13</v>
      </c>
      <c r="AC36" s="3">
        <v>65.0</v>
      </c>
      <c r="AD36" s="3"/>
      <c r="AE36" s="3"/>
      <c r="AF36" s="5"/>
      <c r="AG36" s="5"/>
      <c r="AH36" s="7" t="s">
        <v>42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>
      <c r="A37" s="3" t="s">
        <v>98</v>
      </c>
      <c r="B37" s="3">
        <v>50.0</v>
      </c>
      <c r="C37" s="3">
        <v>2.0230624E7</v>
      </c>
      <c r="D37" s="3" t="s">
        <v>51</v>
      </c>
      <c r="E37" s="3" t="s">
        <v>96</v>
      </c>
      <c r="F37" s="3" t="s">
        <v>37</v>
      </c>
      <c r="G37" s="8" t="s">
        <v>53</v>
      </c>
      <c r="H37" s="3">
        <v>4.0</v>
      </c>
      <c r="I37" s="5"/>
      <c r="J37" s="5"/>
      <c r="K37" s="3" t="s">
        <v>54</v>
      </c>
      <c r="L37" s="3">
        <v>700.0</v>
      </c>
      <c r="M37" s="3">
        <v>300.0</v>
      </c>
      <c r="N37" s="3">
        <v>2.0230916E7</v>
      </c>
      <c r="O37" s="3">
        <v>223241.0</v>
      </c>
      <c r="P37" s="3">
        <v>2.0230916E7</v>
      </c>
      <c r="Q37" s="3">
        <v>7.58</v>
      </c>
      <c r="R37" s="3">
        <v>7.64</v>
      </c>
      <c r="S37" s="5">
        <f t="shared" si="6"/>
        <v>7.61</v>
      </c>
      <c r="T37" s="3">
        <v>12.1</v>
      </c>
      <c r="U37" s="3">
        <v>1.86</v>
      </c>
      <c r="V37" s="3">
        <v>11.75</v>
      </c>
      <c r="W37" s="3">
        <v>11.2</v>
      </c>
      <c r="X37" s="3">
        <v>11.0</v>
      </c>
      <c r="Y37" s="5">
        <f t="shared" si="7"/>
        <v>11.1</v>
      </c>
      <c r="Z37" s="3">
        <v>11.1</v>
      </c>
      <c r="AA37" s="3">
        <v>1.95</v>
      </c>
      <c r="AB37" s="3">
        <v>0.53</v>
      </c>
      <c r="AC37" s="3">
        <v>80.0</v>
      </c>
      <c r="AD37" s="3"/>
      <c r="AE37" s="3"/>
      <c r="AF37" s="3"/>
      <c r="AG37" s="6" t="s">
        <v>88</v>
      </c>
      <c r="AH37" s="7" t="s">
        <v>42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>
      <c r="A38" s="3" t="s">
        <v>99</v>
      </c>
      <c r="B38" s="3">
        <v>50.0</v>
      </c>
      <c r="C38" s="3">
        <v>2.0230624E7</v>
      </c>
      <c r="D38" s="3" t="s">
        <v>51</v>
      </c>
      <c r="E38" s="3" t="s">
        <v>96</v>
      </c>
      <c r="F38" s="3" t="s">
        <v>37</v>
      </c>
      <c r="G38" s="8" t="s">
        <v>53</v>
      </c>
      <c r="H38" s="3"/>
      <c r="I38" s="5"/>
      <c r="J38" s="5"/>
      <c r="K38" s="5"/>
      <c r="L38" s="3">
        <v>700.0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3"/>
      <c r="AE38" s="3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>
      <c r="A39" s="3" t="s">
        <v>100</v>
      </c>
      <c r="B39" s="3">
        <v>50.0</v>
      </c>
      <c r="C39" s="3">
        <v>2.0230624E7</v>
      </c>
      <c r="D39" s="3" t="s">
        <v>51</v>
      </c>
      <c r="E39" s="3" t="s">
        <v>96</v>
      </c>
      <c r="F39" s="3" t="s">
        <v>37</v>
      </c>
      <c r="G39" s="8" t="s">
        <v>53</v>
      </c>
      <c r="H39" s="3">
        <v>3.0</v>
      </c>
      <c r="I39" s="5"/>
      <c r="J39" s="5"/>
      <c r="K39" s="3" t="s">
        <v>54</v>
      </c>
      <c r="L39" s="3">
        <v>700.0</v>
      </c>
      <c r="M39" s="3">
        <v>300.0</v>
      </c>
      <c r="N39" s="3">
        <v>2.0230911E7</v>
      </c>
      <c r="O39" s="3">
        <v>223241.0</v>
      </c>
      <c r="P39" s="3">
        <v>2.0230911E7</v>
      </c>
      <c r="Q39" s="3">
        <v>9.16</v>
      </c>
      <c r="R39" s="3">
        <v>9.34</v>
      </c>
      <c r="S39" s="5">
        <f>average(Q39:R39)</f>
        <v>9.25</v>
      </c>
      <c r="T39" s="3">
        <v>23.5</v>
      </c>
      <c r="U39" s="3">
        <v>1.95</v>
      </c>
      <c r="V39" s="3">
        <v>1.87</v>
      </c>
      <c r="W39" s="3" t="s">
        <v>40</v>
      </c>
      <c r="X39" s="3" t="s">
        <v>40</v>
      </c>
      <c r="Y39" s="3" t="s">
        <v>40</v>
      </c>
      <c r="Z39" s="3">
        <v>9.2</v>
      </c>
      <c r="AA39" s="3">
        <v>2.09</v>
      </c>
      <c r="AB39" s="3">
        <v>1.21</v>
      </c>
      <c r="AC39" s="3">
        <v>80.0</v>
      </c>
      <c r="AD39" s="3"/>
      <c r="AE39" s="3"/>
      <c r="AF39" s="3"/>
      <c r="AG39" s="6" t="s">
        <v>55</v>
      </c>
      <c r="AH39" s="7" t="s">
        <v>42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>
      <c r="A40" s="3" t="s">
        <v>101</v>
      </c>
      <c r="B40" s="3">
        <v>50.0</v>
      </c>
      <c r="C40" s="3">
        <v>2.0230624E7</v>
      </c>
      <c r="D40" s="3" t="s">
        <v>51</v>
      </c>
      <c r="E40" s="3" t="s">
        <v>96</v>
      </c>
      <c r="F40" s="3" t="s">
        <v>37</v>
      </c>
      <c r="G40" s="8" t="s">
        <v>53</v>
      </c>
      <c r="H40" s="3"/>
      <c r="I40" s="5"/>
      <c r="J40" s="5"/>
      <c r="K40" s="5"/>
      <c r="L40" s="3">
        <v>700.0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3"/>
      <c r="AE40" s="3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>
      <c r="A41" s="3" t="s">
        <v>102</v>
      </c>
      <c r="B41" s="3">
        <v>50.0</v>
      </c>
      <c r="C41" s="3">
        <v>2.0230624E7</v>
      </c>
      <c r="D41" s="3" t="s">
        <v>63</v>
      </c>
      <c r="E41" s="3" t="s">
        <v>96</v>
      </c>
      <c r="F41" s="3" t="s">
        <v>37</v>
      </c>
      <c r="G41" s="8" t="s">
        <v>53</v>
      </c>
      <c r="H41" s="3"/>
      <c r="I41" s="5"/>
      <c r="J41" s="5"/>
      <c r="K41" s="5"/>
      <c r="L41" s="3">
        <v>700.0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3"/>
      <c r="AE41" s="3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>
      <c r="A42" s="3" t="s">
        <v>103</v>
      </c>
      <c r="B42" s="3">
        <v>50.0</v>
      </c>
      <c r="C42" s="3">
        <v>2.0230624E7</v>
      </c>
      <c r="D42" s="3" t="s">
        <v>63</v>
      </c>
      <c r="E42" s="3" t="s">
        <v>96</v>
      </c>
      <c r="F42" s="3" t="s">
        <v>37</v>
      </c>
      <c r="G42" s="8" t="s">
        <v>53</v>
      </c>
      <c r="H42" s="3"/>
      <c r="I42" s="5"/>
      <c r="J42" s="5"/>
      <c r="K42" s="5"/>
      <c r="L42" s="3">
        <v>700.0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3"/>
      <c r="AE42" s="3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>
      <c r="A43" s="3" t="s">
        <v>104</v>
      </c>
      <c r="B43" s="3">
        <v>50.0</v>
      </c>
      <c r="C43" s="3">
        <v>2.0230624E7</v>
      </c>
      <c r="D43" s="3" t="s">
        <v>63</v>
      </c>
      <c r="E43" s="3" t="s">
        <v>96</v>
      </c>
      <c r="F43" s="3" t="s">
        <v>37</v>
      </c>
      <c r="G43" s="8" t="s">
        <v>53</v>
      </c>
      <c r="H43" s="3"/>
      <c r="I43" s="5"/>
      <c r="J43" s="5"/>
      <c r="K43" s="5"/>
      <c r="L43" s="3">
        <v>700.0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3"/>
      <c r="AE43" s="3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>
      <c r="A44" s="3" t="s">
        <v>105</v>
      </c>
      <c r="B44" s="3">
        <v>50.0</v>
      </c>
      <c r="C44" s="3">
        <v>2.0230624E7</v>
      </c>
      <c r="D44" s="3" t="s">
        <v>63</v>
      </c>
      <c r="E44" s="3" t="s">
        <v>96</v>
      </c>
      <c r="F44" s="3" t="s">
        <v>37</v>
      </c>
      <c r="G44" s="8" t="s">
        <v>53</v>
      </c>
      <c r="H44" s="3"/>
      <c r="I44" s="5"/>
      <c r="J44" s="5"/>
      <c r="K44" s="5"/>
      <c r="L44" s="3">
        <v>700.0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3"/>
      <c r="AE44" s="3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>
      <c r="A45" s="3" t="s">
        <v>106</v>
      </c>
      <c r="B45" s="3">
        <v>50.0</v>
      </c>
      <c r="C45" s="3">
        <v>2.0230624E7</v>
      </c>
      <c r="D45" s="3" t="s">
        <v>63</v>
      </c>
      <c r="E45" s="3" t="s">
        <v>96</v>
      </c>
      <c r="F45" s="3" t="s">
        <v>37</v>
      </c>
      <c r="G45" s="8" t="s">
        <v>53</v>
      </c>
      <c r="H45" s="3">
        <v>3.0</v>
      </c>
      <c r="I45" s="5"/>
      <c r="J45" s="5"/>
      <c r="K45" s="3" t="s">
        <v>54</v>
      </c>
      <c r="L45" s="3">
        <v>700.0</v>
      </c>
      <c r="M45" s="3">
        <v>300.0</v>
      </c>
      <c r="N45" s="3">
        <v>2.0230911E7</v>
      </c>
      <c r="O45" s="3">
        <v>223241.0</v>
      </c>
      <c r="P45" s="3">
        <v>2.0230911E7</v>
      </c>
      <c r="Q45" s="3">
        <v>15.1</v>
      </c>
      <c r="R45" s="3">
        <v>15.4</v>
      </c>
      <c r="S45" s="5">
        <f>average(Q45:R45)</f>
        <v>15.25</v>
      </c>
      <c r="T45" s="3">
        <v>21.3</v>
      </c>
      <c r="U45" s="3">
        <v>1.97</v>
      </c>
      <c r="V45" s="3">
        <v>1.32</v>
      </c>
      <c r="W45" s="3" t="s">
        <v>40</v>
      </c>
      <c r="X45" s="3" t="s">
        <v>40</v>
      </c>
      <c r="Y45" s="3" t="s">
        <v>40</v>
      </c>
      <c r="Z45" s="3">
        <v>8.8</v>
      </c>
      <c r="AA45" s="3">
        <v>2.18</v>
      </c>
      <c r="AB45" s="3">
        <v>1.14</v>
      </c>
      <c r="AC45" s="3">
        <v>80.0</v>
      </c>
      <c r="AD45" s="3"/>
      <c r="AE45" s="3"/>
      <c r="AF45" s="3"/>
      <c r="AG45" s="6" t="s">
        <v>55</v>
      </c>
      <c r="AH45" s="7" t="s">
        <v>42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>
      <c r="A46" s="3" t="s">
        <v>107</v>
      </c>
      <c r="B46" s="3">
        <v>50.0</v>
      </c>
      <c r="C46" s="3">
        <v>2.0230624E7</v>
      </c>
      <c r="D46" s="3" t="s">
        <v>63</v>
      </c>
      <c r="E46" s="3" t="s">
        <v>96</v>
      </c>
      <c r="F46" s="3" t="s">
        <v>37</v>
      </c>
      <c r="G46" s="8" t="s">
        <v>53</v>
      </c>
      <c r="H46" s="3"/>
      <c r="I46" s="5"/>
      <c r="J46" s="5"/>
      <c r="K46" s="5"/>
      <c r="L46" s="3">
        <v>700.0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3"/>
      <c r="AE46" s="3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>
      <c r="A47" s="3" t="s">
        <v>108</v>
      </c>
      <c r="B47" s="3">
        <v>50.0</v>
      </c>
      <c r="C47" s="3">
        <v>2.0230624E7</v>
      </c>
      <c r="D47" s="3" t="s">
        <v>75</v>
      </c>
      <c r="E47" s="3" t="s">
        <v>96</v>
      </c>
      <c r="F47" s="3" t="s">
        <v>37</v>
      </c>
      <c r="G47" s="8" t="s">
        <v>53</v>
      </c>
      <c r="H47" s="3"/>
      <c r="I47" s="5"/>
      <c r="J47" s="5"/>
      <c r="K47" s="5"/>
      <c r="L47" s="3">
        <v>700.0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3"/>
      <c r="AE47" s="3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>
      <c r="A48" s="3" t="s">
        <v>109</v>
      </c>
      <c r="B48" s="3">
        <v>50.0</v>
      </c>
      <c r="C48" s="3">
        <v>2.0230624E7</v>
      </c>
      <c r="D48" s="3" t="s">
        <v>75</v>
      </c>
      <c r="E48" s="3" t="s">
        <v>96</v>
      </c>
      <c r="F48" s="3" t="s">
        <v>37</v>
      </c>
      <c r="G48" s="8" t="s">
        <v>53</v>
      </c>
      <c r="H48" s="3">
        <v>4.0</v>
      </c>
      <c r="I48" s="5"/>
      <c r="J48" s="5"/>
      <c r="K48" s="3" t="s">
        <v>54</v>
      </c>
      <c r="L48" s="3">
        <v>700.0</v>
      </c>
      <c r="M48" s="3">
        <v>300.0</v>
      </c>
      <c r="N48" s="3">
        <v>2.0230916E7</v>
      </c>
      <c r="O48" s="3">
        <v>223241.0</v>
      </c>
      <c r="P48" s="3">
        <v>2.0230916E7</v>
      </c>
      <c r="Q48" s="3">
        <v>8.18</v>
      </c>
      <c r="R48" s="3">
        <v>8.26</v>
      </c>
      <c r="S48" s="5">
        <f>average(Q48:R48)</f>
        <v>8.22</v>
      </c>
      <c r="T48" s="3">
        <v>11.6</v>
      </c>
      <c r="U48" s="3">
        <v>1.92</v>
      </c>
      <c r="V48" s="3">
        <v>1.09</v>
      </c>
      <c r="W48" s="3">
        <v>11.8</v>
      </c>
      <c r="X48" s="3">
        <v>11.8</v>
      </c>
      <c r="Y48" s="5">
        <f>average(W48:X48)</f>
        <v>11.8</v>
      </c>
      <c r="Z48" s="3">
        <v>12.7</v>
      </c>
      <c r="AA48" s="3">
        <v>1.95</v>
      </c>
      <c r="AB48" s="3">
        <v>0.86</v>
      </c>
      <c r="AC48" s="3">
        <v>80.0</v>
      </c>
      <c r="AD48" s="3"/>
      <c r="AE48" s="3"/>
      <c r="AF48" s="3"/>
      <c r="AG48" s="6" t="s">
        <v>88</v>
      </c>
      <c r="AH48" s="7" t="s">
        <v>42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>
      <c r="A49" s="3" t="s">
        <v>110</v>
      </c>
      <c r="B49" s="3">
        <v>50.0</v>
      </c>
      <c r="C49" s="3">
        <v>2.0230624E7</v>
      </c>
      <c r="D49" s="3" t="s">
        <v>75</v>
      </c>
      <c r="E49" s="3" t="s">
        <v>96</v>
      </c>
      <c r="F49" s="3" t="s">
        <v>37</v>
      </c>
      <c r="G49" s="8" t="s">
        <v>53</v>
      </c>
      <c r="H49" s="3"/>
      <c r="I49" s="5"/>
      <c r="J49" s="5"/>
      <c r="K49" s="5"/>
      <c r="L49" s="3">
        <v>700.0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3"/>
      <c r="AE49" s="3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>
      <c r="A50" s="3" t="s">
        <v>111</v>
      </c>
      <c r="B50" s="3">
        <v>50.0</v>
      </c>
      <c r="C50" s="3">
        <v>2.0230624E7</v>
      </c>
      <c r="D50" s="3" t="s">
        <v>75</v>
      </c>
      <c r="E50" s="3" t="s">
        <v>96</v>
      </c>
      <c r="F50" s="3" t="s">
        <v>37</v>
      </c>
      <c r="G50" s="8" t="s">
        <v>53</v>
      </c>
      <c r="H50" s="3"/>
      <c r="I50" s="5"/>
      <c r="J50" s="5"/>
      <c r="K50" s="5"/>
      <c r="L50" s="3">
        <v>700.0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3"/>
      <c r="AE50" s="3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>
      <c r="A51" s="3" t="s">
        <v>112</v>
      </c>
      <c r="B51" s="3">
        <v>50.0</v>
      </c>
      <c r="C51" s="3">
        <v>2.0230624E7</v>
      </c>
      <c r="D51" s="3" t="s">
        <v>75</v>
      </c>
      <c r="E51" s="3" t="s">
        <v>96</v>
      </c>
      <c r="F51" s="3" t="s">
        <v>37</v>
      </c>
      <c r="G51" s="8" t="s">
        <v>53</v>
      </c>
      <c r="H51" s="3"/>
      <c r="I51" s="5"/>
      <c r="J51" s="5"/>
      <c r="K51" s="5"/>
      <c r="L51" s="3">
        <v>700.0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3"/>
      <c r="AE51" s="3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>
      <c r="A52" s="3" t="s">
        <v>113</v>
      </c>
      <c r="B52" s="3">
        <v>50.0</v>
      </c>
      <c r="C52" s="3">
        <v>2.0230624E7</v>
      </c>
      <c r="D52" s="3" t="s">
        <v>75</v>
      </c>
      <c r="E52" s="3" t="s">
        <v>96</v>
      </c>
      <c r="F52" s="3" t="s">
        <v>37</v>
      </c>
      <c r="G52" s="8" t="s">
        <v>53</v>
      </c>
      <c r="H52" s="3"/>
      <c r="I52" s="5"/>
      <c r="J52" s="5"/>
      <c r="K52" s="5"/>
      <c r="L52" s="3">
        <v>700.0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3"/>
      <c r="AE52" s="3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>
      <c r="A53" s="3" t="s">
        <v>114</v>
      </c>
      <c r="B53" s="3">
        <v>50.0</v>
      </c>
      <c r="C53" s="3">
        <v>2.0230624E7</v>
      </c>
      <c r="D53" s="3" t="s">
        <v>51</v>
      </c>
      <c r="E53" s="3" t="s">
        <v>68</v>
      </c>
      <c r="F53" s="3" t="s">
        <v>37</v>
      </c>
      <c r="G53" s="8" t="s">
        <v>53</v>
      </c>
      <c r="H53" s="3"/>
      <c r="I53" s="5"/>
      <c r="J53" s="5"/>
      <c r="K53" s="5"/>
      <c r="L53" s="3">
        <v>700.0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3"/>
      <c r="AE53" s="3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>
      <c r="A54" s="3" t="s">
        <v>115</v>
      </c>
      <c r="B54" s="3">
        <v>50.0</v>
      </c>
      <c r="C54" s="3">
        <v>2.0230624E7</v>
      </c>
      <c r="D54" s="3" t="s">
        <v>51</v>
      </c>
      <c r="E54" s="3" t="s">
        <v>68</v>
      </c>
      <c r="F54" s="3" t="s">
        <v>37</v>
      </c>
      <c r="G54" s="8" t="s">
        <v>53</v>
      </c>
      <c r="H54" s="3"/>
      <c r="I54" s="5"/>
      <c r="J54" s="5"/>
      <c r="K54" s="5"/>
      <c r="L54" s="3">
        <v>700.0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3"/>
      <c r="AE54" s="3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>
      <c r="A55" s="3" t="s">
        <v>116</v>
      </c>
      <c r="B55" s="3">
        <v>50.0</v>
      </c>
      <c r="C55" s="3">
        <v>2.0230624E7</v>
      </c>
      <c r="D55" s="3" t="s">
        <v>51</v>
      </c>
      <c r="E55" s="3" t="s">
        <v>68</v>
      </c>
      <c r="F55" s="3" t="s">
        <v>37</v>
      </c>
      <c r="G55" s="8" t="s">
        <v>53</v>
      </c>
      <c r="H55" s="3">
        <v>3.0</v>
      </c>
      <c r="I55" s="5"/>
      <c r="J55" s="5"/>
      <c r="K55" s="3" t="s">
        <v>54</v>
      </c>
      <c r="L55" s="3">
        <v>700.0</v>
      </c>
      <c r="M55" s="3">
        <v>300.0</v>
      </c>
      <c r="N55" s="3">
        <v>2.0230911E7</v>
      </c>
      <c r="O55" s="3">
        <v>223241.0</v>
      </c>
      <c r="P55" s="3">
        <v>2.0230911E7</v>
      </c>
      <c r="Q55" s="3">
        <v>16.6</v>
      </c>
      <c r="R55" s="3">
        <v>17.0</v>
      </c>
      <c r="S55" s="5">
        <f>average(Q55:R55)</f>
        <v>16.8</v>
      </c>
      <c r="T55" s="3">
        <v>26.0</v>
      </c>
      <c r="U55" s="3">
        <v>1.96</v>
      </c>
      <c r="V55" s="3">
        <v>1.88</v>
      </c>
      <c r="W55" s="3">
        <v>13.8</v>
      </c>
      <c r="X55" s="3">
        <v>13.8</v>
      </c>
      <c r="Y55" s="5">
        <f>average(W55:X55)</f>
        <v>13.8</v>
      </c>
      <c r="Z55" s="3">
        <v>13.5</v>
      </c>
      <c r="AA55" s="3">
        <v>2.05</v>
      </c>
      <c r="AB55" s="3">
        <v>1.27</v>
      </c>
      <c r="AC55" s="3">
        <v>80.0</v>
      </c>
      <c r="AD55" s="3"/>
      <c r="AE55" s="3"/>
      <c r="AF55" s="3"/>
      <c r="AG55" s="6" t="s">
        <v>55</v>
      </c>
      <c r="AH55" s="7" t="s">
        <v>42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>
      <c r="A56" s="3" t="s">
        <v>117</v>
      </c>
      <c r="B56" s="3">
        <v>50.0</v>
      </c>
      <c r="C56" s="3">
        <v>2.0230624E7</v>
      </c>
      <c r="D56" s="3" t="s">
        <v>51</v>
      </c>
      <c r="E56" s="3" t="s">
        <v>68</v>
      </c>
      <c r="F56" s="3" t="s">
        <v>37</v>
      </c>
      <c r="G56" s="8" t="s">
        <v>53</v>
      </c>
      <c r="H56" s="3"/>
      <c r="I56" s="5"/>
      <c r="J56" s="5"/>
      <c r="K56" s="5"/>
      <c r="L56" s="3">
        <v>700.0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3"/>
      <c r="AE56" s="3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>
      <c r="A57" s="3" t="s">
        <v>118</v>
      </c>
      <c r="B57" s="3">
        <v>50.0</v>
      </c>
      <c r="C57" s="3">
        <v>2.0230624E7</v>
      </c>
      <c r="D57" s="3" t="s">
        <v>51</v>
      </c>
      <c r="E57" s="3" t="s">
        <v>68</v>
      </c>
      <c r="F57" s="3" t="s">
        <v>37</v>
      </c>
      <c r="G57" s="8" t="s">
        <v>53</v>
      </c>
      <c r="H57" s="3">
        <v>2.0</v>
      </c>
      <c r="I57" s="3"/>
      <c r="J57" s="3"/>
      <c r="K57" s="3" t="s">
        <v>54</v>
      </c>
      <c r="L57" s="3">
        <v>700.0</v>
      </c>
      <c r="M57" s="3">
        <v>300.0</v>
      </c>
      <c r="N57" s="3">
        <v>2.0230725E7</v>
      </c>
      <c r="O57" s="3">
        <v>223241.0</v>
      </c>
      <c r="P57" s="3">
        <v>2.0230725E7</v>
      </c>
      <c r="Q57" s="3">
        <v>9.64</v>
      </c>
      <c r="R57" s="3">
        <v>9.5</v>
      </c>
      <c r="S57" s="5">
        <f t="shared" ref="S57:S60" si="8">average(Q57:R57)</f>
        <v>9.57</v>
      </c>
      <c r="T57" s="3">
        <v>19.6</v>
      </c>
      <c r="U57" s="3">
        <v>1.96</v>
      </c>
      <c r="V57" s="3">
        <v>3.33</v>
      </c>
      <c r="W57" s="3">
        <v>17.8</v>
      </c>
      <c r="X57" s="3">
        <v>17.2</v>
      </c>
      <c r="Y57" s="5">
        <f t="shared" ref="Y57:Y58" si="9">average(W57:X57)</f>
        <v>17.5</v>
      </c>
      <c r="Z57" s="3">
        <v>8.6</v>
      </c>
      <c r="AA57" s="3">
        <v>1.99</v>
      </c>
      <c r="AB57" s="3">
        <v>1.04</v>
      </c>
      <c r="AC57" s="3">
        <v>80.0</v>
      </c>
      <c r="AD57" s="3"/>
      <c r="AE57" s="3"/>
      <c r="AF57" s="3"/>
      <c r="AG57" s="6" t="s">
        <v>60</v>
      </c>
      <c r="AH57" s="7" t="s">
        <v>42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>
      <c r="A58" s="3" t="s">
        <v>119</v>
      </c>
      <c r="B58" s="3">
        <v>50.0</v>
      </c>
      <c r="C58" s="3">
        <v>2.0230624E7</v>
      </c>
      <c r="D58" s="3" t="s">
        <v>51</v>
      </c>
      <c r="E58" s="3" t="s">
        <v>68</v>
      </c>
      <c r="F58" s="3" t="s">
        <v>37</v>
      </c>
      <c r="G58" s="8" t="s">
        <v>53</v>
      </c>
      <c r="H58" s="3">
        <v>4.0</v>
      </c>
      <c r="I58" s="5"/>
      <c r="J58" s="5"/>
      <c r="K58" s="3" t="s">
        <v>54</v>
      </c>
      <c r="L58" s="3">
        <v>700.0</v>
      </c>
      <c r="M58" s="3">
        <v>300.0</v>
      </c>
      <c r="N58" s="3">
        <v>2.0230916E7</v>
      </c>
      <c r="O58" s="3">
        <v>223241.0</v>
      </c>
      <c r="P58" s="3">
        <v>2.0230916E7</v>
      </c>
      <c r="Q58" s="3">
        <v>11.0</v>
      </c>
      <c r="R58" s="3">
        <v>11.1</v>
      </c>
      <c r="S58" s="5">
        <f t="shared" si="8"/>
        <v>11.05</v>
      </c>
      <c r="T58" s="3">
        <v>17.4</v>
      </c>
      <c r="U58" s="3">
        <v>1.93</v>
      </c>
      <c r="V58" s="3">
        <v>5.32</v>
      </c>
      <c r="W58" s="3">
        <v>10.6</v>
      </c>
      <c r="X58" s="3">
        <v>10.6</v>
      </c>
      <c r="Y58" s="5">
        <f t="shared" si="9"/>
        <v>10.6</v>
      </c>
      <c r="Z58" s="3">
        <v>9.4</v>
      </c>
      <c r="AA58" s="3">
        <v>2.1</v>
      </c>
      <c r="AB58" s="3">
        <v>1.08</v>
      </c>
      <c r="AC58" s="3">
        <v>80.0</v>
      </c>
      <c r="AD58" s="3"/>
      <c r="AE58" s="3"/>
      <c r="AF58" s="3"/>
      <c r="AG58" s="6" t="s">
        <v>88</v>
      </c>
      <c r="AH58" s="7" t="s">
        <v>42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>
      <c r="A59" s="3" t="s">
        <v>120</v>
      </c>
      <c r="B59" s="3">
        <v>50.0</v>
      </c>
      <c r="C59" s="3">
        <v>2.0230624E7</v>
      </c>
      <c r="D59" s="3" t="s">
        <v>63</v>
      </c>
      <c r="E59" s="3" t="s">
        <v>68</v>
      </c>
      <c r="F59" s="3" t="s">
        <v>37</v>
      </c>
      <c r="G59" s="8" t="s">
        <v>53</v>
      </c>
      <c r="H59" s="3">
        <v>5.0</v>
      </c>
      <c r="I59" s="5"/>
      <c r="J59" s="5"/>
      <c r="K59" s="3" t="s">
        <v>54</v>
      </c>
      <c r="L59" s="3">
        <v>700.0</v>
      </c>
      <c r="M59" s="3">
        <v>300.0</v>
      </c>
      <c r="N59" s="3">
        <v>2.0231005E7</v>
      </c>
      <c r="O59" s="3">
        <v>223241.0</v>
      </c>
      <c r="P59" s="3">
        <v>2.0231005E7</v>
      </c>
      <c r="Q59" s="3">
        <v>12.1</v>
      </c>
      <c r="R59" s="3">
        <v>12.0</v>
      </c>
      <c r="S59" s="5">
        <f t="shared" si="8"/>
        <v>12.05</v>
      </c>
      <c r="T59" s="3">
        <v>22.0</v>
      </c>
      <c r="U59" s="3">
        <v>1.9</v>
      </c>
      <c r="V59" s="3">
        <v>2.87</v>
      </c>
      <c r="W59" s="3" t="s">
        <v>40</v>
      </c>
      <c r="X59" s="3" t="s">
        <v>40</v>
      </c>
      <c r="Y59" s="3" t="s">
        <v>40</v>
      </c>
      <c r="Z59" s="3">
        <v>8.5</v>
      </c>
      <c r="AA59" s="3">
        <v>2.15</v>
      </c>
      <c r="AB59" s="3">
        <v>1.13</v>
      </c>
      <c r="AC59" s="3">
        <v>65.0</v>
      </c>
      <c r="AD59" s="3"/>
      <c r="AE59" s="3"/>
      <c r="AF59" s="6" t="s">
        <v>121</v>
      </c>
      <c r="AG59" s="5"/>
      <c r="AH59" s="7" t="s">
        <v>42</v>
      </c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>
      <c r="A60" s="3" t="s">
        <v>122</v>
      </c>
      <c r="B60" s="3">
        <v>50.0</v>
      </c>
      <c r="C60" s="3">
        <v>2.0230624E7</v>
      </c>
      <c r="D60" s="3" t="s">
        <v>63</v>
      </c>
      <c r="E60" s="3" t="s">
        <v>68</v>
      </c>
      <c r="F60" s="3" t="s">
        <v>37</v>
      </c>
      <c r="G60" s="8" t="s">
        <v>53</v>
      </c>
      <c r="H60" s="3">
        <v>3.0</v>
      </c>
      <c r="I60" s="5"/>
      <c r="J60" s="5"/>
      <c r="K60" s="3" t="s">
        <v>54</v>
      </c>
      <c r="L60" s="3">
        <v>700.0</v>
      </c>
      <c r="M60" s="3">
        <v>300.0</v>
      </c>
      <c r="N60" s="3">
        <v>2.0230911E7</v>
      </c>
      <c r="O60" s="3">
        <v>223241.0</v>
      </c>
      <c r="P60" s="3">
        <v>2.0230911E7</v>
      </c>
      <c r="Q60" s="3">
        <v>10.3</v>
      </c>
      <c r="R60" s="3">
        <v>10.5</v>
      </c>
      <c r="S60" s="5">
        <f t="shared" si="8"/>
        <v>10.4</v>
      </c>
      <c r="T60" s="3">
        <v>15.6</v>
      </c>
      <c r="U60" s="3">
        <v>1.92</v>
      </c>
      <c r="V60" s="3">
        <v>1.95</v>
      </c>
      <c r="W60" s="3" t="s">
        <v>40</v>
      </c>
      <c r="X60" s="3" t="s">
        <v>40</v>
      </c>
      <c r="Y60" s="3" t="s">
        <v>40</v>
      </c>
      <c r="Z60" s="3">
        <v>9.6</v>
      </c>
      <c r="AA60" s="3">
        <v>2.08</v>
      </c>
      <c r="AB60" s="3">
        <v>1.18</v>
      </c>
      <c r="AC60" s="3">
        <v>80.0</v>
      </c>
      <c r="AD60" s="3"/>
      <c r="AE60" s="3"/>
      <c r="AF60" s="3"/>
      <c r="AG60" s="6" t="s">
        <v>55</v>
      </c>
      <c r="AH60" s="7" t="s">
        <v>42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>
      <c r="A61" s="3" t="s">
        <v>123</v>
      </c>
      <c r="B61" s="3">
        <v>50.0</v>
      </c>
      <c r="C61" s="3">
        <v>2.0230624E7</v>
      </c>
      <c r="D61" s="3" t="s">
        <v>63</v>
      </c>
      <c r="E61" s="3" t="s">
        <v>68</v>
      </c>
      <c r="F61" s="3" t="s">
        <v>37</v>
      </c>
      <c r="G61" s="8" t="s">
        <v>53</v>
      </c>
      <c r="H61" s="3"/>
      <c r="I61" s="5"/>
      <c r="J61" s="5"/>
      <c r="K61" s="5"/>
      <c r="L61" s="3">
        <v>700.0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3"/>
      <c r="AE61" s="3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>
      <c r="A62" s="3" t="s">
        <v>124</v>
      </c>
      <c r="B62" s="3">
        <v>50.0</v>
      </c>
      <c r="C62" s="3">
        <v>2.0230624E7</v>
      </c>
      <c r="D62" s="3" t="s">
        <v>63</v>
      </c>
      <c r="E62" s="3" t="s">
        <v>68</v>
      </c>
      <c r="F62" s="3" t="s">
        <v>37</v>
      </c>
      <c r="G62" s="8" t="s">
        <v>53</v>
      </c>
      <c r="H62" s="3"/>
      <c r="I62" s="5"/>
      <c r="J62" s="5"/>
      <c r="K62" s="5"/>
      <c r="L62" s="3">
        <v>700.0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3"/>
      <c r="AE62" s="3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>
      <c r="A63" s="3" t="s">
        <v>125</v>
      </c>
      <c r="B63" s="3">
        <v>50.0</v>
      </c>
      <c r="C63" s="3">
        <v>2.0230624E7</v>
      </c>
      <c r="D63" s="3" t="s">
        <v>63</v>
      </c>
      <c r="E63" s="3" t="s">
        <v>68</v>
      </c>
      <c r="F63" s="3" t="s">
        <v>37</v>
      </c>
      <c r="G63" s="8" t="s">
        <v>53</v>
      </c>
      <c r="H63" s="3"/>
      <c r="I63" s="5"/>
      <c r="J63" s="5"/>
      <c r="K63" s="5"/>
      <c r="L63" s="3">
        <v>700.0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3"/>
      <c r="AE63" s="3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>
      <c r="A64" s="3" t="s">
        <v>126</v>
      </c>
      <c r="B64" s="3">
        <v>50.0</v>
      </c>
      <c r="C64" s="3">
        <v>2.0230624E7</v>
      </c>
      <c r="D64" s="3" t="s">
        <v>63</v>
      </c>
      <c r="E64" s="3" t="s">
        <v>68</v>
      </c>
      <c r="F64" s="3" t="s">
        <v>37</v>
      </c>
      <c r="G64" s="8" t="s">
        <v>53</v>
      </c>
      <c r="H64" s="3">
        <v>4.0</v>
      </c>
      <c r="I64" s="5"/>
      <c r="J64" s="5"/>
      <c r="K64" s="3" t="s">
        <v>54</v>
      </c>
      <c r="L64" s="3">
        <v>700.0</v>
      </c>
      <c r="M64" s="3">
        <v>300.0</v>
      </c>
      <c r="N64" s="3">
        <v>2.0230916E7</v>
      </c>
      <c r="O64" s="3">
        <v>223241.0</v>
      </c>
      <c r="P64" s="3">
        <v>2.0230916E7</v>
      </c>
      <c r="Q64" s="3">
        <v>8.58</v>
      </c>
      <c r="R64" s="3">
        <v>8.64</v>
      </c>
      <c r="S64" s="5">
        <f>average(Q64:R64)</f>
        <v>8.61</v>
      </c>
      <c r="T64" s="3">
        <v>14.6</v>
      </c>
      <c r="U64" s="3">
        <v>1.85</v>
      </c>
      <c r="V64" s="3">
        <v>1.79</v>
      </c>
      <c r="W64" s="3" t="s">
        <v>40</v>
      </c>
      <c r="X64" s="3" t="s">
        <v>40</v>
      </c>
      <c r="Y64" s="3" t="s">
        <v>40</v>
      </c>
      <c r="Z64" s="3">
        <v>7.2</v>
      </c>
      <c r="AA64" s="3">
        <v>2.23</v>
      </c>
      <c r="AB64" s="3">
        <v>1.13</v>
      </c>
      <c r="AC64" s="3">
        <v>80.0</v>
      </c>
      <c r="AD64" s="3"/>
      <c r="AE64" s="3"/>
      <c r="AF64" s="6" t="s">
        <v>93</v>
      </c>
      <c r="AG64" s="6" t="s">
        <v>88</v>
      </c>
      <c r="AH64" s="7" t="s">
        <v>42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>
      <c r="A65" s="3" t="s">
        <v>127</v>
      </c>
      <c r="B65" s="3">
        <v>50.0</v>
      </c>
      <c r="C65" s="3">
        <v>2.0230624E7</v>
      </c>
      <c r="D65" s="3" t="s">
        <v>75</v>
      </c>
      <c r="E65" s="3" t="s">
        <v>68</v>
      </c>
      <c r="F65" s="3" t="s">
        <v>37</v>
      </c>
      <c r="G65" s="8" t="s">
        <v>53</v>
      </c>
      <c r="H65" s="3"/>
      <c r="I65" s="5"/>
      <c r="J65" s="5"/>
      <c r="K65" s="5"/>
      <c r="L65" s="3">
        <v>700.0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3"/>
      <c r="AE65" s="3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>
      <c r="A66" s="3" t="s">
        <v>128</v>
      </c>
      <c r="B66" s="3">
        <v>50.0</v>
      </c>
      <c r="C66" s="3">
        <v>2.0230624E7</v>
      </c>
      <c r="D66" s="3" t="s">
        <v>75</v>
      </c>
      <c r="E66" s="3" t="s">
        <v>68</v>
      </c>
      <c r="F66" s="3" t="s">
        <v>37</v>
      </c>
      <c r="G66" s="8" t="s">
        <v>53</v>
      </c>
      <c r="H66" s="3"/>
      <c r="I66" s="5"/>
      <c r="J66" s="5"/>
      <c r="K66" s="5"/>
      <c r="L66" s="3">
        <v>700.0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3"/>
      <c r="AE66" s="3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>
      <c r="A67" s="3" t="s">
        <v>129</v>
      </c>
      <c r="B67" s="3">
        <v>50.0</v>
      </c>
      <c r="C67" s="3">
        <v>2.0230624E7</v>
      </c>
      <c r="D67" s="3" t="s">
        <v>75</v>
      </c>
      <c r="E67" s="3" t="s">
        <v>68</v>
      </c>
      <c r="F67" s="3" t="s">
        <v>37</v>
      </c>
      <c r="G67" s="8" t="s">
        <v>53</v>
      </c>
      <c r="H67" s="3"/>
      <c r="I67" s="5"/>
      <c r="J67" s="5"/>
      <c r="K67" s="5"/>
      <c r="L67" s="3">
        <v>700.0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3"/>
      <c r="AE67" s="3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>
      <c r="A68" s="3" t="s">
        <v>130</v>
      </c>
      <c r="B68" s="3">
        <v>50.0</v>
      </c>
      <c r="C68" s="3">
        <v>2.0230624E7</v>
      </c>
      <c r="D68" s="3" t="s">
        <v>75</v>
      </c>
      <c r="E68" s="3" t="s">
        <v>68</v>
      </c>
      <c r="F68" s="3" t="s">
        <v>37</v>
      </c>
      <c r="G68" s="8" t="s">
        <v>53</v>
      </c>
      <c r="H68" s="3"/>
      <c r="I68" s="5"/>
      <c r="J68" s="5"/>
      <c r="K68" s="5"/>
      <c r="L68" s="3">
        <v>700.0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3"/>
      <c r="AE68" s="3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>
      <c r="A69" s="3" t="s">
        <v>131</v>
      </c>
      <c r="B69" s="3">
        <v>50.0</v>
      </c>
      <c r="C69" s="3">
        <v>2.0230624E7</v>
      </c>
      <c r="D69" s="3" t="s">
        <v>75</v>
      </c>
      <c r="E69" s="3" t="s">
        <v>68</v>
      </c>
      <c r="F69" s="3" t="s">
        <v>37</v>
      </c>
      <c r="G69" s="8" t="s">
        <v>53</v>
      </c>
      <c r="H69" s="3">
        <v>3.0</v>
      </c>
      <c r="I69" s="5"/>
      <c r="J69" s="5"/>
      <c r="K69" s="3" t="s">
        <v>54</v>
      </c>
      <c r="L69" s="3">
        <v>700.0</v>
      </c>
      <c r="M69" s="3">
        <v>300.0</v>
      </c>
      <c r="N69" s="3">
        <v>2.0230911E7</v>
      </c>
      <c r="O69" s="3">
        <v>223241.0</v>
      </c>
      <c r="P69" s="3">
        <v>2.0230911E7</v>
      </c>
      <c r="Q69" s="3">
        <v>7.18</v>
      </c>
      <c r="R69" s="3">
        <v>7.28</v>
      </c>
      <c r="S69" s="5">
        <f t="shared" ref="S69:S71" si="10">average(Q69:R69)</f>
        <v>7.23</v>
      </c>
      <c r="T69" s="3">
        <v>14.6</v>
      </c>
      <c r="U69" s="3">
        <v>2.01</v>
      </c>
      <c r="V69" s="3">
        <v>1.89</v>
      </c>
      <c r="W69" s="3" t="s">
        <v>40</v>
      </c>
      <c r="X69" s="3" t="s">
        <v>40</v>
      </c>
      <c r="Y69" s="3" t="s">
        <v>40</v>
      </c>
      <c r="Z69" s="3">
        <v>7.3</v>
      </c>
      <c r="AA69" s="3">
        <v>2.08</v>
      </c>
      <c r="AB69" s="3">
        <v>1.06</v>
      </c>
      <c r="AC69" s="3">
        <v>80.0</v>
      </c>
      <c r="AD69" s="3"/>
      <c r="AE69" s="3"/>
      <c r="AF69" s="3"/>
      <c r="AG69" s="6" t="s">
        <v>55</v>
      </c>
      <c r="AH69" s="7" t="s">
        <v>42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>
      <c r="A70" s="3" t="s">
        <v>132</v>
      </c>
      <c r="B70" s="3">
        <v>50.0</v>
      </c>
      <c r="C70" s="3">
        <v>2.0230624E7</v>
      </c>
      <c r="D70" s="3" t="s">
        <v>75</v>
      </c>
      <c r="E70" s="3" t="s">
        <v>68</v>
      </c>
      <c r="F70" s="3" t="s">
        <v>37</v>
      </c>
      <c r="G70" s="8" t="s">
        <v>53</v>
      </c>
      <c r="H70" s="3">
        <v>4.0</v>
      </c>
      <c r="I70" s="5"/>
      <c r="J70" s="5"/>
      <c r="K70" s="3" t="s">
        <v>54</v>
      </c>
      <c r="L70" s="3">
        <v>700.0</v>
      </c>
      <c r="M70" s="3">
        <v>300.0</v>
      </c>
      <c r="N70" s="3">
        <v>2.0230916E7</v>
      </c>
      <c r="O70" s="3">
        <v>223241.0</v>
      </c>
      <c r="P70" s="3">
        <v>2.0230916E7</v>
      </c>
      <c r="Q70" s="3">
        <v>6.9</v>
      </c>
      <c r="R70" s="3">
        <v>6.94</v>
      </c>
      <c r="S70" s="5">
        <f t="shared" si="10"/>
        <v>6.92</v>
      </c>
      <c r="T70" s="3">
        <v>11.4</v>
      </c>
      <c r="U70" s="3">
        <v>1.96</v>
      </c>
      <c r="V70" s="3">
        <v>0.35</v>
      </c>
      <c r="W70" s="3" t="s">
        <v>40</v>
      </c>
      <c r="X70" s="3" t="s">
        <v>40</v>
      </c>
      <c r="Y70" s="3" t="s">
        <v>40</v>
      </c>
      <c r="Z70" s="3">
        <v>7.8</v>
      </c>
      <c r="AA70" s="3">
        <v>2.16</v>
      </c>
      <c r="AB70" s="3">
        <v>1.06</v>
      </c>
      <c r="AC70" s="3">
        <v>80.0</v>
      </c>
      <c r="AD70" s="3"/>
      <c r="AE70" s="3"/>
      <c r="AF70" s="6" t="s">
        <v>121</v>
      </c>
      <c r="AG70" s="6" t="s">
        <v>88</v>
      </c>
      <c r="AH70" s="7" t="s">
        <v>42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>
      <c r="A71" s="9" t="s">
        <v>133</v>
      </c>
      <c r="B71" s="9">
        <v>50.0</v>
      </c>
      <c r="C71" s="9">
        <v>2.0230627E7</v>
      </c>
      <c r="D71" s="9" t="s">
        <v>51</v>
      </c>
      <c r="E71" s="9" t="s">
        <v>52</v>
      </c>
      <c r="F71" s="9" t="s">
        <v>37</v>
      </c>
      <c r="G71" s="10" t="s">
        <v>69</v>
      </c>
      <c r="H71" s="9">
        <v>8.0</v>
      </c>
      <c r="I71" s="9"/>
      <c r="J71" s="9" t="s">
        <v>134</v>
      </c>
      <c r="K71" s="9" t="s">
        <v>54</v>
      </c>
      <c r="L71" s="9">
        <v>700.0</v>
      </c>
      <c r="M71" s="9">
        <v>300.0</v>
      </c>
      <c r="N71" s="9">
        <v>2.0231119E7</v>
      </c>
      <c r="O71" s="9">
        <v>225465.0</v>
      </c>
      <c r="P71" s="9">
        <v>2.0231119E7</v>
      </c>
      <c r="Q71" s="9">
        <v>14.2</v>
      </c>
      <c r="R71" s="9">
        <v>14.4</v>
      </c>
      <c r="S71" s="11">
        <f t="shared" si="10"/>
        <v>14.3</v>
      </c>
      <c r="T71" s="11"/>
      <c r="U71" s="9">
        <v>15.8</v>
      </c>
      <c r="V71" s="9">
        <v>1.81</v>
      </c>
      <c r="W71" s="9">
        <v>0.76</v>
      </c>
      <c r="X71" s="9">
        <v>27.6</v>
      </c>
      <c r="Y71" s="11">
        <f t="shared" ref="Y71:Y115" si="11">average(W71:X71)</f>
        <v>14.18</v>
      </c>
      <c r="Z71" s="9">
        <v>16.6</v>
      </c>
      <c r="AA71" s="9">
        <v>2.05</v>
      </c>
      <c r="AB71" s="9">
        <v>0.44</v>
      </c>
      <c r="AC71" s="9">
        <v>80.0</v>
      </c>
      <c r="AD71" s="9">
        <f t="shared" ref="AD71:AD115" si="12">68*Y71</f>
        <v>964.24</v>
      </c>
      <c r="AE71" s="9">
        <f t="shared" ref="AE71:AE115" si="13">AD71/1000</f>
        <v>0.96424</v>
      </c>
      <c r="AF71" s="11"/>
      <c r="AG71" s="12" t="s">
        <v>73</v>
      </c>
      <c r="AH71" s="13" t="s">
        <v>42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>
      <c r="A72" s="9" t="s">
        <v>135</v>
      </c>
      <c r="B72" s="9">
        <v>50.0</v>
      </c>
      <c r="C72" s="9">
        <v>2.0230627E7</v>
      </c>
      <c r="D72" s="9" t="s">
        <v>51</v>
      </c>
      <c r="E72" s="9" t="s">
        <v>52</v>
      </c>
      <c r="F72" s="9" t="s">
        <v>37</v>
      </c>
      <c r="G72" s="10" t="s">
        <v>69</v>
      </c>
      <c r="H72" s="9">
        <v>9.0</v>
      </c>
      <c r="I72" s="9" t="s">
        <v>78</v>
      </c>
      <c r="J72" s="9" t="s">
        <v>134</v>
      </c>
      <c r="K72" s="9" t="s">
        <v>79</v>
      </c>
      <c r="L72" s="9">
        <v>200.0</v>
      </c>
      <c r="M72" s="9">
        <v>300.0</v>
      </c>
      <c r="N72" s="9">
        <v>2.023122E7</v>
      </c>
      <c r="O72" s="9">
        <v>225465.0</v>
      </c>
      <c r="P72" s="9">
        <v>2.0240102E7</v>
      </c>
      <c r="Q72" s="9" t="s">
        <v>40</v>
      </c>
      <c r="R72" s="9" t="s">
        <v>40</v>
      </c>
      <c r="S72" s="9" t="s">
        <v>40</v>
      </c>
      <c r="T72" s="9">
        <v>6.0</v>
      </c>
      <c r="U72" s="9">
        <v>1.63</v>
      </c>
      <c r="V72" s="9">
        <v>1.3</v>
      </c>
      <c r="W72" s="9">
        <v>17.7</v>
      </c>
      <c r="X72" s="9">
        <v>17.4</v>
      </c>
      <c r="Y72" s="11">
        <f t="shared" si="11"/>
        <v>17.55</v>
      </c>
      <c r="Z72" s="9">
        <v>9.2</v>
      </c>
      <c r="AA72" s="9">
        <v>2.62</v>
      </c>
      <c r="AB72" s="9">
        <v>0.26</v>
      </c>
      <c r="AC72" s="9">
        <v>80.0</v>
      </c>
      <c r="AD72" s="9">
        <f t="shared" si="12"/>
        <v>1193.4</v>
      </c>
      <c r="AE72" s="9">
        <f t="shared" si="13"/>
        <v>1.1934</v>
      </c>
      <c r="AF72" s="9"/>
      <c r="AG72" s="12" t="s">
        <v>80</v>
      </c>
      <c r="AH72" s="13" t="s">
        <v>42</v>
      </c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>
      <c r="A73" s="9" t="s">
        <v>136</v>
      </c>
      <c r="B73" s="9">
        <v>50.0</v>
      </c>
      <c r="C73" s="9">
        <v>2.0230627E7</v>
      </c>
      <c r="D73" s="9" t="s">
        <v>51</v>
      </c>
      <c r="E73" s="9" t="s">
        <v>52</v>
      </c>
      <c r="F73" s="9" t="s">
        <v>37</v>
      </c>
      <c r="G73" s="10" t="s">
        <v>69</v>
      </c>
      <c r="H73" s="9">
        <v>7.0</v>
      </c>
      <c r="I73" s="9"/>
      <c r="J73" s="9" t="s">
        <v>134</v>
      </c>
      <c r="K73" s="9" t="s">
        <v>54</v>
      </c>
      <c r="L73" s="9">
        <v>700.0</v>
      </c>
      <c r="M73" s="9">
        <v>300.0</v>
      </c>
      <c r="N73" s="9">
        <v>2.023103E7</v>
      </c>
      <c r="O73" s="9">
        <v>225465.0</v>
      </c>
      <c r="P73" s="9">
        <v>2.023103E7</v>
      </c>
      <c r="Q73" s="9">
        <v>14.5</v>
      </c>
      <c r="R73" s="9">
        <v>14.4</v>
      </c>
      <c r="S73" s="11">
        <f t="shared" ref="S73:S75" si="14">average(Q73:R73)</f>
        <v>14.45</v>
      </c>
      <c r="T73" s="9">
        <v>15.8</v>
      </c>
      <c r="U73" s="9">
        <v>1.69</v>
      </c>
      <c r="V73" s="9">
        <v>1.59</v>
      </c>
      <c r="W73" s="9">
        <v>16.3</v>
      </c>
      <c r="X73" s="9">
        <v>16.0</v>
      </c>
      <c r="Y73" s="11">
        <f t="shared" si="11"/>
        <v>16.15</v>
      </c>
      <c r="Z73" s="9">
        <v>14.1</v>
      </c>
      <c r="AA73" s="9">
        <v>2.07</v>
      </c>
      <c r="AB73" s="9">
        <v>1.19</v>
      </c>
      <c r="AC73" s="9">
        <v>80.0</v>
      </c>
      <c r="AD73" s="9">
        <f t="shared" si="12"/>
        <v>1098.2</v>
      </c>
      <c r="AE73" s="9">
        <f t="shared" si="13"/>
        <v>1.0982</v>
      </c>
      <c r="AF73" s="11"/>
      <c r="AG73" s="12" t="s">
        <v>76</v>
      </c>
      <c r="AH73" s="13" t="s">
        <v>42</v>
      </c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>
      <c r="A74" s="9" t="s">
        <v>137</v>
      </c>
      <c r="B74" s="9">
        <v>50.0</v>
      </c>
      <c r="C74" s="9">
        <v>2.0230627E7</v>
      </c>
      <c r="D74" s="9" t="s">
        <v>51</v>
      </c>
      <c r="E74" s="9" t="s">
        <v>52</v>
      </c>
      <c r="F74" s="9" t="s">
        <v>37</v>
      </c>
      <c r="G74" s="10" t="s">
        <v>69</v>
      </c>
      <c r="H74" s="9">
        <v>7.0</v>
      </c>
      <c r="I74" s="9"/>
      <c r="J74" s="9" t="s">
        <v>134</v>
      </c>
      <c r="K74" s="9" t="s">
        <v>54</v>
      </c>
      <c r="L74" s="9">
        <v>700.0</v>
      </c>
      <c r="M74" s="9">
        <v>300.0</v>
      </c>
      <c r="N74" s="9">
        <v>2.023103E7</v>
      </c>
      <c r="O74" s="9">
        <v>225465.0</v>
      </c>
      <c r="P74" s="9">
        <v>2.023103E7</v>
      </c>
      <c r="Q74" s="9">
        <v>15.0</v>
      </c>
      <c r="R74" s="9">
        <v>15.1</v>
      </c>
      <c r="S74" s="11">
        <f t="shared" si="14"/>
        <v>15.05</v>
      </c>
      <c r="T74" s="9">
        <v>8.4</v>
      </c>
      <c r="U74" s="9">
        <v>1.8</v>
      </c>
      <c r="V74" s="9">
        <v>-6.31</v>
      </c>
      <c r="W74" s="9">
        <v>17.8</v>
      </c>
      <c r="X74" s="9">
        <v>17.7</v>
      </c>
      <c r="Y74" s="11">
        <f t="shared" si="11"/>
        <v>17.75</v>
      </c>
      <c r="Z74" s="9">
        <v>21.2</v>
      </c>
      <c r="AA74" s="9">
        <v>1.87</v>
      </c>
      <c r="AB74" s="9">
        <v>0.86</v>
      </c>
      <c r="AC74" s="9">
        <v>80.0</v>
      </c>
      <c r="AD74" s="9">
        <f t="shared" si="12"/>
        <v>1207</v>
      </c>
      <c r="AE74" s="9">
        <f t="shared" si="13"/>
        <v>1.207</v>
      </c>
      <c r="AF74" s="11"/>
      <c r="AG74" s="12" t="s">
        <v>76</v>
      </c>
      <c r="AH74" s="13" t="s">
        <v>42</v>
      </c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>
      <c r="A75" s="9" t="s">
        <v>138</v>
      </c>
      <c r="B75" s="9">
        <v>50.0</v>
      </c>
      <c r="C75" s="9">
        <v>2.0230627E7</v>
      </c>
      <c r="D75" s="9" t="s">
        <v>51</v>
      </c>
      <c r="E75" s="9" t="s">
        <v>52</v>
      </c>
      <c r="F75" s="9" t="s">
        <v>37</v>
      </c>
      <c r="G75" s="10" t="s">
        <v>69</v>
      </c>
      <c r="H75" s="9">
        <v>9.0</v>
      </c>
      <c r="I75" s="9" t="s">
        <v>78</v>
      </c>
      <c r="J75" s="9" t="s">
        <v>134</v>
      </c>
      <c r="K75" s="9" t="s">
        <v>79</v>
      </c>
      <c r="L75" s="9">
        <v>500.0</v>
      </c>
      <c r="M75" s="9" t="s">
        <v>40</v>
      </c>
      <c r="N75" s="9">
        <v>2.023122E7</v>
      </c>
      <c r="O75" s="9">
        <v>225465.0</v>
      </c>
      <c r="P75" s="9">
        <v>2.0240102E7</v>
      </c>
      <c r="Q75" s="9">
        <v>6.62</v>
      </c>
      <c r="R75" s="9">
        <v>6.7</v>
      </c>
      <c r="S75" s="11">
        <f t="shared" si="14"/>
        <v>6.66</v>
      </c>
      <c r="T75" s="9">
        <v>10.7</v>
      </c>
      <c r="U75" s="9">
        <v>1.82</v>
      </c>
      <c r="V75" s="9">
        <v>1.62</v>
      </c>
      <c r="W75" s="9">
        <v>17.7</v>
      </c>
      <c r="X75" s="9">
        <v>17.8</v>
      </c>
      <c r="Y75" s="11">
        <f t="shared" si="11"/>
        <v>17.75</v>
      </c>
      <c r="Z75" s="9">
        <v>10.7</v>
      </c>
      <c r="AA75" s="9">
        <v>2.43</v>
      </c>
      <c r="AB75" s="9">
        <v>0.9</v>
      </c>
      <c r="AC75" s="9">
        <v>80.0</v>
      </c>
      <c r="AD75" s="9">
        <f t="shared" si="12"/>
        <v>1207</v>
      </c>
      <c r="AE75" s="9">
        <f t="shared" si="13"/>
        <v>1.207</v>
      </c>
      <c r="AF75" s="9"/>
      <c r="AG75" s="12" t="s">
        <v>80</v>
      </c>
      <c r="AH75" s="13" t="s">
        <v>42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>
      <c r="A76" s="9" t="s">
        <v>139</v>
      </c>
      <c r="B76" s="9">
        <v>50.0</v>
      </c>
      <c r="C76" s="9">
        <v>2.0230627E7</v>
      </c>
      <c r="D76" s="9" t="s">
        <v>51</v>
      </c>
      <c r="E76" s="9" t="s">
        <v>52</v>
      </c>
      <c r="F76" s="9" t="s">
        <v>37</v>
      </c>
      <c r="G76" s="10" t="s">
        <v>69</v>
      </c>
      <c r="H76" s="9">
        <v>9.0</v>
      </c>
      <c r="I76" s="9" t="s">
        <v>78</v>
      </c>
      <c r="J76" s="9" t="s">
        <v>134</v>
      </c>
      <c r="K76" s="9" t="s">
        <v>79</v>
      </c>
      <c r="L76" s="9">
        <v>500.0</v>
      </c>
      <c r="M76" s="9" t="s">
        <v>40</v>
      </c>
      <c r="N76" s="9">
        <v>2.023122E7</v>
      </c>
      <c r="O76" s="9">
        <v>225465.0</v>
      </c>
      <c r="P76" s="9">
        <v>2.0240102E7</v>
      </c>
      <c r="Q76" s="9" t="s">
        <v>40</v>
      </c>
      <c r="R76" s="9" t="s">
        <v>40</v>
      </c>
      <c r="S76" s="9" t="s">
        <v>40</v>
      </c>
      <c r="T76" s="9">
        <v>6.3</v>
      </c>
      <c r="U76" s="9">
        <v>1.82</v>
      </c>
      <c r="V76" s="9">
        <v>1.62</v>
      </c>
      <c r="W76" s="9">
        <v>23.4</v>
      </c>
      <c r="X76" s="9">
        <v>22.8</v>
      </c>
      <c r="Y76" s="11">
        <f t="shared" si="11"/>
        <v>23.1</v>
      </c>
      <c r="Z76" s="9">
        <v>12.2</v>
      </c>
      <c r="AA76" s="9">
        <v>2.36</v>
      </c>
      <c r="AB76" s="9">
        <v>1.1</v>
      </c>
      <c r="AC76" s="9">
        <v>80.0</v>
      </c>
      <c r="AD76" s="9">
        <f t="shared" si="12"/>
        <v>1570.8</v>
      </c>
      <c r="AE76" s="9">
        <f t="shared" si="13"/>
        <v>1.5708</v>
      </c>
      <c r="AF76" s="9"/>
      <c r="AG76" s="12" t="s">
        <v>80</v>
      </c>
      <c r="AH76" s="13" t="s">
        <v>42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>
      <c r="A77" s="9" t="s">
        <v>140</v>
      </c>
      <c r="B77" s="9">
        <v>50.0</v>
      </c>
      <c r="C77" s="9">
        <v>2.0230627E7</v>
      </c>
      <c r="D77" s="9" t="s">
        <v>63</v>
      </c>
      <c r="E77" s="9" t="s">
        <v>52</v>
      </c>
      <c r="F77" s="9" t="s">
        <v>37</v>
      </c>
      <c r="G77" s="10" t="s">
        <v>69</v>
      </c>
      <c r="H77" s="9">
        <v>8.0</v>
      </c>
      <c r="I77" s="9"/>
      <c r="J77" s="9" t="s">
        <v>134</v>
      </c>
      <c r="K77" s="9" t="s">
        <v>54</v>
      </c>
      <c r="L77" s="9">
        <v>700.0</v>
      </c>
      <c r="M77" s="9">
        <v>300.0</v>
      </c>
      <c r="N77" s="9">
        <v>2.0231119E7</v>
      </c>
      <c r="O77" s="9">
        <v>225465.0</v>
      </c>
      <c r="P77" s="9">
        <v>2.0231119E7</v>
      </c>
      <c r="Q77" s="9">
        <v>8.8</v>
      </c>
      <c r="R77" s="9">
        <v>8.98</v>
      </c>
      <c r="S77" s="11">
        <f t="shared" ref="S77:S84" si="15">average(Q77:R77)</f>
        <v>8.89</v>
      </c>
      <c r="T77" s="9">
        <v>8.4</v>
      </c>
      <c r="U77" s="9">
        <v>1.64</v>
      </c>
      <c r="V77" s="9">
        <v>1.05</v>
      </c>
      <c r="W77" s="9">
        <v>17.8</v>
      </c>
      <c r="X77" s="9">
        <v>17.7</v>
      </c>
      <c r="Y77" s="11">
        <f t="shared" si="11"/>
        <v>17.75</v>
      </c>
      <c r="Z77" s="9">
        <v>17.4</v>
      </c>
      <c r="AA77" s="9">
        <v>1.93</v>
      </c>
      <c r="AB77" s="9">
        <v>0.94</v>
      </c>
      <c r="AC77" s="9">
        <v>80.0</v>
      </c>
      <c r="AD77" s="9">
        <f t="shared" si="12"/>
        <v>1207</v>
      </c>
      <c r="AE77" s="9">
        <f t="shared" si="13"/>
        <v>1.207</v>
      </c>
      <c r="AF77" s="11"/>
      <c r="AG77" s="12" t="s">
        <v>73</v>
      </c>
      <c r="AH77" s="13" t="s">
        <v>42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>
      <c r="A78" s="9" t="s">
        <v>141</v>
      </c>
      <c r="B78" s="9">
        <v>50.0</v>
      </c>
      <c r="C78" s="9">
        <v>2.0230627E7</v>
      </c>
      <c r="D78" s="9" t="s">
        <v>63</v>
      </c>
      <c r="E78" s="9" t="s">
        <v>52</v>
      </c>
      <c r="F78" s="9" t="s">
        <v>37</v>
      </c>
      <c r="G78" s="10" t="s">
        <v>69</v>
      </c>
      <c r="H78" s="9">
        <v>7.0</v>
      </c>
      <c r="I78" s="9"/>
      <c r="J78" s="9" t="s">
        <v>134</v>
      </c>
      <c r="K78" s="9" t="s">
        <v>54</v>
      </c>
      <c r="L78" s="9">
        <v>700.0</v>
      </c>
      <c r="M78" s="9">
        <v>300.0</v>
      </c>
      <c r="N78" s="9">
        <v>2.023103E7</v>
      </c>
      <c r="O78" s="9">
        <v>225465.0</v>
      </c>
      <c r="P78" s="9">
        <v>2.023103E7</v>
      </c>
      <c r="Q78" s="9">
        <v>13.1</v>
      </c>
      <c r="R78" s="9">
        <v>13.2</v>
      </c>
      <c r="S78" s="11">
        <f t="shared" si="15"/>
        <v>13.15</v>
      </c>
      <c r="T78" s="9">
        <v>14.2</v>
      </c>
      <c r="U78" s="9">
        <v>1.7</v>
      </c>
      <c r="V78" s="9">
        <v>2.86</v>
      </c>
      <c r="W78" s="9">
        <v>21.4</v>
      </c>
      <c r="X78" s="9">
        <v>21.4</v>
      </c>
      <c r="Y78" s="11">
        <f t="shared" si="11"/>
        <v>21.4</v>
      </c>
      <c r="Z78" s="9">
        <v>17.1</v>
      </c>
      <c r="AA78" s="9">
        <v>2.08</v>
      </c>
      <c r="AB78" s="9">
        <v>0.88</v>
      </c>
      <c r="AC78" s="9">
        <v>80.0</v>
      </c>
      <c r="AD78" s="9">
        <f t="shared" si="12"/>
        <v>1455.2</v>
      </c>
      <c r="AE78" s="9">
        <f t="shared" si="13"/>
        <v>1.4552</v>
      </c>
      <c r="AF78" s="11"/>
      <c r="AG78" s="12" t="s">
        <v>76</v>
      </c>
      <c r="AH78" s="13" t="s">
        <v>42</v>
      </c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>
      <c r="A79" s="9" t="s">
        <v>142</v>
      </c>
      <c r="B79" s="9">
        <v>50.0</v>
      </c>
      <c r="C79" s="9">
        <v>2.0230627E7</v>
      </c>
      <c r="D79" s="9" t="s">
        <v>63</v>
      </c>
      <c r="E79" s="9" t="s">
        <v>52</v>
      </c>
      <c r="F79" s="9" t="s">
        <v>37</v>
      </c>
      <c r="G79" s="10" t="s">
        <v>69</v>
      </c>
      <c r="H79" s="9">
        <v>7.0</v>
      </c>
      <c r="I79" s="9"/>
      <c r="J79" s="9" t="s">
        <v>134</v>
      </c>
      <c r="K79" s="9" t="s">
        <v>54</v>
      </c>
      <c r="L79" s="9">
        <v>700.0</v>
      </c>
      <c r="M79" s="9">
        <v>300.0</v>
      </c>
      <c r="N79" s="9">
        <v>2.023103E7</v>
      </c>
      <c r="O79" s="9">
        <v>225465.0</v>
      </c>
      <c r="P79" s="9">
        <v>2.023103E7</v>
      </c>
      <c r="Q79" s="9">
        <v>12.6</v>
      </c>
      <c r="R79" s="9">
        <v>12.7</v>
      </c>
      <c r="S79" s="11">
        <f t="shared" si="15"/>
        <v>12.65</v>
      </c>
      <c r="T79" s="9">
        <v>6.3</v>
      </c>
      <c r="U79" s="9">
        <v>2.0</v>
      </c>
      <c r="V79" s="9">
        <v>0.03</v>
      </c>
      <c r="W79" s="9">
        <v>16.2</v>
      </c>
      <c r="X79" s="9">
        <v>16.2</v>
      </c>
      <c r="Y79" s="11">
        <f t="shared" si="11"/>
        <v>16.2</v>
      </c>
      <c r="Z79" s="9">
        <v>12.1</v>
      </c>
      <c r="AA79" s="9">
        <v>2.04</v>
      </c>
      <c r="AB79" s="9">
        <v>1.28</v>
      </c>
      <c r="AC79" s="9">
        <v>80.0</v>
      </c>
      <c r="AD79" s="9">
        <f t="shared" si="12"/>
        <v>1101.6</v>
      </c>
      <c r="AE79" s="9">
        <f t="shared" si="13"/>
        <v>1.1016</v>
      </c>
      <c r="AF79" s="11"/>
      <c r="AG79" s="12" t="s">
        <v>76</v>
      </c>
      <c r="AH79" s="13" t="s">
        <v>42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>
      <c r="A80" s="9" t="s">
        <v>143</v>
      </c>
      <c r="B80" s="9">
        <v>50.0</v>
      </c>
      <c r="C80" s="9">
        <v>2.0230627E7</v>
      </c>
      <c r="D80" s="9" t="s">
        <v>63</v>
      </c>
      <c r="E80" s="9" t="s">
        <v>52</v>
      </c>
      <c r="F80" s="9" t="s">
        <v>37</v>
      </c>
      <c r="G80" s="10" t="s">
        <v>69</v>
      </c>
      <c r="H80" s="9">
        <v>9.0</v>
      </c>
      <c r="I80" s="9" t="s">
        <v>78</v>
      </c>
      <c r="J80" s="9" t="s">
        <v>134</v>
      </c>
      <c r="K80" s="9" t="s">
        <v>79</v>
      </c>
      <c r="L80" s="9">
        <v>500.0</v>
      </c>
      <c r="M80" s="9" t="s">
        <v>40</v>
      </c>
      <c r="N80" s="9">
        <v>2.023122E7</v>
      </c>
      <c r="O80" s="9">
        <v>225465.0</v>
      </c>
      <c r="P80" s="9">
        <v>2.0240102E7</v>
      </c>
      <c r="Q80" s="9">
        <v>8.86</v>
      </c>
      <c r="R80" s="9">
        <v>8.52</v>
      </c>
      <c r="S80" s="11">
        <f t="shared" si="15"/>
        <v>8.69</v>
      </c>
      <c r="T80" s="9">
        <v>9.0</v>
      </c>
      <c r="U80" s="9">
        <v>1.88</v>
      </c>
      <c r="V80" s="9">
        <v>19.25</v>
      </c>
      <c r="W80" s="9">
        <v>28.2</v>
      </c>
      <c r="X80" s="9">
        <v>27.0</v>
      </c>
      <c r="Y80" s="11">
        <f t="shared" si="11"/>
        <v>27.6</v>
      </c>
      <c r="Z80" s="9">
        <v>16.7</v>
      </c>
      <c r="AA80" s="9">
        <v>2.4</v>
      </c>
      <c r="AB80" s="9">
        <v>1.31</v>
      </c>
      <c r="AC80" s="9">
        <v>80.0</v>
      </c>
      <c r="AD80" s="9">
        <f t="shared" si="12"/>
        <v>1876.8</v>
      </c>
      <c r="AE80" s="9">
        <f t="shared" si="13"/>
        <v>1.8768</v>
      </c>
      <c r="AF80" s="9"/>
      <c r="AG80" s="12" t="s">
        <v>80</v>
      </c>
      <c r="AH80" s="13" t="s">
        <v>42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>
      <c r="A81" s="9" t="s">
        <v>144</v>
      </c>
      <c r="B81" s="9">
        <v>50.0</v>
      </c>
      <c r="C81" s="9">
        <v>2.0230627E7</v>
      </c>
      <c r="D81" s="9" t="s">
        <v>63</v>
      </c>
      <c r="E81" s="9" t="s">
        <v>52</v>
      </c>
      <c r="F81" s="9" t="s">
        <v>37</v>
      </c>
      <c r="G81" s="10" t="s">
        <v>69</v>
      </c>
      <c r="H81" s="9">
        <v>6.0</v>
      </c>
      <c r="I81" s="9"/>
      <c r="J81" s="9" t="s">
        <v>134</v>
      </c>
      <c r="K81" s="9" t="s">
        <v>54</v>
      </c>
      <c r="L81" s="9">
        <v>700.0</v>
      </c>
      <c r="M81" s="9">
        <v>300.0</v>
      </c>
      <c r="N81" s="9">
        <v>2.0231024E7</v>
      </c>
      <c r="O81" s="9">
        <v>225465.0</v>
      </c>
      <c r="P81" s="9">
        <v>2.0231024E7</v>
      </c>
      <c r="Q81" s="9">
        <v>8.1</v>
      </c>
      <c r="R81" s="9">
        <v>8.38</v>
      </c>
      <c r="S81" s="11">
        <f t="shared" si="15"/>
        <v>8.24</v>
      </c>
      <c r="T81" s="9">
        <v>8.3</v>
      </c>
      <c r="U81" s="9">
        <v>1.63</v>
      </c>
      <c r="V81" s="9">
        <v>0.1</v>
      </c>
      <c r="W81" s="9">
        <v>20.2</v>
      </c>
      <c r="X81" s="9">
        <v>20.2</v>
      </c>
      <c r="Y81" s="11">
        <f t="shared" si="11"/>
        <v>20.2</v>
      </c>
      <c r="Z81" s="9">
        <v>11.9</v>
      </c>
      <c r="AA81" s="9">
        <v>2.17</v>
      </c>
      <c r="AB81" s="9">
        <v>1.09</v>
      </c>
      <c r="AC81" s="9">
        <v>80.0</v>
      </c>
      <c r="AD81" s="9">
        <f t="shared" si="12"/>
        <v>1373.6</v>
      </c>
      <c r="AE81" s="9">
        <f t="shared" si="13"/>
        <v>1.3736</v>
      </c>
      <c r="AF81" s="11"/>
      <c r="AG81" s="12" t="s">
        <v>70</v>
      </c>
      <c r="AH81" s="13" t="s">
        <v>42</v>
      </c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>
      <c r="A82" s="9" t="s">
        <v>145</v>
      </c>
      <c r="B82" s="9">
        <v>50.0</v>
      </c>
      <c r="C82" s="9">
        <v>2.0230627E7</v>
      </c>
      <c r="D82" s="9" t="s">
        <v>63</v>
      </c>
      <c r="E82" s="9" t="s">
        <v>52</v>
      </c>
      <c r="F82" s="9" t="s">
        <v>37</v>
      </c>
      <c r="G82" s="10" t="s">
        <v>69</v>
      </c>
      <c r="H82" s="9">
        <v>8.0</v>
      </c>
      <c r="I82" s="9"/>
      <c r="J82" s="9" t="s">
        <v>134</v>
      </c>
      <c r="K82" s="9" t="s">
        <v>54</v>
      </c>
      <c r="L82" s="9">
        <v>700.0</v>
      </c>
      <c r="M82" s="9">
        <v>300.0</v>
      </c>
      <c r="N82" s="9">
        <v>2.0231119E7</v>
      </c>
      <c r="O82" s="9">
        <v>225465.0</v>
      </c>
      <c r="P82" s="9">
        <v>2.0231119E7</v>
      </c>
      <c r="Q82" s="9">
        <v>19.9</v>
      </c>
      <c r="R82" s="9">
        <v>20.2</v>
      </c>
      <c r="S82" s="11">
        <f t="shared" si="15"/>
        <v>20.05</v>
      </c>
      <c r="T82" s="9">
        <v>17.3</v>
      </c>
      <c r="U82" s="9">
        <v>1.82</v>
      </c>
      <c r="V82" s="9">
        <v>0.67</v>
      </c>
      <c r="W82" s="9">
        <v>40.6</v>
      </c>
      <c r="X82" s="9">
        <v>40.2</v>
      </c>
      <c r="Y82" s="11">
        <f t="shared" si="11"/>
        <v>40.4</v>
      </c>
      <c r="Z82" s="9">
        <v>28.4</v>
      </c>
      <c r="AA82" s="9">
        <v>2.0</v>
      </c>
      <c r="AB82" s="9">
        <v>1.43</v>
      </c>
      <c r="AC82" s="9">
        <v>80.0</v>
      </c>
      <c r="AD82" s="9">
        <f t="shared" si="12"/>
        <v>2747.2</v>
      </c>
      <c r="AE82" s="9">
        <f t="shared" si="13"/>
        <v>2.7472</v>
      </c>
      <c r="AF82" s="11"/>
      <c r="AG82" s="12" t="s">
        <v>73</v>
      </c>
      <c r="AH82" s="13" t="s">
        <v>42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>
      <c r="A83" s="9" t="s">
        <v>146</v>
      </c>
      <c r="B83" s="9">
        <v>50.0</v>
      </c>
      <c r="C83" s="9">
        <v>2.0230627E7</v>
      </c>
      <c r="D83" s="9" t="s">
        <v>75</v>
      </c>
      <c r="E83" s="9" t="s">
        <v>52</v>
      </c>
      <c r="F83" s="9" t="s">
        <v>37</v>
      </c>
      <c r="G83" s="10" t="s">
        <v>69</v>
      </c>
      <c r="H83" s="9">
        <v>8.0</v>
      </c>
      <c r="I83" s="9"/>
      <c r="J83" s="9" t="s">
        <v>134</v>
      </c>
      <c r="K83" s="9" t="s">
        <v>54</v>
      </c>
      <c r="L83" s="9">
        <v>700.0</v>
      </c>
      <c r="M83" s="9">
        <v>300.0</v>
      </c>
      <c r="N83" s="9">
        <v>2.0231119E7</v>
      </c>
      <c r="O83" s="9">
        <v>225465.0</v>
      </c>
      <c r="P83" s="9">
        <v>2.0231119E7</v>
      </c>
      <c r="Q83" s="9">
        <v>11.6</v>
      </c>
      <c r="R83" s="9">
        <v>11.7</v>
      </c>
      <c r="S83" s="11">
        <f t="shared" si="15"/>
        <v>11.65</v>
      </c>
      <c r="T83" s="9">
        <v>13.6</v>
      </c>
      <c r="U83" s="9">
        <v>1.68</v>
      </c>
      <c r="V83" s="9">
        <v>0.78</v>
      </c>
      <c r="W83" s="9">
        <v>21.0</v>
      </c>
      <c r="X83" s="9">
        <v>20.4</v>
      </c>
      <c r="Y83" s="11">
        <f t="shared" si="11"/>
        <v>20.7</v>
      </c>
      <c r="Z83" s="9">
        <v>18.6</v>
      </c>
      <c r="AA83" s="9">
        <v>2.03</v>
      </c>
      <c r="AB83" s="9">
        <v>1.27</v>
      </c>
      <c r="AC83" s="9">
        <v>80.0</v>
      </c>
      <c r="AD83" s="9">
        <f t="shared" si="12"/>
        <v>1407.6</v>
      </c>
      <c r="AE83" s="9">
        <f t="shared" si="13"/>
        <v>1.4076</v>
      </c>
      <c r="AF83" s="11"/>
      <c r="AG83" s="12" t="s">
        <v>73</v>
      </c>
      <c r="AH83" s="13" t="s">
        <v>42</v>
      </c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>
      <c r="A84" s="9" t="s">
        <v>147</v>
      </c>
      <c r="B84" s="9">
        <v>50.0</v>
      </c>
      <c r="C84" s="9">
        <v>2.0230627E7</v>
      </c>
      <c r="D84" s="9" t="s">
        <v>75</v>
      </c>
      <c r="E84" s="9" t="s">
        <v>52</v>
      </c>
      <c r="F84" s="9" t="s">
        <v>37</v>
      </c>
      <c r="G84" s="10" t="s">
        <v>69</v>
      </c>
      <c r="H84" s="9">
        <v>9.0</v>
      </c>
      <c r="I84" s="9" t="s">
        <v>78</v>
      </c>
      <c r="J84" s="9" t="s">
        <v>134</v>
      </c>
      <c r="K84" s="9" t="s">
        <v>79</v>
      </c>
      <c r="L84" s="9">
        <v>500.0</v>
      </c>
      <c r="M84" s="9" t="s">
        <v>40</v>
      </c>
      <c r="N84" s="9">
        <v>2.023122E7</v>
      </c>
      <c r="O84" s="9">
        <v>225465.0</v>
      </c>
      <c r="P84" s="9">
        <v>2.0240102E7</v>
      </c>
      <c r="Q84" s="9">
        <v>4.42</v>
      </c>
      <c r="R84" s="9">
        <v>4.26</v>
      </c>
      <c r="S84" s="11">
        <f t="shared" si="15"/>
        <v>4.34</v>
      </c>
      <c r="T84" s="9">
        <v>9.7</v>
      </c>
      <c r="U84" s="9">
        <v>1.86</v>
      </c>
      <c r="V84" s="9">
        <v>0.03</v>
      </c>
      <c r="W84" s="9">
        <v>32.2</v>
      </c>
      <c r="X84" s="9">
        <v>31.6</v>
      </c>
      <c r="Y84" s="11">
        <f t="shared" si="11"/>
        <v>31.9</v>
      </c>
      <c r="Z84" s="9">
        <v>22.6</v>
      </c>
      <c r="AA84" s="9">
        <v>2.13</v>
      </c>
      <c r="AB84" s="9">
        <v>1.11</v>
      </c>
      <c r="AC84" s="9">
        <v>80.0</v>
      </c>
      <c r="AD84" s="9">
        <f t="shared" si="12"/>
        <v>2169.2</v>
      </c>
      <c r="AE84" s="9">
        <f t="shared" si="13"/>
        <v>2.1692</v>
      </c>
      <c r="AF84" s="9"/>
      <c r="AG84" s="12" t="s">
        <v>80</v>
      </c>
      <c r="AH84" s="13" t="s">
        <v>42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>
      <c r="A85" s="9" t="s">
        <v>148</v>
      </c>
      <c r="B85" s="9">
        <v>50.0</v>
      </c>
      <c r="C85" s="9">
        <v>2.0230627E7</v>
      </c>
      <c r="D85" s="9" t="s">
        <v>75</v>
      </c>
      <c r="E85" s="9" t="s">
        <v>52</v>
      </c>
      <c r="F85" s="9" t="s">
        <v>37</v>
      </c>
      <c r="G85" s="10" t="s">
        <v>69</v>
      </c>
      <c r="H85" s="9">
        <v>9.0</v>
      </c>
      <c r="I85" s="9" t="s">
        <v>78</v>
      </c>
      <c r="J85" s="9" t="s">
        <v>134</v>
      </c>
      <c r="K85" s="9" t="s">
        <v>79</v>
      </c>
      <c r="L85" s="9">
        <v>500.0</v>
      </c>
      <c r="M85" s="9" t="s">
        <v>40</v>
      </c>
      <c r="N85" s="9">
        <v>2.023122E7</v>
      </c>
      <c r="O85" s="9">
        <v>225465.0</v>
      </c>
      <c r="P85" s="9">
        <v>2.0240102E7</v>
      </c>
      <c r="Q85" s="9" t="s">
        <v>40</v>
      </c>
      <c r="R85" s="9" t="s">
        <v>40</v>
      </c>
      <c r="S85" s="9" t="s">
        <v>40</v>
      </c>
      <c r="T85" s="9">
        <v>3.0</v>
      </c>
      <c r="U85" s="9">
        <v>1.55</v>
      </c>
      <c r="V85" s="9">
        <v>1.08</v>
      </c>
      <c r="W85" s="9">
        <v>20.2</v>
      </c>
      <c r="X85" s="9">
        <v>19.9</v>
      </c>
      <c r="Y85" s="11">
        <f t="shared" si="11"/>
        <v>20.05</v>
      </c>
      <c r="Z85" s="9">
        <v>15.2</v>
      </c>
      <c r="AA85" s="9">
        <v>2.47</v>
      </c>
      <c r="AB85" s="9">
        <v>0.05</v>
      </c>
      <c r="AC85" s="9">
        <v>80.0</v>
      </c>
      <c r="AD85" s="9">
        <f t="shared" si="12"/>
        <v>1363.4</v>
      </c>
      <c r="AE85" s="9">
        <f t="shared" si="13"/>
        <v>1.3634</v>
      </c>
      <c r="AF85" s="9"/>
      <c r="AG85" s="12" t="s">
        <v>80</v>
      </c>
      <c r="AH85" s="13" t="s">
        <v>42</v>
      </c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>
      <c r="A86" s="9" t="s">
        <v>149</v>
      </c>
      <c r="B86" s="9">
        <v>50.0</v>
      </c>
      <c r="C86" s="9">
        <v>2.0230627E7</v>
      </c>
      <c r="D86" s="9" t="s">
        <v>75</v>
      </c>
      <c r="E86" s="9" t="s">
        <v>52</v>
      </c>
      <c r="F86" s="9" t="s">
        <v>37</v>
      </c>
      <c r="G86" s="10" t="s">
        <v>69</v>
      </c>
      <c r="H86" s="9">
        <v>6.0</v>
      </c>
      <c r="I86" s="9"/>
      <c r="J86" s="9" t="s">
        <v>134</v>
      </c>
      <c r="K86" s="9" t="s">
        <v>54</v>
      </c>
      <c r="L86" s="9">
        <v>700.0</v>
      </c>
      <c r="M86" s="9">
        <v>300.0</v>
      </c>
      <c r="N86" s="9">
        <v>2.0231024E7</v>
      </c>
      <c r="O86" s="9">
        <v>225465.0</v>
      </c>
      <c r="P86" s="9">
        <v>2.0231024E7</v>
      </c>
      <c r="Q86" s="9">
        <v>14.1</v>
      </c>
      <c r="R86" s="9">
        <v>14.5</v>
      </c>
      <c r="S86" s="11">
        <f t="shared" ref="S86:S96" si="16">average(Q86:R86)</f>
        <v>14.3</v>
      </c>
      <c r="T86" s="9">
        <v>3.0</v>
      </c>
      <c r="U86" s="9">
        <v>1.76</v>
      </c>
      <c r="V86" s="9">
        <v>0.47</v>
      </c>
      <c r="W86" s="9">
        <v>25.0</v>
      </c>
      <c r="X86" s="9">
        <v>24.8</v>
      </c>
      <c r="Y86" s="11">
        <f t="shared" si="11"/>
        <v>24.9</v>
      </c>
      <c r="Z86" s="9">
        <v>35.2</v>
      </c>
      <c r="AA86" s="9">
        <v>1.78</v>
      </c>
      <c r="AB86" s="9">
        <v>0.75</v>
      </c>
      <c r="AC86" s="9">
        <v>80.0</v>
      </c>
      <c r="AD86" s="9">
        <f t="shared" si="12"/>
        <v>1693.2</v>
      </c>
      <c r="AE86" s="9">
        <f t="shared" si="13"/>
        <v>1.6932</v>
      </c>
      <c r="AF86" s="11"/>
      <c r="AG86" s="12" t="s">
        <v>70</v>
      </c>
      <c r="AH86" s="13" t="s">
        <v>42</v>
      </c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>
      <c r="A87" s="9" t="s">
        <v>150</v>
      </c>
      <c r="B87" s="9">
        <v>50.0</v>
      </c>
      <c r="C87" s="9">
        <v>2.0230627E7</v>
      </c>
      <c r="D87" s="9" t="s">
        <v>75</v>
      </c>
      <c r="E87" s="9" t="s">
        <v>52</v>
      </c>
      <c r="F87" s="9" t="s">
        <v>37</v>
      </c>
      <c r="G87" s="10" t="s">
        <v>69</v>
      </c>
      <c r="H87" s="9">
        <v>8.0</v>
      </c>
      <c r="I87" s="9"/>
      <c r="J87" s="9" t="s">
        <v>134</v>
      </c>
      <c r="K87" s="9" t="s">
        <v>54</v>
      </c>
      <c r="L87" s="9">
        <v>700.0</v>
      </c>
      <c r="M87" s="9">
        <v>300.0</v>
      </c>
      <c r="N87" s="9">
        <v>2.0231119E7</v>
      </c>
      <c r="O87" s="9">
        <v>225465.0</v>
      </c>
      <c r="P87" s="9">
        <v>2.0231119E7</v>
      </c>
      <c r="Q87" s="9">
        <v>14.0</v>
      </c>
      <c r="R87" s="9">
        <v>14.2</v>
      </c>
      <c r="S87" s="11">
        <f t="shared" si="16"/>
        <v>14.1</v>
      </c>
      <c r="T87" s="9">
        <v>12.0</v>
      </c>
      <c r="U87" s="9">
        <v>1.69</v>
      </c>
      <c r="V87" s="9">
        <v>1.15</v>
      </c>
      <c r="W87" s="9">
        <v>22.2</v>
      </c>
      <c r="X87" s="9">
        <v>22.2</v>
      </c>
      <c r="Y87" s="11">
        <f t="shared" si="11"/>
        <v>22.2</v>
      </c>
      <c r="Z87" s="9">
        <v>14.5</v>
      </c>
      <c r="AA87" s="9">
        <v>2.09</v>
      </c>
      <c r="AB87" s="9">
        <v>1.58</v>
      </c>
      <c r="AC87" s="9">
        <v>80.0</v>
      </c>
      <c r="AD87" s="9">
        <f t="shared" si="12"/>
        <v>1509.6</v>
      </c>
      <c r="AE87" s="9">
        <f t="shared" si="13"/>
        <v>1.5096</v>
      </c>
      <c r="AF87" s="11"/>
      <c r="AG87" s="12" t="s">
        <v>73</v>
      </c>
      <c r="AH87" s="13" t="s">
        <v>42</v>
      </c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>
      <c r="A88" s="9" t="s">
        <v>151</v>
      </c>
      <c r="B88" s="9">
        <v>50.0</v>
      </c>
      <c r="C88" s="9">
        <v>2.0230627E7</v>
      </c>
      <c r="D88" s="9" t="s">
        <v>75</v>
      </c>
      <c r="E88" s="9" t="s">
        <v>52</v>
      </c>
      <c r="F88" s="9" t="s">
        <v>37</v>
      </c>
      <c r="G88" s="10" t="s">
        <v>69</v>
      </c>
      <c r="H88" s="9">
        <v>7.0</v>
      </c>
      <c r="I88" s="9"/>
      <c r="J88" s="9" t="s">
        <v>134</v>
      </c>
      <c r="K88" s="9" t="s">
        <v>54</v>
      </c>
      <c r="L88" s="9">
        <v>700.0</v>
      </c>
      <c r="M88" s="9">
        <v>300.0</v>
      </c>
      <c r="N88" s="9">
        <v>2.023103E7</v>
      </c>
      <c r="O88" s="9">
        <v>225465.0</v>
      </c>
      <c r="P88" s="9">
        <v>2.023103E7</v>
      </c>
      <c r="Q88" s="9">
        <v>14.0</v>
      </c>
      <c r="R88" s="9">
        <v>14.2</v>
      </c>
      <c r="S88" s="11">
        <f t="shared" si="16"/>
        <v>14.1</v>
      </c>
      <c r="T88" s="9">
        <v>13.2</v>
      </c>
      <c r="U88" s="9">
        <v>1.8</v>
      </c>
      <c r="V88" s="9">
        <v>0.11</v>
      </c>
      <c r="W88" s="9">
        <v>14.8</v>
      </c>
      <c r="X88" s="9">
        <v>14.3</v>
      </c>
      <c r="Y88" s="11">
        <f t="shared" si="11"/>
        <v>14.55</v>
      </c>
      <c r="Z88" s="9">
        <v>16.0</v>
      </c>
      <c r="AA88" s="9">
        <v>1.96</v>
      </c>
      <c r="AB88" s="9">
        <v>1.06</v>
      </c>
      <c r="AC88" s="9">
        <v>80.0</v>
      </c>
      <c r="AD88" s="9">
        <f t="shared" si="12"/>
        <v>989.4</v>
      </c>
      <c r="AE88" s="9">
        <f t="shared" si="13"/>
        <v>0.9894</v>
      </c>
      <c r="AF88" s="11"/>
      <c r="AG88" s="12" t="s">
        <v>76</v>
      </c>
      <c r="AH88" s="13" t="s">
        <v>42</v>
      </c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>
      <c r="A89" s="9" t="s">
        <v>152</v>
      </c>
      <c r="B89" s="9">
        <v>50.0</v>
      </c>
      <c r="C89" s="9">
        <v>2.0230627E7</v>
      </c>
      <c r="D89" s="9" t="s">
        <v>51</v>
      </c>
      <c r="E89" s="9" t="s">
        <v>96</v>
      </c>
      <c r="F89" s="9" t="s">
        <v>37</v>
      </c>
      <c r="G89" s="10" t="s">
        <v>69</v>
      </c>
      <c r="H89" s="9">
        <v>6.0</v>
      </c>
      <c r="I89" s="11"/>
      <c r="J89" s="11"/>
      <c r="K89" s="9" t="s">
        <v>54</v>
      </c>
      <c r="L89" s="9">
        <v>700.0</v>
      </c>
      <c r="M89" s="9">
        <v>300.0</v>
      </c>
      <c r="N89" s="9">
        <v>2.0231024E7</v>
      </c>
      <c r="O89" s="9">
        <v>225465.0</v>
      </c>
      <c r="P89" s="9">
        <v>2.0231024E7</v>
      </c>
      <c r="Q89" s="9">
        <v>12.8</v>
      </c>
      <c r="R89" s="9">
        <v>12.9</v>
      </c>
      <c r="S89" s="11">
        <f t="shared" si="16"/>
        <v>12.85</v>
      </c>
      <c r="T89" s="9">
        <v>6.6</v>
      </c>
      <c r="U89" s="9">
        <v>1.61</v>
      </c>
      <c r="V89" s="9">
        <v>1.22</v>
      </c>
      <c r="W89" s="9">
        <v>22.4</v>
      </c>
      <c r="X89" s="9">
        <v>22.6</v>
      </c>
      <c r="Y89" s="11">
        <f t="shared" si="11"/>
        <v>22.5</v>
      </c>
      <c r="Z89" s="9">
        <v>19.2</v>
      </c>
      <c r="AA89" s="9">
        <v>2.03</v>
      </c>
      <c r="AB89" s="9">
        <v>0.58</v>
      </c>
      <c r="AC89" s="9">
        <v>80.0</v>
      </c>
      <c r="AD89" s="9">
        <f t="shared" si="12"/>
        <v>1530</v>
      </c>
      <c r="AE89" s="9">
        <f t="shared" si="13"/>
        <v>1.53</v>
      </c>
      <c r="AF89" s="11"/>
      <c r="AG89" s="12" t="s">
        <v>70</v>
      </c>
      <c r="AH89" s="13" t="s">
        <v>42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>
      <c r="A90" s="9" t="s">
        <v>153</v>
      </c>
      <c r="B90" s="9">
        <v>50.0</v>
      </c>
      <c r="C90" s="9">
        <v>2.0230627E7</v>
      </c>
      <c r="D90" s="9" t="s">
        <v>51</v>
      </c>
      <c r="E90" s="9" t="s">
        <v>96</v>
      </c>
      <c r="F90" s="9" t="s">
        <v>37</v>
      </c>
      <c r="G90" s="10" t="s">
        <v>69</v>
      </c>
      <c r="H90" s="9">
        <v>9.0</v>
      </c>
      <c r="I90" s="9" t="s">
        <v>78</v>
      </c>
      <c r="J90" s="11"/>
      <c r="K90" s="9" t="s">
        <v>79</v>
      </c>
      <c r="L90" s="9">
        <v>500.0</v>
      </c>
      <c r="M90" s="9" t="s">
        <v>40</v>
      </c>
      <c r="N90" s="9">
        <v>2.023122E7</v>
      </c>
      <c r="O90" s="9">
        <v>225465.0</v>
      </c>
      <c r="P90" s="9">
        <v>2.0240102E7</v>
      </c>
      <c r="Q90" s="9">
        <v>5.22</v>
      </c>
      <c r="R90" s="9">
        <v>5.38</v>
      </c>
      <c r="S90" s="11">
        <f t="shared" si="16"/>
        <v>5.3</v>
      </c>
      <c r="T90" s="9">
        <v>9.3</v>
      </c>
      <c r="U90" s="9">
        <v>1.75</v>
      </c>
      <c r="V90" s="9">
        <v>0.98</v>
      </c>
      <c r="W90" s="9">
        <v>23.6</v>
      </c>
      <c r="X90" s="9">
        <v>23.4</v>
      </c>
      <c r="Y90" s="11">
        <f t="shared" si="11"/>
        <v>23.5</v>
      </c>
      <c r="Z90" s="9">
        <v>20.8</v>
      </c>
      <c r="AA90" s="9">
        <v>2.1</v>
      </c>
      <c r="AB90" s="9">
        <v>1.01</v>
      </c>
      <c r="AC90" s="9">
        <v>80.0</v>
      </c>
      <c r="AD90" s="9">
        <f t="shared" si="12"/>
        <v>1598</v>
      </c>
      <c r="AE90" s="9">
        <f t="shared" si="13"/>
        <v>1.598</v>
      </c>
      <c r="AF90" s="9"/>
      <c r="AG90" s="12" t="s">
        <v>80</v>
      </c>
      <c r="AH90" s="13" t="s">
        <v>42</v>
      </c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>
      <c r="A91" s="9" t="s">
        <v>154</v>
      </c>
      <c r="B91" s="9">
        <v>50.0</v>
      </c>
      <c r="C91" s="9">
        <v>2.0230627E7</v>
      </c>
      <c r="D91" s="9" t="s">
        <v>51</v>
      </c>
      <c r="E91" s="9" t="s">
        <v>96</v>
      </c>
      <c r="F91" s="9" t="s">
        <v>37</v>
      </c>
      <c r="G91" s="10" t="s">
        <v>69</v>
      </c>
      <c r="H91" s="9">
        <v>7.0</v>
      </c>
      <c r="I91" s="11"/>
      <c r="J91" s="11"/>
      <c r="K91" s="9" t="s">
        <v>54</v>
      </c>
      <c r="L91" s="9">
        <v>700.0</v>
      </c>
      <c r="M91" s="9">
        <v>300.0</v>
      </c>
      <c r="N91" s="9">
        <v>2.023103E7</v>
      </c>
      <c r="O91" s="9">
        <v>225465.0</v>
      </c>
      <c r="P91" s="9">
        <v>2.023103E7</v>
      </c>
      <c r="Q91" s="9">
        <v>11.3</v>
      </c>
      <c r="R91" s="9">
        <v>11.5</v>
      </c>
      <c r="S91" s="11">
        <f t="shared" si="16"/>
        <v>11.4</v>
      </c>
      <c r="T91" s="9">
        <v>11.0</v>
      </c>
      <c r="U91" s="9">
        <v>1.56</v>
      </c>
      <c r="V91" s="9">
        <v>-4.36</v>
      </c>
      <c r="W91" s="9">
        <v>16.2</v>
      </c>
      <c r="X91" s="9">
        <v>16.0</v>
      </c>
      <c r="Y91" s="11">
        <f t="shared" si="11"/>
        <v>16.1</v>
      </c>
      <c r="Z91" s="9">
        <v>12.5</v>
      </c>
      <c r="AA91" s="9">
        <v>1.97</v>
      </c>
      <c r="AB91" s="9">
        <v>1.11</v>
      </c>
      <c r="AC91" s="9">
        <v>80.0</v>
      </c>
      <c r="AD91" s="9">
        <f t="shared" si="12"/>
        <v>1094.8</v>
      </c>
      <c r="AE91" s="9">
        <f t="shared" si="13"/>
        <v>1.0948</v>
      </c>
      <c r="AF91" s="11"/>
      <c r="AG91" s="12" t="s">
        <v>76</v>
      </c>
      <c r="AH91" s="13" t="s">
        <v>42</v>
      </c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>
      <c r="A92" s="9" t="s">
        <v>155</v>
      </c>
      <c r="B92" s="9">
        <v>50.0</v>
      </c>
      <c r="C92" s="9">
        <v>2.0230627E7</v>
      </c>
      <c r="D92" s="9" t="s">
        <v>51</v>
      </c>
      <c r="E92" s="9" t="s">
        <v>96</v>
      </c>
      <c r="F92" s="9" t="s">
        <v>37</v>
      </c>
      <c r="G92" s="10" t="s">
        <v>69</v>
      </c>
      <c r="H92" s="9">
        <v>6.0</v>
      </c>
      <c r="I92" s="11"/>
      <c r="J92" s="11"/>
      <c r="K92" s="9" t="s">
        <v>54</v>
      </c>
      <c r="L92" s="9">
        <v>700.0</v>
      </c>
      <c r="M92" s="9">
        <v>300.0</v>
      </c>
      <c r="N92" s="9">
        <v>2.0231024E7</v>
      </c>
      <c r="O92" s="9">
        <v>225465.0</v>
      </c>
      <c r="P92" s="9">
        <v>2.0231024E7</v>
      </c>
      <c r="Q92" s="9">
        <v>10.8</v>
      </c>
      <c r="R92" s="9">
        <v>11.0</v>
      </c>
      <c r="S92" s="11">
        <f t="shared" si="16"/>
        <v>10.9</v>
      </c>
      <c r="T92" s="9">
        <v>1.0</v>
      </c>
      <c r="U92" s="9">
        <v>1.73</v>
      </c>
      <c r="V92" s="9">
        <v>0.43</v>
      </c>
      <c r="W92" s="9">
        <v>22.2</v>
      </c>
      <c r="X92" s="9">
        <v>22.0</v>
      </c>
      <c r="Y92" s="11">
        <f t="shared" si="11"/>
        <v>22.1</v>
      </c>
      <c r="Z92" s="9">
        <v>14.3</v>
      </c>
      <c r="AA92" s="9">
        <v>2.05</v>
      </c>
      <c r="AB92" s="9">
        <v>1.22</v>
      </c>
      <c r="AC92" s="9">
        <v>80.0</v>
      </c>
      <c r="AD92" s="9">
        <f t="shared" si="12"/>
        <v>1502.8</v>
      </c>
      <c r="AE92" s="9">
        <f t="shared" si="13"/>
        <v>1.5028</v>
      </c>
      <c r="AF92" s="11"/>
      <c r="AG92" s="12" t="s">
        <v>70</v>
      </c>
      <c r="AH92" s="13" t="s">
        <v>42</v>
      </c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>
      <c r="A93" s="9" t="s">
        <v>156</v>
      </c>
      <c r="B93" s="9">
        <v>50.0</v>
      </c>
      <c r="C93" s="9">
        <v>2.0230627E7</v>
      </c>
      <c r="D93" s="9" t="s">
        <v>51</v>
      </c>
      <c r="E93" s="9" t="s">
        <v>96</v>
      </c>
      <c r="F93" s="9" t="s">
        <v>37</v>
      </c>
      <c r="G93" s="10" t="s">
        <v>69</v>
      </c>
      <c r="H93" s="9">
        <v>9.0</v>
      </c>
      <c r="I93" s="9" t="s">
        <v>78</v>
      </c>
      <c r="J93" s="11"/>
      <c r="K93" s="9" t="s">
        <v>79</v>
      </c>
      <c r="L93" s="9">
        <v>500.0</v>
      </c>
      <c r="M93" s="9" t="s">
        <v>40</v>
      </c>
      <c r="N93" s="9">
        <v>2.023122E7</v>
      </c>
      <c r="O93" s="9">
        <v>225465.0</v>
      </c>
      <c r="P93" s="9">
        <v>2.0240102E7</v>
      </c>
      <c r="Q93" s="9">
        <v>3.18</v>
      </c>
      <c r="R93" s="9">
        <v>2.7</v>
      </c>
      <c r="S93" s="11">
        <f t="shared" si="16"/>
        <v>2.94</v>
      </c>
      <c r="T93" s="9">
        <v>6.9</v>
      </c>
      <c r="U93" s="9">
        <v>1.7</v>
      </c>
      <c r="V93" s="9">
        <v>0.57</v>
      </c>
      <c r="W93" s="9">
        <v>21.2</v>
      </c>
      <c r="X93" s="9">
        <v>20.6</v>
      </c>
      <c r="Y93" s="11">
        <f t="shared" si="11"/>
        <v>20.9</v>
      </c>
      <c r="Z93" s="9">
        <v>15.7</v>
      </c>
      <c r="AA93" s="9">
        <v>2.17</v>
      </c>
      <c r="AB93" s="9">
        <v>0.72</v>
      </c>
      <c r="AC93" s="9">
        <v>80.0</v>
      </c>
      <c r="AD93" s="9">
        <f t="shared" si="12"/>
        <v>1421.2</v>
      </c>
      <c r="AE93" s="9">
        <f t="shared" si="13"/>
        <v>1.4212</v>
      </c>
      <c r="AF93" s="11"/>
      <c r="AG93" s="12" t="s">
        <v>80</v>
      </c>
      <c r="AH93" s="13" t="s">
        <v>42</v>
      </c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>
      <c r="A94" s="9" t="s">
        <v>157</v>
      </c>
      <c r="B94" s="9">
        <v>50.0</v>
      </c>
      <c r="C94" s="9">
        <v>2.0230627E7</v>
      </c>
      <c r="D94" s="9" t="s">
        <v>51</v>
      </c>
      <c r="E94" s="9" t="s">
        <v>96</v>
      </c>
      <c r="F94" s="9" t="s">
        <v>37</v>
      </c>
      <c r="G94" s="10" t="s">
        <v>69</v>
      </c>
      <c r="H94" s="9">
        <v>8.0</v>
      </c>
      <c r="I94" s="11"/>
      <c r="J94" s="11"/>
      <c r="K94" s="9" t="s">
        <v>54</v>
      </c>
      <c r="L94" s="9">
        <v>700.0</v>
      </c>
      <c r="M94" s="9">
        <v>300.0</v>
      </c>
      <c r="N94" s="9">
        <v>2.0231119E7</v>
      </c>
      <c r="O94" s="9">
        <v>225465.0</v>
      </c>
      <c r="P94" s="9">
        <v>2.0231119E7</v>
      </c>
      <c r="Q94" s="9">
        <v>6.88</v>
      </c>
      <c r="R94" s="9">
        <v>7.02</v>
      </c>
      <c r="S94" s="11">
        <f t="shared" si="16"/>
        <v>6.95</v>
      </c>
      <c r="T94" s="9">
        <v>7.5</v>
      </c>
      <c r="U94" s="9">
        <v>1.69</v>
      </c>
      <c r="V94" s="9">
        <v>0.81</v>
      </c>
      <c r="W94" s="9">
        <v>16.1</v>
      </c>
      <c r="X94" s="9">
        <v>15.7</v>
      </c>
      <c r="Y94" s="11">
        <f t="shared" si="11"/>
        <v>15.9</v>
      </c>
      <c r="Z94" s="11"/>
      <c r="AA94" s="11"/>
      <c r="AB94" s="11"/>
      <c r="AC94" s="9">
        <v>80.0</v>
      </c>
      <c r="AD94" s="9">
        <f t="shared" si="12"/>
        <v>1081.2</v>
      </c>
      <c r="AE94" s="9">
        <f t="shared" si="13"/>
        <v>1.0812</v>
      </c>
      <c r="AF94" s="11"/>
      <c r="AG94" s="12" t="s">
        <v>73</v>
      </c>
      <c r="AH94" s="13" t="s">
        <v>42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>
      <c r="A95" s="9" t="s">
        <v>158</v>
      </c>
      <c r="B95" s="9">
        <v>50.0</v>
      </c>
      <c r="C95" s="9">
        <v>2.0230627E7</v>
      </c>
      <c r="D95" s="9" t="s">
        <v>63</v>
      </c>
      <c r="E95" s="9" t="s">
        <v>96</v>
      </c>
      <c r="F95" s="9" t="s">
        <v>37</v>
      </c>
      <c r="G95" s="10" t="s">
        <v>69</v>
      </c>
      <c r="H95" s="9">
        <v>9.0</v>
      </c>
      <c r="I95" s="9" t="s">
        <v>78</v>
      </c>
      <c r="J95" s="11"/>
      <c r="K95" s="9" t="s">
        <v>79</v>
      </c>
      <c r="L95" s="9">
        <v>500.0</v>
      </c>
      <c r="M95" s="9" t="s">
        <v>40</v>
      </c>
      <c r="N95" s="9">
        <v>2.023122E7</v>
      </c>
      <c r="O95" s="9">
        <v>225465.0</v>
      </c>
      <c r="P95" s="9">
        <v>2.0240102E7</v>
      </c>
      <c r="Q95" s="9">
        <v>6.64</v>
      </c>
      <c r="R95" s="9">
        <v>6.78</v>
      </c>
      <c r="S95" s="11">
        <f t="shared" si="16"/>
        <v>6.71</v>
      </c>
      <c r="T95" s="9">
        <v>15.1</v>
      </c>
      <c r="U95" s="9">
        <v>1.65</v>
      </c>
      <c r="V95" s="9">
        <v>1.35</v>
      </c>
      <c r="W95" s="9">
        <v>40.6</v>
      </c>
      <c r="X95" s="9">
        <v>40.2</v>
      </c>
      <c r="Y95" s="11">
        <f t="shared" si="11"/>
        <v>40.4</v>
      </c>
      <c r="Z95" s="9">
        <v>27.3</v>
      </c>
      <c r="AA95" s="9">
        <v>2.19</v>
      </c>
      <c r="AB95" s="9">
        <v>1.46</v>
      </c>
      <c r="AC95" s="9">
        <v>80.0</v>
      </c>
      <c r="AD95" s="9">
        <f t="shared" si="12"/>
        <v>2747.2</v>
      </c>
      <c r="AE95" s="9">
        <f t="shared" si="13"/>
        <v>2.7472</v>
      </c>
      <c r="AF95" s="9"/>
      <c r="AG95" s="12" t="s">
        <v>80</v>
      </c>
      <c r="AH95" s="13" t="s">
        <v>42</v>
      </c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>
      <c r="A96" s="9" t="s">
        <v>159</v>
      </c>
      <c r="B96" s="9">
        <v>50.0</v>
      </c>
      <c r="C96" s="9">
        <v>2.0230627E7</v>
      </c>
      <c r="D96" s="9" t="s">
        <v>63</v>
      </c>
      <c r="E96" s="9" t="s">
        <v>96</v>
      </c>
      <c r="F96" s="9" t="s">
        <v>37</v>
      </c>
      <c r="G96" s="10" t="s">
        <v>69</v>
      </c>
      <c r="H96" s="9">
        <v>6.0</v>
      </c>
      <c r="I96" s="11"/>
      <c r="J96" s="11"/>
      <c r="K96" s="9" t="s">
        <v>54</v>
      </c>
      <c r="L96" s="9">
        <v>700.0</v>
      </c>
      <c r="M96" s="9">
        <v>300.0</v>
      </c>
      <c r="N96" s="9">
        <v>2.0231024E7</v>
      </c>
      <c r="O96" s="9">
        <v>225465.0</v>
      </c>
      <c r="P96" s="9">
        <v>2.0231024E7</v>
      </c>
      <c r="Q96" s="9">
        <v>5.02</v>
      </c>
      <c r="R96" s="9">
        <v>5.04</v>
      </c>
      <c r="S96" s="11">
        <f t="shared" si="16"/>
        <v>5.03</v>
      </c>
      <c r="T96" s="9">
        <v>7.9</v>
      </c>
      <c r="U96" s="9">
        <v>1.75</v>
      </c>
      <c r="V96" s="9">
        <v>0.5</v>
      </c>
      <c r="W96" s="9">
        <v>16.5</v>
      </c>
      <c r="X96" s="9">
        <v>16.4</v>
      </c>
      <c r="Y96" s="11">
        <f t="shared" si="11"/>
        <v>16.45</v>
      </c>
      <c r="Z96" s="9">
        <v>10.6</v>
      </c>
      <c r="AA96" s="9">
        <v>1.9</v>
      </c>
      <c r="AB96" s="9">
        <v>0.85</v>
      </c>
      <c r="AC96" s="9">
        <v>80.0</v>
      </c>
      <c r="AD96" s="9">
        <f t="shared" si="12"/>
        <v>1118.6</v>
      </c>
      <c r="AE96" s="9">
        <f t="shared" si="13"/>
        <v>1.1186</v>
      </c>
      <c r="AF96" s="11"/>
      <c r="AG96" s="12" t="s">
        <v>70</v>
      </c>
      <c r="AH96" s="13" t="s">
        <v>42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>
      <c r="A97" s="9" t="s">
        <v>160</v>
      </c>
      <c r="B97" s="9">
        <v>50.0</v>
      </c>
      <c r="C97" s="9">
        <v>2.0230627E7</v>
      </c>
      <c r="D97" s="9" t="s">
        <v>63</v>
      </c>
      <c r="E97" s="9" t="s">
        <v>96</v>
      </c>
      <c r="F97" s="9" t="s">
        <v>37</v>
      </c>
      <c r="G97" s="10" t="s">
        <v>69</v>
      </c>
      <c r="H97" s="9">
        <v>9.0</v>
      </c>
      <c r="I97" s="9" t="s">
        <v>78</v>
      </c>
      <c r="J97" s="9"/>
      <c r="K97" s="9" t="s">
        <v>79</v>
      </c>
      <c r="L97" s="9">
        <v>200.0</v>
      </c>
      <c r="M97" s="9">
        <v>300.0</v>
      </c>
      <c r="N97" s="9">
        <v>2.023122E7</v>
      </c>
      <c r="O97" s="9">
        <v>225465.0</v>
      </c>
      <c r="P97" s="9">
        <v>2.0240102E7</v>
      </c>
      <c r="Q97" s="9" t="s">
        <v>40</v>
      </c>
      <c r="R97" s="9" t="s">
        <v>40</v>
      </c>
      <c r="S97" s="9" t="s">
        <v>40</v>
      </c>
      <c r="T97" s="9">
        <v>2.8</v>
      </c>
      <c r="U97" s="9">
        <v>1.86</v>
      </c>
      <c r="V97" s="9">
        <v>0.56</v>
      </c>
      <c r="W97" s="9">
        <v>24.2</v>
      </c>
      <c r="X97" s="9">
        <v>23.6</v>
      </c>
      <c r="Y97" s="11">
        <f t="shared" si="11"/>
        <v>23.9</v>
      </c>
      <c r="Z97" s="9">
        <v>15.2</v>
      </c>
      <c r="AA97" s="9">
        <v>2.14</v>
      </c>
      <c r="AB97" s="9">
        <v>1.13</v>
      </c>
      <c r="AC97" s="9">
        <v>80.0</v>
      </c>
      <c r="AD97" s="9">
        <f t="shared" si="12"/>
        <v>1625.2</v>
      </c>
      <c r="AE97" s="9">
        <f t="shared" si="13"/>
        <v>1.6252</v>
      </c>
      <c r="AF97" s="9"/>
      <c r="AG97" s="12" t="s">
        <v>80</v>
      </c>
      <c r="AH97" s="13" t="s">
        <v>42</v>
      </c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>
      <c r="A98" s="9" t="s">
        <v>161</v>
      </c>
      <c r="B98" s="9">
        <v>50.0</v>
      </c>
      <c r="C98" s="9">
        <v>2.0230627E7</v>
      </c>
      <c r="D98" s="9" t="s">
        <v>63</v>
      </c>
      <c r="E98" s="9" t="s">
        <v>96</v>
      </c>
      <c r="F98" s="9" t="s">
        <v>37</v>
      </c>
      <c r="G98" s="10" t="s">
        <v>69</v>
      </c>
      <c r="H98" s="9">
        <v>6.0</v>
      </c>
      <c r="I98" s="11"/>
      <c r="J98" s="11"/>
      <c r="K98" s="9" t="s">
        <v>54</v>
      </c>
      <c r="L98" s="9">
        <v>700.0</v>
      </c>
      <c r="M98" s="9">
        <v>300.0</v>
      </c>
      <c r="N98" s="9">
        <v>2.0231024E7</v>
      </c>
      <c r="O98" s="9">
        <v>225465.0</v>
      </c>
      <c r="P98" s="9">
        <v>2.0231024E7</v>
      </c>
      <c r="Q98" s="9">
        <v>7.1</v>
      </c>
      <c r="R98" s="9">
        <v>7.12</v>
      </c>
      <c r="S98" s="11">
        <f t="shared" ref="S98:S113" si="17">average(Q98:R98)</f>
        <v>7.11</v>
      </c>
      <c r="T98" s="9">
        <v>4.0</v>
      </c>
      <c r="U98" s="9">
        <v>1.75</v>
      </c>
      <c r="V98" s="9">
        <v>0.61</v>
      </c>
      <c r="W98" s="9">
        <v>14.3</v>
      </c>
      <c r="X98" s="9">
        <v>14.0</v>
      </c>
      <c r="Y98" s="11">
        <f t="shared" si="11"/>
        <v>14.15</v>
      </c>
      <c r="Z98" s="9">
        <v>11.4</v>
      </c>
      <c r="AA98" s="9">
        <v>1.88</v>
      </c>
      <c r="AB98" s="9">
        <v>1.08</v>
      </c>
      <c r="AC98" s="9">
        <v>80.0</v>
      </c>
      <c r="AD98" s="9">
        <f t="shared" si="12"/>
        <v>962.2</v>
      </c>
      <c r="AE98" s="9">
        <f t="shared" si="13"/>
        <v>0.9622</v>
      </c>
      <c r="AF98" s="11"/>
      <c r="AG98" s="12" t="s">
        <v>70</v>
      </c>
      <c r="AH98" s="13" t="s">
        <v>42</v>
      </c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>
      <c r="A99" s="9" t="s">
        <v>162</v>
      </c>
      <c r="B99" s="9">
        <v>50.0</v>
      </c>
      <c r="C99" s="9">
        <v>2.0230627E7</v>
      </c>
      <c r="D99" s="9" t="s">
        <v>63</v>
      </c>
      <c r="E99" s="9" t="s">
        <v>96</v>
      </c>
      <c r="F99" s="9" t="s">
        <v>37</v>
      </c>
      <c r="G99" s="10" t="s">
        <v>69</v>
      </c>
      <c r="H99" s="9">
        <v>7.0</v>
      </c>
      <c r="I99" s="11"/>
      <c r="J99" s="11"/>
      <c r="K99" s="9" t="s">
        <v>54</v>
      </c>
      <c r="L99" s="9">
        <v>700.0</v>
      </c>
      <c r="M99" s="9">
        <v>300.0</v>
      </c>
      <c r="N99" s="9">
        <v>2.023103E7</v>
      </c>
      <c r="O99" s="9">
        <v>225465.0</v>
      </c>
      <c r="P99" s="9">
        <v>2.023103E7</v>
      </c>
      <c r="Q99" s="9">
        <v>11.5</v>
      </c>
      <c r="R99" s="9">
        <v>11.6</v>
      </c>
      <c r="S99" s="11">
        <f t="shared" si="17"/>
        <v>11.55</v>
      </c>
      <c r="T99" s="9">
        <v>2.1</v>
      </c>
      <c r="U99" s="9">
        <v>1.51</v>
      </c>
      <c r="V99" s="9">
        <v>-0.38</v>
      </c>
      <c r="W99" s="9">
        <v>18.1</v>
      </c>
      <c r="X99" s="9">
        <v>18.2</v>
      </c>
      <c r="Y99" s="11">
        <f t="shared" si="11"/>
        <v>18.15</v>
      </c>
      <c r="Z99" s="9">
        <v>13.5</v>
      </c>
      <c r="AA99" s="9">
        <v>2.01</v>
      </c>
      <c r="AB99" s="9">
        <v>1.02</v>
      </c>
      <c r="AC99" s="9">
        <v>80.0</v>
      </c>
      <c r="AD99" s="9">
        <f t="shared" si="12"/>
        <v>1234.2</v>
      </c>
      <c r="AE99" s="9">
        <f t="shared" si="13"/>
        <v>1.2342</v>
      </c>
      <c r="AF99" s="11"/>
      <c r="AG99" s="12" t="s">
        <v>76</v>
      </c>
      <c r="AH99" s="13" t="s">
        <v>42</v>
      </c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>
      <c r="A100" s="9" t="s">
        <v>163</v>
      </c>
      <c r="B100" s="9">
        <v>50.0</v>
      </c>
      <c r="C100" s="9">
        <v>2.0230627E7</v>
      </c>
      <c r="D100" s="9" t="s">
        <v>63</v>
      </c>
      <c r="E100" s="9" t="s">
        <v>96</v>
      </c>
      <c r="F100" s="9" t="s">
        <v>37</v>
      </c>
      <c r="G100" s="10" t="s">
        <v>69</v>
      </c>
      <c r="H100" s="9">
        <v>7.0</v>
      </c>
      <c r="I100" s="11"/>
      <c r="J100" s="11"/>
      <c r="K100" s="9" t="s">
        <v>54</v>
      </c>
      <c r="L100" s="9">
        <v>700.0</v>
      </c>
      <c r="M100" s="9">
        <v>300.0</v>
      </c>
      <c r="N100" s="9">
        <v>2.023103E7</v>
      </c>
      <c r="O100" s="9">
        <v>225465.0</v>
      </c>
      <c r="P100" s="9">
        <v>2.023103E7</v>
      </c>
      <c r="Q100" s="9">
        <v>8.4</v>
      </c>
      <c r="R100" s="9">
        <v>8.44</v>
      </c>
      <c r="S100" s="11">
        <f t="shared" si="17"/>
        <v>8.42</v>
      </c>
      <c r="T100" s="9">
        <v>8.6</v>
      </c>
      <c r="U100" s="9">
        <v>1.85</v>
      </c>
      <c r="V100" s="9">
        <v>0.4</v>
      </c>
      <c r="W100" s="9">
        <v>15.8</v>
      </c>
      <c r="X100" s="9">
        <v>15.7</v>
      </c>
      <c r="Y100" s="11">
        <f t="shared" si="11"/>
        <v>15.75</v>
      </c>
      <c r="Z100" s="9">
        <v>15.8</v>
      </c>
      <c r="AA100" s="9">
        <v>2.06</v>
      </c>
      <c r="AB100" s="9">
        <v>1.3</v>
      </c>
      <c r="AC100" s="9">
        <v>80.0</v>
      </c>
      <c r="AD100" s="9">
        <f t="shared" si="12"/>
        <v>1071</v>
      </c>
      <c r="AE100" s="9">
        <f t="shared" si="13"/>
        <v>1.071</v>
      </c>
      <c r="AF100" s="11"/>
      <c r="AG100" s="12" t="s">
        <v>76</v>
      </c>
      <c r="AH100" s="13" t="s">
        <v>42</v>
      </c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>
      <c r="A101" s="9" t="s">
        <v>164</v>
      </c>
      <c r="B101" s="9">
        <v>50.0</v>
      </c>
      <c r="C101" s="9">
        <v>2.0230627E7</v>
      </c>
      <c r="D101" s="9" t="s">
        <v>75</v>
      </c>
      <c r="E101" s="9" t="s">
        <v>96</v>
      </c>
      <c r="F101" s="9" t="s">
        <v>37</v>
      </c>
      <c r="G101" s="10" t="s">
        <v>69</v>
      </c>
      <c r="H101" s="9">
        <v>7.0</v>
      </c>
      <c r="I101" s="11"/>
      <c r="J101" s="11"/>
      <c r="K101" s="9" t="s">
        <v>54</v>
      </c>
      <c r="L101" s="9">
        <v>700.0</v>
      </c>
      <c r="M101" s="9">
        <v>300.0</v>
      </c>
      <c r="N101" s="9">
        <v>2.023103E7</v>
      </c>
      <c r="O101" s="9">
        <v>225465.0</v>
      </c>
      <c r="P101" s="9">
        <v>2.023103E7</v>
      </c>
      <c r="Q101" s="9">
        <v>8.32</v>
      </c>
      <c r="R101" s="9">
        <v>8.4</v>
      </c>
      <c r="S101" s="11">
        <f t="shared" si="17"/>
        <v>8.36</v>
      </c>
      <c r="T101" s="9">
        <v>11.8</v>
      </c>
      <c r="U101" s="9">
        <v>1.65</v>
      </c>
      <c r="V101" s="9">
        <v>2.09</v>
      </c>
      <c r="W101" s="9">
        <v>19.0</v>
      </c>
      <c r="X101" s="9">
        <v>18.7</v>
      </c>
      <c r="Y101" s="11">
        <f t="shared" si="11"/>
        <v>18.85</v>
      </c>
      <c r="Z101" s="9">
        <v>16.9</v>
      </c>
      <c r="AA101" s="9">
        <v>2.04</v>
      </c>
      <c r="AB101" s="9">
        <v>1.55</v>
      </c>
      <c r="AC101" s="9">
        <v>80.0</v>
      </c>
      <c r="AD101" s="9">
        <f t="shared" si="12"/>
        <v>1281.8</v>
      </c>
      <c r="AE101" s="9">
        <f t="shared" si="13"/>
        <v>1.2818</v>
      </c>
      <c r="AF101" s="11"/>
      <c r="AG101" s="12" t="s">
        <v>76</v>
      </c>
      <c r="AH101" s="13" t="s">
        <v>42</v>
      </c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>
      <c r="A102" s="9" t="s">
        <v>165</v>
      </c>
      <c r="B102" s="9">
        <v>50.0</v>
      </c>
      <c r="C102" s="9">
        <v>2.0230627E7</v>
      </c>
      <c r="D102" s="9" t="s">
        <v>75</v>
      </c>
      <c r="E102" s="9" t="s">
        <v>96</v>
      </c>
      <c r="F102" s="9" t="s">
        <v>37</v>
      </c>
      <c r="G102" s="10" t="s">
        <v>69</v>
      </c>
      <c r="H102" s="9">
        <v>6.0</v>
      </c>
      <c r="I102" s="11"/>
      <c r="J102" s="11"/>
      <c r="K102" s="9" t="s">
        <v>54</v>
      </c>
      <c r="L102" s="9">
        <v>700.0</v>
      </c>
      <c r="M102" s="9">
        <v>300.0</v>
      </c>
      <c r="N102" s="9">
        <v>2.0231024E7</v>
      </c>
      <c r="O102" s="9">
        <v>225465.0</v>
      </c>
      <c r="P102" s="9">
        <v>2.0231024E7</v>
      </c>
      <c r="Q102" s="9">
        <v>10.5</v>
      </c>
      <c r="R102" s="9">
        <v>10.5</v>
      </c>
      <c r="S102" s="11">
        <f t="shared" si="17"/>
        <v>10.5</v>
      </c>
      <c r="T102" s="9">
        <v>6.3</v>
      </c>
      <c r="U102" s="9">
        <v>1.53</v>
      </c>
      <c r="V102" s="9">
        <v>0.52</v>
      </c>
      <c r="W102" s="9">
        <v>23.8</v>
      </c>
      <c r="X102" s="9">
        <v>23.4</v>
      </c>
      <c r="Y102" s="11">
        <f t="shared" si="11"/>
        <v>23.6</v>
      </c>
      <c r="Z102" s="9">
        <v>43.6</v>
      </c>
      <c r="AA102" s="9">
        <v>1.69</v>
      </c>
      <c r="AB102" s="9">
        <v>0.7</v>
      </c>
      <c r="AC102" s="9">
        <v>80.0</v>
      </c>
      <c r="AD102" s="9">
        <f t="shared" si="12"/>
        <v>1604.8</v>
      </c>
      <c r="AE102" s="9">
        <f t="shared" si="13"/>
        <v>1.6048</v>
      </c>
      <c r="AF102" s="11"/>
      <c r="AG102" s="12" t="s">
        <v>70</v>
      </c>
      <c r="AH102" s="13" t="s">
        <v>42</v>
      </c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>
      <c r="A103" s="9" t="s">
        <v>166</v>
      </c>
      <c r="B103" s="9">
        <v>50.0</v>
      </c>
      <c r="C103" s="9">
        <v>2.0230627E7</v>
      </c>
      <c r="D103" s="9" t="s">
        <v>75</v>
      </c>
      <c r="E103" s="9" t="s">
        <v>96</v>
      </c>
      <c r="F103" s="9" t="s">
        <v>37</v>
      </c>
      <c r="G103" s="10" t="s">
        <v>69</v>
      </c>
      <c r="H103" s="9">
        <v>6.0</v>
      </c>
      <c r="I103" s="11"/>
      <c r="J103" s="11"/>
      <c r="K103" s="9" t="s">
        <v>54</v>
      </c>
      <c r="L103" s="9">
        <v>700.0</v>
      </c>
      <c r="M103" s="9">
        <v>300.0</v>
      </c>
      <c r="N103" s="9">
        <v>2.0231024E7</v>
      </c>
      <c r="O103" s="9">
        <v>225465.0</v>
      </c>
      <c r="P103" s="9">
        <v>2.0231024E7</v>
      </c>
      <c r="Q103" s="9">
        <v>12.1</v>
      </c>
      <c r="R103" s="9">
        <v>12.0</v>
      </c>
      <c r="S103" s="11">
        <f t="shared" si="17"/>
        <v>12.05</v>
      </c>
      <c r="T103" s="9">
        <v>4.0</v>
      </c>
      <c r="U103" s="9">
        <v>1.75</v>
      </c>
      <c r="V103" s="9">
        <v>0.61</v>
      </c>
      <c r="W103" s="9">
        <v>20.0</v>
      </c>
      <c r="X103" s="9">
        <v>20.0</v>
      </c>
      <c r="Y103" s="11">
        <f t="shared" si="11"/>
        <v>20</v>
      </c>
      <c r="Z103" s="9">
        <v>14.7</v>
      </c>
      <c r="AA103" s="9">
        <v>2.08</v>
      </c>
      <c r="AB103" s="9">
        <v>1.31</v>
      </c>
      <c r="AC103" s="9">
        <v>80.0</v>
      </c>
      <c r="AD103" s="9">
        <f t="shared" si="12"/>
        <v>1360</v>
      </c>
      <c r="AE103" s="9">
        <f t="shared" si="13"/>
        <v>1.36</v>
      </c>
      <c r="AF103" s="11"/>
      <c r="AG103" s="12" t="s">
        <v>70</v>
      </c>
      <c r="AH103" s="13" t="s">
        <v>42</v>
      </c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>
      <c r="A104" s="9" t="s">
        <v>167</v>
      </c>
      <c r="B104" s="9">
        <v>50.0</v>
      </c>
      <c r="C104" s="9">
        <v>2.0230627E7</v>
      </c>
      <c r="D104" s="9" t="s">
        <v>75</v>
      </c>
      <c r="E104" s="9" t="s">
        <v>96</v>
      </c>
      <c r="F104" s="9" t="s">
        <v>37</v>
      </c>
      <c r="G104" s="10" t="s">
        <v>69</v>
      </c>
      <c r="H104" s="9">
        <v>9.0</v>
      </c>
      <c r="I104" s="9" t="s">
        <v>78</v>
      </c>
      <c r="J104" s="11"/>
      <c r="K104" s="9" t="s">
        <v>79</v>
      </c>
      <c r="L104" s="9">
        <v>500.0</v>
      </c>
      <c r="M104" s="9" t="s">
        <v>40</v>
      </c>
      <c r="N104" s="9">
        <v>2.023122E7</v>
      </c>
      <c r="O104" s="9">
        <v>225465.0</v>
      </c>
      <c r="P104" s="9">
        <v>2.0240102E7</v>
      </c>
      <c r="Q104" s="9">
        <v>4.36</v>
      </c>
      <c r="R104" s="9">
        <v>4.36</v>
      </c>
      <c r="S104" s="11">
        <f t="shared" si="17"/>
        <v>4.36</v>
      </c>
      <c r="T104" s="9">
        <v>7.8</v>
      </c>
      <c r="U104" s="9">
        <v>2.11</v>
      </c>
      <c r="V104" s="9">
        <v>0.06</v>
      </c>
      <c r="W104" s="9">
        <v>24.4</v>
      </c>
      <c r="X104" s="9">
        <v>24.0</v>
      </c>
      <c r="Y104" s="11">
        <f t="shared" si="11"/>
        <v>24.2</v>
      </c>
      <c r="Z104" s="9">
        <v>23.4</v>
      </c>
      <c r="AA104" s="9">
        <v>2.09</v>
      </c>
      <c r="AB104" s="9">
        <v>0.79</v>
      </c>
      <c r="AC104" s="9">
        <v>80.0</v>
      </c>
      <c r="AD104" s="9">
        <f t="shared" si="12"/>
        <v>1645.6</v>
      </c>
      <c r="AE104" s="9">
        <f t="shared" si="13"/>
        <v>1.6456</v>
      </c>
      <c r="AF104" s="9"/>
      <c r="AG104" s="12" t="s">
        <v>80</v>
      </c>
      <c r="AH104" s="13" t="s">
        <v>42</v>
      </c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>
      <c r="A105" s="9" t="s">
        <v>168</v>
      </c>
      <c r="B105" s="9">
        <v>50.0</v>
      </c>
      <c r="C105" s="9">
        <v>2.0230627E7</v>
      </c>
      <c r="D105" s="9" t="s">
        <v>75</v>
      </c>
      <c r="E105" s="9" t="s">
        <v>96</v>
      </c>
      <c r="F105" s="9" t="s">
        <v>37</v>
      </c>
      <c r="G105" s="10" t="s">
        <v>69</v>
      </c>
      <c r="H105" s="9">
        <v>8.0</v>
      </c>
      <c r="I105" s="11"/>
      <c r="J105" s="11"/>
      <c r="K105" s="9" t="s">
        <v>54</v>
      </c>
      <c r="L105" s="9">
        <v>700.0</v>
      </c>
      <c r="M105" s="9">
        <v>300.0</v>
      </c>
      <c r="N105" s="9">
        <v>2.0231119E7</v>
      </c>
      <c r="O105" s="9">
        <v>225465.0</v>
      </c>
      <c r="P105" s="9">
        <v>2.0231119E7</v>
      </c>
      <c r="Q105" s="9">
        <v>13.6</v>
      </c>
      <c r="R105" s="9">
        <v>13.8</v>
      </c>
      <c r="S105" s="11">
        <f t="shared" si="17"/>
        <v>13.7</v>
      </c>
      <c r="T105" s="9">
        <v>11.3</v>
      </c>
      <c r="U105" s="9">
        <v>1.86</v>
      </c>
      <c r="V105" s="9">
        <v>1.45</v>
      </c>
      <c r="W105" s="9">
        <v>24.2</v>
      </c>
      <c r="X105" s="9">
        <v>23.0</v>
      </c>
      <c r="Y105" s="11">
        <f t="shared" si="11"/>
        <v>23.6</v>
      </c>
      <c r="Z105" s="9">
        <v>15.8</v>
      </c>
      <c r="AA105" s="9">
        <v>1.88</v>
      </c>
      <c r="AB105" s="9">
        <v>0.95</v>
      </c>
      <c r="AC105" s="9">
        <v>80.0</v>
      </c>
      <c r="AD105" s="9">
        <f t="shared" si="12"/>
        <v>1604.8</v>
      </c>
      <c r="AE105" s="9">
        <f t="shared" si="13"/>
        <v>1.6048</v>
      </c>
      <c r="AF105" s="11"/>
      <c r="AG105" s="12" t="s">
        <v>73</v>
      </c>
      <c r="AH105" s="13" t="s">
        <v>42</v>
      </c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>
      <c r="A106" s="9" t="s">
        <v>169</v>
      </c>
      <c r="B106" s="9">
        <v>50.0</v>
      </c>
      <c r="C106" s="9">
        <v>2.0230627E7</v>
      </c>
      <c r="D106" s="9" t="s">
        <v>75</v>
      </c>
      <c r="E106" s="9" t="s">
        <v>96</v>
      </c>
      <c r="F106" s="9" t="s">
        <v>37</v>
      </c>
      <c r="G106" s="10" t="s">
        <v>69</v>
      </c>
      <c r="H106" s="9">
        <v>8.0</v>
      </c>
      <c r="I106" s="11"/>
      <c r="J106" s="11"/>
      <c r="K106" s="9" t="s">
        <v>54</v>
      </c>
      <c r="L106" s="9">
        <v>700.0</v>
      </c>
      <c r="M106" s="9">
        <v>300.0</v>
      </c>
      <c r="N106" s="9">
        <v>2.0231119E7</v>
      </c>
      <c r="O106" s="9">
        <v>225465.0</v>
      </c>
      <c r="P106" s="9">
        <v>2.0231119E7</v>
      </c>
      <c r="Q106" s="9">
        <v>10.7</v>
      </c>
      <c r="R106" s="9">
        <v>10.9</v>
      </c>
      <c r="S106" s="11">
        <f t="shared" si="17"/>
        <v>10.8</v>
      </c>
      <c r="T106" s="9">
        <v>6.9</v>
      </c>
      <c r="U106" s="9">
        <v>1.62</v>
      </c>
      <c r="V106" s="9">
        <v>0.85</v>
      </c>
      <c r="W106" s="9">
        <v>24.8</v>
      </c>
      <c r="X106" s="9">
        <v>24.8</v>
      </c>
      <c r="Y106" s="11">
        <f t="shared" si="11"/>
        <v>24.8</v>
      </c>
      <c r="Z106" s="9">
        <v>17.4</v>
      </c>
      <c r="AA106" s="9">
        <v>2.07</v>
      </c>
      <c r="AB106" s="9">
        <v>1.39</v>
      </c>
      <c r="AC106" s="9">
        <v>80.0</v>
      </c>
      <c r="AD106" s="9">
        <f t="shared" si="12"/>
        <v>1686.4</v>
      </c>
      <c r="AE106" s="9">
        <f t="shared" si="13"/>
        <v>1.6864</v>
      </c>
      <c r="AF106" s="11"/>
      <c r="AG106" s="12" t="s">
        <v>73</v>
      </c>
      <c r="AH106" s="13" t="s">
        <v>42</v>
      </c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>
      <c r="A107" s="9" t="s">
        <v>170</v>
      </c>
      <c r="B107" s="9">
        <v>50.0</v>
      </c>
      <c r="C107" s="9">
        <v>2.0230627E7</v>
      </c>
      <c r="D107" s="9" t="s">
        <v>51</v>
      </c>
      <c r="E107" s="9" t="s">
        <v>68</v>
      </c>
      <c r="F107" s="9" t="s">
        <v>37</v>
      </c>
      <c r="G107" s="10" t="s">
        <v>69</v>
      </c>
      <c r="H107" s="9">
        <v>7.0</v>
      </c>
      <c r="I107" s="11"/>
      <c r="J107" s="11"/>
      <c r="K107" s="9" t="s">
        <v>54</v>
      </c>
      <c r="L107" s="9">
        <v>700.0</v>
      </c>
      <c r="M107" s="9">
        <v>300.0</v>
      </c>
      <c r="N107" s="9">
        <v>2.023103E7</v>
      </c>
      <c r="O107" s="9">
        <v>225465.0</v>
      </c>
      <c r="P107" s="9">
        <v>2.023103E7</v>
      </c>
      <c r="Q107" s="9">
        <v>21.6</v>
      </c>
      <c r="R107" s="9">
        <v>21.6</v>
      </c>
      <c r="S107" s="11">
        <f t="shared" si="17"/>
        <v>21.6</v>
      </c>
      <c r="T107" s="9">
        <v>17.8</v>
      </c>
      <c r="U107" s="9">
        <v>1.79</v>
      </c>
      <c r="V107" s="9">
        <v>1.83</v>
      </c>
      <c r="W107" s="9">
        <v>25.2</v>
      </c>
      <c r="X107" s="9">
        <v>25.2</v>
      </c>
      <c r="Y107" s="11">
        <f t="shared" si="11"/>
        <v>25.2</v>
      </c>
      <c r="Z107" s="9">
        <v>18.6</v>
      </c>
      <c r="AA107" s="9">
        <v>2.07</v>
      </c>
      <c r="AB107" s="9">
        <v>1.37</v>
      </c>
      <c r="AC107" s="9">
        <v>80.0</v>
      </c>
      <c r="AD107" s="9">
        <f t="shared" si="12"/>
        <v>1713.6</v>
      </c>
      <c r="AE107" s="9">
        <f t="shared" si="13"/>
        <v>1.7136</v>
      </c>
      <c r="AF107" s="11"/>
      <c r="AG107" s="12" t="s">
        <v>76</v>
      </c>
      <c r="AH107" s="13" t="s">
        <v>42</v>
      </c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>
      <c r="A108" s="9" t="s">
        <v>171</v>
      </c>
      <c r="B108" s="9">
        <v>50.0</v>
      </c>
      <c r="C108" s="9">
        <v>2.0230627E7</v>
      </c>
      <c r="D108" s="9" t="s">
        <v>51</v>
      </c>
      <c r="E108" s="9" t="s">
        <v>68</v>
      </c>
      <c r="F108" s="9" t="s">
        <v>37</v>
      </c>
      <c r="G108" s="10" t="s">
        <v>69</v>
      </c>
      <c r="H108" s="9">
        <v>7.0</v>
      </c>
      <c r="I108" s="11"/>
      <c r="J108" s="11"/>
      <c r="K108" s="9" t="s">
        <v>54</v>
      </c>
      <c r="L108" s="9">
        <v>700.0</v>
      </c>
      <c r="M108" s="9">
        <v>300.0</v>
      </c>
      <c r="N108" s="9">
        <v>2.023103E7</v>
      </c>
      <c r="O108" s="9">
        <v>225465.0</v>
      </c>
      <c r="P108" s="9">
        <v>2.023103E7</v>
      </c>
      <c r="Q108" s="9">
        <v>8.82</v>
      </c>
      <c r="R108" s="9">
        <v>8.9</v>
      </c>
      <c r="S108" s="11">
        <f t="shared" si="17"/>
        <v>8.86</v>
      </c>
      <c r="T108" s="9">
        <v>13.0</v>
      </c>
      <c r="U108" s="9">
        <v>1.89</v>
      </c>
      <c r="V108" s="9">
        <v>2.37</v>
      </c>
      <c r="W108" s="9">
        <v>20.2</v>
      </c>
      <c r="X108" s="9">
        <v>20.4</v>
      </c>
      <c r="Y108" s="11">
        <f t="shared" si="11"/>
        <v>20.3</v>
      </c>
      <c r="Z108" s="9">
        <v>16.6</v>
      </c>
      <c r="AA108" s="9">
        <v>1.93</v>
      </c>
      <c r="AB108" s="9">
        <v>1.23</v>
      </c>
      <c r="AC108" s="9">
        <v>80.0</v>
      </c>
      <c r="AD108" s="9">
        <f t="shared" si="12"/>
        <v>1380.4</v>
      </c>
      <c r="AE108" s="9">
        <f t="shared" si="13"/>
        <v>1.3804</v>
      </c>
      <c r="AF108" s="11"/>
      <c r="AG108" s="12" t="s">
        <v>76</v>
      </c>
      <c r="AH108" s="13" t="s">
        <v>42</v>
      </c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>
      <c r="A109" s="9" t="s">
        <v>172</v>
      </c>
      <c r="B109" s="9">
        <v>50.0</v>
      </c>
      <c r="C109" s="9">
        <v>2.0230627E7</v>
      </c>
      <c r="D109" s="9" t="s">
        <v>51</v>
      </c>
      <c r="E109" s="9" t="s">
        <v>68</v>
      </c>
      <c r="F109" s="9" t="s">
        <v>37</v>
      </c>
      <c r="G109" s="10" t="s">
        <v>69</v>
      </c>
      <c r="H109" s="9">
        <v>6.0</v>
      </c>
      <c r="I109" s="11"/>
      <c r="J109" s="11"/>
      <c r="K109" s="9" t="s">
        <v>54</v>
      </c>
      <c r="L109" s="9">
        <v>700.0</v>
      </c>
      <c r="M109" s="9">
        <v>300.0</v>
      </c>
      <c r="N109" s="9">
        <v>2.0231024E7</v>
      </c>
      <c r="O109" s="9">
        <v>225465.0</v>
      </c>
      <c r="P109" s="9">
        <v>2.0231024E7</v>
      </c>
      <c r="Q109" s="9">
        <v>12.7</v>
      </c>
      <c r="R109" s="9">
        <v>12.4</v>
      </c>
      <c r="S109" s="11">
        <f t="shared" si="17"/>
        <v>12.55</v>
      </c>
      <c r="T109" s="9">
        <v>6.0</v>
      </c>
      <c r="U109" s="9">
        <v>1.56</v>
      </c>
      <c r="V109" s="9">
        <v>-0.95</v>
      </c>
      <c r="W109" s="9">
        <v>23.0</v>
      </c>
      <c r="X109" s="9">
        <v>22.8</v>
      </c>
      <c r="Y109" s="11">
        <f t="shared" si="11"/>
        <v>22.9</v>
      </c>
      <c r="Z109" s="9">
        <v>14.9</v>
      </c>
      <c r="AA109" s="9">
        <v>2.14</v>
      </c>
      <c r="AB109" s="9">
        <v>1.19</v>
      </c>
      <c r="AC109" s="9">
        <v>80.0</v>
      </c>
      <c r="AD109" s="9">
        <f t="shared" si="12"/>
        <v>1557.2</v>
      </c>
      <c r="AE109" s="9">
        <f t="shared" si="13"/>
        <v>1.5572</v>
      </c>
      <c r="AF109" s="11"/>
      <c r="AG109" s="12" t="s">
        <v>70</v>
      </c>
      <c r="AH109" s="13" t="s">
        <v>42</v>
      </c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>
      <c r="A110" s="9" t="s">
        <v>173</v>
      </c>
      <c r="B110" s="9">
        <v>50.0</v>
      </c>
      <c r="C110" s="9">
        <v>2.0230627E7</v>
      </c>
      <c r="D110" s="9" t="s">
        <v>51</v>
      </c>
      <c r="E110" s="9" t="s">
        <v>68</v>
      </c>
      <c r="F110" s="9" t="s">
        <v>37</v>
      </c>
      <c r="G110" s="10" t="s">
        <v>69</v>
      </c>
      <c r="H110" s="9">
        <v>9.0</v>
      </c>
      <c r="I110" s="9" t="s">
        <v>78</v>
      </c>
      <c r="J110" s="11"/>
      <c r="K110" s="9" t="s">
        <v>79</v>
      </c>
      <c r="L110" s="9">
        <v>500.0</v>
      </c>
      <c r="M110" s="9" t="s">
        <v>40</v>
      </c>
      <c r="N110" s="9">
        <v>2.023122E7</v>
      </c>
      <c r="O110" s="9">
        <v>225465.0</v>
      </c>
      <c r="P110" s="9">
        <v>2.0240102E7</v>
      </c>
      <c r="Q110" s="9">
        <v>4.62</v>
      </c>
      <c r="R110" s="9">
        <v>4.5</v>
      </c>
      <c r="S110" s="11">
        <f t="shared" si="17"/>
        <v>4.56</v>
      </c>
      <c r="T110" s="9">
        <v>8.9</v>
      </c>
      <c r="U110" s="9">
        <v>1.75</v>
      </c>
      <c r="V110" s="9">
        <v>1.92</v>
      </c>
      <c r="W110" s="9">
        <v>31.4</v>
      </c>
      <c r="X110" s="9">
        <v>30.8</v>
      </c>
      <c r="Y110" s="11">
        <f t="shared" si="11"/>
        <v>31.1</v>
      </c>
      <c r="Z110" s="9">
        <v>23.0</v>
      </c>
      <c r="AA110" s="9">
        <v>2.13</v>
      </c>
      <c r="AB110" s="9">
        <v>1.23</v>
      </c>
      <c r="AC110" s="9">
        <v>80.0</v>
      </c>
      <c r="AD110" s="9">
        <f t="shared" si="12"/>
        <v>2114.8</v>
      </c>
      <c r="AE110" s="9">
        <f t="shared" si="13"/>
        <v>2.1148</v>
      </c>
      <c r="AF110" s="9"/>
      <c r="AG110" s="12" t="s">
        <v>80</v>
      </c>
      <c r="AH110" s="13" t="s">
        <v>42</v>
      </c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>
      <c r="A111" s="9" t="s">
        <v>174</v>
      </c>
      <c r="B111" s="9">
        <v>50.0</v>
      </c>
      <c r="C111" s="9">
        <v>2.0230627E7</v>
      </c>
      <c r="D111" s="9" t="s">
        <v>51</v>
      </c>
      <c r="E111" s="9" t="s">
        <v>68</v>
      </c>
      <c r="F111" s="9" t="s">
        <v>37</v>
      </c>
      <c r="G111" s="10" t="s">
        <v>69</v>
      </c>
      <c r="H111" s="9">
        <v>6.0</v>
      </c>
      <c r="I111" s="11"/>
      <c r="J111" s="11"/>
      <c r="K111" s="9" t="s">
        <v>54</v>
      </c>
      <c r="L111" s="9">
        <v>700.0</v>
      </c>
      <c r="M111" s="9">
        <v>300.0</v>
      </c>
      <c r="N111" s="9">
        <v>2.0231024E7</v>
      </c>
      <c r="O111" s="9">
        <v>225465.0</v>
      </c>
      <c r="P111" s="9">
        <v>2.0231024E7</v>
      </c>
      <c r="Q111" s="9">
        <v>11.6</v>
      </c>
      <c r="R111" s="9">
        <v>11.4</v>
      </c>
      <c r="S111" s="11">
        <f t="shared" si="17"/>
        <v>11.5</v>
      </c>
      <c r="T111" s="9">
        <v>6.3</v>
      </c>
      <c r="U111" s="9">
        <v>1.53</v>
      </c>
      <c r="V111" s="9">
        <v>0.52</v>
      </c>
      <c r="W111" s="9">
        <v>22.0</v>
      </c>
      <c r="X111" s="9">
        <v>21.8</v>
      </c>
      <c r="Y111" s="11">
        <f t="shared" si="11"/>
        <v>21.9</v>
      </c>
      <c r="Z111" s="9">
        <v>14.4</v>
      </c>
      <c r="AA111" s="9">
        <v>2.08</v>
      </c>
      <c r="AB111" s="9">
        <v>0.92</v>
      </c>
      <c r="AC111" s="9">
        <v>80.0</v>
      </c>
      <c r="AD111" s="9">
        <f t="shared" si="12"/>
        <v>1489.2</v>
      </c>
      <c r="AE111" s="9">
        <f t="shared" si="13"/>
        <v>1.4892</v>
      </c>
      <c r="AF111" s="11"/>
      <c r="AG111" s="12" t="s">
        <v>70</v>
      </c>
      <c r="AH111" s="13" t="s">
        <v>42</v>
      </c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>
      <c r="A112" s="9" t="s">
        <v>175</v>
      </c>
      <c r="B112" s="9">
        <v>50.0</v>
      </c>
      <c r="C112" s="9">
        <v>2.0230627E7</v>
      </c>
      <c r="D112" s="9" t="s">
        <v>51</v>
      </c>
      <c r="E112" s="9" t="s">
        <v>68</v>
      </c>
      <c r="F112" s="9" t="s">
        <v>37</v>
      </c>
      <c r="G112" s="10" t="s">
        <v>69</v>
      </c>
      <c r="H112" s="9">
        <v>9.0</v>
      </c>
      <c r="I112" s="9" t="s">
        <v>78</v>
      </c>
      <c r="J112" s="11"/>
      <c r="K112" s="9" t="s">
        <v>79</v>
      </c>
      <c r="L112" s="9">
        <v>500.0</v>
      </c>
      <c r="M112" s="9" t="s">
        <v>40</v>
      </c>
      <c r="N112" s="9">
        <v>2.023122E7</v>
      </c>
      <c r="O112" s="9">
        <v>225465.0</v>
      </c>
      <c r="P112" s="9">
        <v>2.0240102E7</v>
      </c>
      <c r="Q112" s="9">
        <v>2.78</v>
      </c>
      <c r="R112" s="9">
        <v>2.68</v>
      </c>
      <c r="S112" s="11">
        <f t="shared" si="17"/>
        <v>2.73</v>
      </c>
      <c r="T112" s="9">
        <v>5.6</v>
      </c>
      <c r="U112" s="9">
        <v>1.62</v>
      </c>
      <c r="V112" s="9">
        <v>0.43</v>
      </c>
      <c r="W112" s="9">
        <v>21.2</v>
      </c>
      <c r="X112" s="9">
        <v>21.2</v>
      </c>
      <c r="Y112" s="11">
        <f t="shared" si="11"/>
        <v>21.2</v>
      </c>
      <c r="Z112" s="9">
        <v>13.7</v>
      </c>
      <c r="AA112" s="9">
        <v>2.3</v>
      </c>
      <c r="AB112" s="9">
        <v>1.24</v>
      </c>
      <c r="AC112" s="9">
        <v>80.0</v>
      </c>
      <c r="AD112" s="9">
        <f t="shared" si="12"/>
        <v>1441.6</v>
      </c>
      <c r="AE112" s="9">
        <f t="shared" si="13"/>
        <v>1.4416</v>
      </c>
      <c r="AF112" s="9"/>
      <c r="AG112" s="12" t="s">
        <v>80</v>
      </c>
      <c r="AH112" s="13" t="s">
        <v>42</v>
      </c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>
      <c r="A113" s="9" t="s">
        <v>176</v>
      </c>
      <c r="B113" s="9">
        <v>50.0</v>
      </c>
      <c r="C113" s="9">
        <v>2.0230627E7</v>
      </c>
      <c r="D113" s="9" t="s">
        <v>63</v>
      </c>
      <c r="E113" s="9" t="s">
        <v>68</v>
      </c>
      <c r="F113" s="9" t="s">
        <v>37</v>
      </c>
      <c r="G113" s="10" t="s">
        <v>69</v>
      </c>
      <c r="H113" s="9">
        <v>7.0</v>
      </c>
      <c r="I113" s="11"/>
      <c r="J113" s="11"/>
      <c r="K113" s="9" t="s">
        <v>54</v>
      </c>
      <c r="L113" s="9">
        <v>700.0</v>
      </c>
      <c r="M113" s="9">
        <v>300.0</v>
      </c>
      <c r="N113" s="9">
        <v>2.023103E7</v>
      </c>
      <c r="O113" s="9">
        <v>225465.0</v>
      </c>
      <c r="P113" s="9">
        <v>2.023103E7</v>
      </c>
      <c r="Q113" s="9">
        <v>6.54</v>
      </c>
      <c r="R113" s="9">
        <v>6.62</v>
      </c>
      <c r="S113" s="11">
        <f t="shared" si="17"/>
        <v>6.58</v>
      </c>
      <c r="T113" s="9">
        <v>4.9</v>
      </c>
      <c r="U113" s="9">
        <v>1.56</v>
      </c>
      <c r="V113" s="9">
        <v>-9.81</v>
      </c>
      <c r="W113" s="9">
        <v>18.0</v>
      </c>
      <c r="X113" s="9">
        <v>17.8</v>
      </c>
      <c r="Y113" s="11">
        <f t="shared" si="11"/>
        <v>17.9</v>
      </c>
      <c r="Z113" s="9">
        <v>14.2</v>
      </c>
      <c r="AA113" s="9">
        <v>2.08</v>
      </c>
      <c r="AB113" s="9">
        <v>1.3</v>
      </c>
      <c r="AC113" s="9">
        <v>80.0</v>
      </c>
      <c r="AD113" s="9">
        <f t="shared" si="12"/>
        <v>1217.2</v>
      </c>
      <c r="AE113" s="9">
        <f t="shared" si="13"/>
        <v>1.2172</v>
      </c>
      <c r="AF113" s="11"/>
      <c r="AG113" s="12" t="s">
        <v>76</v>
      </c>
      <c r="AH113" s="13" t="s">
        <v>42</v>
      </c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>
      <c r="A114" s="9" t="s">
        <v>177</v>
      </c>
      <c r="B114" s="9">
        <v>50.0</v>
      </c>
      <c r="C114" s="9">
        <v>2.0230627E7</v>
      </c>
      <c r="D114" s="9" t="s">
        <v>63</v>
      </c>
      <c r="E114" s="9" t="s">
        <v>68</v>
      </c>
      <c r="F114" s="9" t="s">
        <v>37</v>
      </c>
      <c r="G114" s="10" t="s">
        <v>69</v>
      </c>
      <c r="H114" s="9">
        <v>9.0</v>
      </c>
      <c r="I114" s="9" t="s">
        <v>78</v>
      </c>
      <c r="J114" s="11"/>
      <c r="K114" s="9" t="s">
        <v>79</v>
      </c>
      <c r="L114" s="9">
        <v>500.0</v>
      </c>
      <c r="M114" s="9" t="s">
        <v>40</v>
      </c>
      <c r="N114" s="9">
        <v>2.023122E7</v>
      </c>
      <c r="O114" s="9">
        <v>225465.0</v>
      </c>
      <c r="P114" s="9">
        <v>2.0240102E7</v>
      </c>
      <c r="Q114" s="9" t="s">
        <v>40</v>
      </c>
      <c r="R114" s="9" t="s">
        <v>40</v>
      </c>
      <c r="S114" s="9" t="s">
        <v>40</v>
      </c>
      <c r="T114" s="9">
        <v>5.2</v>
      </c>
      <c r="U114" s="9">
        <v>2.13</v>
      </c>
      <c r="V114" s="9">
        <v>0.02</v>
      </c>
      <c r="W114" s="9">
        <v>22.8</v>
      </c>
      <c r="X114" s="9">
        <v>22.4</v>
      </c>
      <c r="Y114" s="11">
        <f t="shared" si="11"/>
        <v>22.6</v>
      </c>
      <c r="Z114" s="9">
        <v>15.4</v>
      </c>
      <c r="AA114" s="9">
        <v>2.3</v>
      </c>
      <c r="AB114" s="9">
        <v>1.41</v>
      </c>
      <c r="AC114" s="9">
        <v>80.0</v>
      </c>
      <c r="AD114" s="9">
        <f t="shared" si="12"/>
        <v>1536.8</v>
      </c>
      <c r="AE114" s="9">
        <f t="shared" si="13"/>
        <v>1.5368</v>
      </c>
      <c r="AF114" s="9"/>
      <c r="AG114" s="12" t="s">
        <v>80</v>
      </c>
      <c r="AH114" s="13" t="s">
        <v>42</v>
      </c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>
      <c r="A115" s="9" t="s">
        <v>178</v>
      </c>
      <c r="B115" s="9">
        <v>50.0</v>
      </c>
      <c r="C115" s="9">
        <v>2.0230627E7</v>
      </c>
      <c r="D115" s="9" t="s">
        <v>63</v>
      </c>
      <c r="E115" s="9" t="s">
        <v>68</v>
      </c>
      <c r="F115" s="9" t="s">
        <v>37</v>
      </c>
      <c r="G115" s="10" t="s">
        <v>69</v>
      </c>
      <c r="H115" s="9">
        <v>9.0</v>
      </c>
      <c r="I115" s="9" t="s">
        <v>78</v>
      </c>
      <c r="J115" s="11"/>
      <c r="K115" s="9" t="s">
        <v>79</v>
      </c>
      <c r="L115" s="9">
        <v>500.0</v>
      </c>
      <c r="M115" s="9" t="s">
        <v>40</v>
      </c>
      <c r="N115" s="9">
        <v>2.023122E7</v>
      </c>
      <c r="O115" s="9">
        <v>225465.0</v>
      </c>
      <c r="P115" s="9">
        <v>2.0240102E7</v>
      </c>
      <c r="Q115" s="9" t="s">
        <v>40</v>
      </c>
      <c r="R115" s="9" t="s">
        <v>40</v>
      </c>
      <c r="S115" s="9" t="s">
        <v>40</v>
      </c>
      <c r="T115" s="9">
        <v>4.7</v>
      </c>
      <c r="U115" s="9">
        <v>1.85</v>
      </c>
      <c r="V115" s="9">
        <v>0.89</v>
      </c>
      <c r="W115" s="9">
        <v>21.6</v>
      </c>
      <c r="X115" s="9">
        <v>21.6</v>
      </c>
      <c r="Y115" s="11">
        <f t="shared" si="11"/>
        <v>21.6</v>
      </c>
      <c r="Z115" s="9">
        <v>14.1</v>
      </c>
      <c r="AA115" s="9">
        <v>2.19</v>
      </c>
      <c r="AB115" s="9">
        <v>1.29</v>
      </c>
      <c r="AC115" s="9">
        <v>80.0</v>
      </c>
      <c r="AD115" s="9">
        <f t="shared" si="12"/>
        <v>1468.8</v>
      </c>
      <c r="AE115" s="9">
        <f t="shared" si="13"/>
        <v>1.4688</v>
      </c>
      <c r="AF115" s="9"/>
      <c r="AG115" s="12" t="s">
        <v>80</v>
      </c>
      <c r="AH115" s="13" t="s">
        <v>42</v>
      </c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>
      <c r="A116" s="14"/>
      <c r="B116" s="14"/>
      <c r="C116" s="14"/>
      <c r="D116" s="14"/>
      <c r="E116" s="14"/>
      <c r="F116" s="14"/>
      <c r="G116" s="14"/>
      <c r="L116" s="14"/>
      <c r="M116" s="14"/>
    </row>
    <row r="117">
      <c r="A117" s="14"/>
      <c r="B117" s="14"/>
      <c r="C117" s="14"/>
      <c r="D117" s="14"/>
      <c r="E117" s="14"/>
      <c r="F117" s="14"/>
      <c r="G117" s="14"/>
      <c r="L117" s="14"/>
      <c r="M117" s="14"/>
    </row>
    <row r="118">
      <c r="A118" s="14"/>
      <c r="B118" s="14"/>
      <c r="C118" s="14"/>
      <c r="D118" s="14"/>
      <c r="E118" s="14"/>
      <c r="F118" s="14"/>
      <c r="G118" s="14"/>
      <c r="L118" s="14"/>
    </row>
    <row r="119">
      <c r="A119" s="14"/>
      <c r="B119" s="14"/>
      <c r="C119" s="14"/>
      <c r="D119" s="14"/>
      <c r="E119" s="14"/>
      <c r="F119" s="14"/>
      <c r="G119" s="14"/>
      <c r="L119" s="14"/>
    </row>
    <row r="120">
      <c r="A120" s="14"/>
      <c r="B120" s="14"/>
      <c r="C120" s="14"/>
      <c r="D120" s="14"/>
      <c r="E120" s="14"/>
      <c r="F120" s="14"/>
      <c r="G120" s="14"/>
      <c r="L120" s="14"/>
    </row>
    <row r="121">
      <c r="A121" s="14"/>
      <c r="B121" s="14"/>
      <c r="C121" s="14"/>
      <c r="D121" s="14"/>
      <c r="E121" s="14"/>
      <c r="F121" s="14"/>
      <c r="G121" s="14"/>
      <c r="L121" s="14"/>
    </row>
    <row r="122">
      <c r="A122" s="14"/>
      <c r="B122" s="14"/>
      <c r="C122" s="14"/>
      <c r="D122" s="14"/>
      <c r="E122" s="14"/>
      <c r="F122" s="14"/>
      <c r="G122" s="14"/>
      <c r="L122" s="14"/>
    </row>
    <row r="123">
      <c r="A123" s="14"/>
      <c r="B123" s="14"/>
      <c r="C123" s="14"/>
      <c r="D123" s="14"/>
      <c r="E123" s="14"/>
      <c r="F123" s="14"/>
      <c r="G123" s="14"/>
      <c r="L123" s="14"/>
    </row>
    <row r="124">
      <c r="A124" s="14"/>
      <c r="B124" s="14"/>
      <c r="C124" s="14"/>
      <c r="D124" s="14"/>
      <c r="E124" s="14"/>
      <c r="F124" s="14"/>
      <c r="G124" s="14"/>
      <c r="L124" s="14"/>
    </row>
    <row r="125">
      <c r="A125" s="14"/>
      <c r="B125" s="14"/>
      <c r="C125" s="14"/>
      <c r="D125" s="14"/>
      <c r="E125" s="14"/>
      <c r="F125" s="14"/>
      <c r="G125" s="14"/>
      <c r="L125" s="14"/>
    </row>
    <row r="126">
      <c r="A126" s="14"/>
      <c r="B126" s="14"/>
      <c r="C126" s="14"/>
      <c r="D126" s="14"/>
      <c r="E126" s="14"/>
      <c r="F126" s="14"/>
      <c r="G126" s="14"/>
      <c r="L126" s="14"/>
    </row>
    <row r="127">
      <c r="A127" s="14"/>
      <c r="B127" s="14"/>
      <c r="C127" s="14"/>
      <c r="D127" s="14"/>
      <c r="E127" s="14"/>
      <c r="F127" s="14"/>
      <c r="G127" s="14"/>
      <c r="L127" s="14"/>
    </row>
    <row r="128">
      <c r="A128" s="14"/>
      <c r="B128" s="14"/>
      <c r="C128" s="14"/>
      <c r="D128" s="14"/>
      <c r="E128" s="14"/>
      <c r="F128" s="14"/>
      <c r="G128" s="14"/>
      <c r="L128" s="14"/>
    </row>
    <row r="129">
      <c r="A129" s="14"/>
      <c r="B129" s="14"/>
      <c r="C129" s="14"/>
      <c r="D129" s="14"/>
      <c r="E129" s="14"/>
      <c r="F129" s="14"/>
      <c r="G129" s="14"/>
      <c r="L129" s="14"/>
    </row>
    <row r="130">
      <c r="A130" s="14"/>
      <c r="B130" s="14"/>
      <c r="C130" s="14"/>
      <c r="D130" s="14"/>
      <c r="E130" s="14"/>
      <c r="F130" s="14"/>
      <c r="G130" s="14"/>
      <c r="L130" s="14"/>
    </row>
    <row r="131">
      <c r="A131" s="14"/>
      <c r="B131" s="14"/>
      <c r="C131" s="14"/>
      <c r="D131" s="14"/>
      <c r="E131" s="14"/>
      <c r="F131" s="14"/>
      <c r="G131" s="14"/>
      <c r="L131" s="14"/>
    </row>
    <row r="132">
      <c r="A132" s="14"/>
      <c r="B132" s="14"/>
      <c r="C132" s="14"/>
      <c r="D132" s="14"/>
      <c r="E132" s="14"/>
      <c r="F132" s="14"/>
      <c r="G132" s="14"/>
      <c r="L132" s="14"/>
    </row>
    <row r="133">
      <c r="A133" s="14"/>
      <c r="B133" s="14"/>
      <c r="C133" s="14"/>
      <c r="D133" s="14"/>
      <c r="E133" s="14"/>
      <c r="F133" s="14"/>
      <c r="G133" s="14"/>
      <c r="L133" s="14"/>
    </row>
    <row r="134">
      <c r="A134" s="14"/>
      <c r="B134" s="14"/>
      <c r="C134" s="14"/>
      <c r="D134" s="14"/>
      <c r="E134" s="14"/>
      <c r="F134" s="14"/>
      <c r="G134" s="14"/>
      <c r="L134" s="14"/>
    </row>
    <row r="135">
      <c r="A135" s="14"/>
      <c r="B135" s="14"/>
      <c r="C135" s="14"/>
      <c r="D135" s="14"/>
      <c r="E135" s="14"/>
      <c r="F135" s="14"/>
      <c r="G135" s="14"/>
      <c r="L135" s="14"/>
    </row>
    <row r="136">
      <c r="A136" s="14"/>
      <c r="B136" s="14"/>
      <c r="C136" s="14"/>
      <c r="D136" s="14"/>
      <c r="E136" s="14"/>
      <c r="F136" s="14"/>
      <c r="G136" s="14"/>
      <c r="L136" s="14"/>
    </row>
    <row r="137">
      <c r="A137" s="14"/>
      <c r="B137" s="14"/>
      <c r="C137" s="14"/>
      <c r="D137" s="14"/>
      <c r="E137" s="14"/>
      <c r="F137" s="14"/>
      <c r="G137" s="14"/>
      <c r="L137" s="14"/>
    </row>
    <row r="138">
      <c r="A138" s="14"/>
      <c r="B138" s="14"/>
      <c r="C138" s="14"/>
      <c r="D138" s="14"/>
      <c r="E138" s="14"/>
      <c r="F138" s="14"/>
      <c r="G138" s="14"/>
      <c r="L138" s="14"/>
    </row>
    <row r="139">
      <c r="A139" s="14"/>
      <c r="B139" s="14"/>
      <c r="C139" s="14"/>
      <c r="D139" s="14"/>
      <c r="E139" s="14"/>
      <c r="F139" s="14"/>
      <c r="G139" s="14"/>
      <c r="L139" s="14"/>
    </row>
    <row r="140">
      <c r="A140" s="14"/>
      <c r="B140" s="14"/>
      <c r="C140" s="14"/>
      <c r="D140" s="14"/>
      <c r="E140" s="14"/>
      <c r="F140" s="14"/>
      <c r="G140" s="14"/>
      <c r="L140" s="14"/>
    </row>
    <row r="141">
      <c r="A141" s="14"/>
      <c r="B141" s="14"/>
      <c r="C141" s="14"/>
      <c r="D141" s="14"/>
      <c r="E141" s="14"/>
      <c r="F141" s="14"/>
      <c r="G141" s="14"/>
      <c r="L141" s="14"/>
    </row>
    <row r="142">
      <c r="A142" s="14"/>
      <c r="B142" s="14"/>
      <c r="C142" s="14"/>
      <c r="D142" s="14"/>
      <c r="E142" s="14"/>
      <c r="F142" s="14"/>
      <c r="G142" s="14"/>
      <c r="L142" s="14"/>
    </row>
    <row r="143">
      <c r="A143" s="14"/>
      <c r="B143" s="14"/>
      <c r="C143" s="14"/>
      <c r="D143" s="14"/>
      <c r="E143" s="14"/>
      <c r="F143" s="14"/>
      <c r="G143" s="14"/>
      <c r="L143" s="14"/>
    </row>
    <row r="144">
      <c r="A144" s="14"/>
      <c r="B144" s="14"/>
      <c r="C144" s="14"/>
      <c r="D144" s="14"/>
      <c r="E144" s="14"/>
      <c r="F144" s="14"/>
      <c r="G144" s="14"/>
      <c r="L144" s="14"/>
    </row>
    <row r="145">
      <c r="A145" s="14"/>
      <c r="B145" s="14"/>
      <c r="C145" s="14"/>
      <c r="D145" s="14"/>
      <c r="E145" s="14"/>
      <c r="F145" s="14"/>
      <c r="G145" s="14"/>
      <c r="L145" s="14"/>
    </row>
    <row r="146">
      <c r="A146" s="14"/>
      <c r="B146" s="14"/>
      <c r="C146" s="14"/>
      <c r="D146" s="14"/>
      <c r="E146" s="14"/>
      <c r="F146" s="14"/>
      <c r="G146" s="14"/>
      <c r="L146" s="14"/>
    </row>
    <row r="147">
      <c r="A147" s="14"/>
      <c r="B147" s="14"/>
      <c r="C147" s="14"/>
      <c r="D147" s="14"/>
      <c r="E147" s="14"/>
      <c r="F147" s="14"/>
      <c r="G147" s="14"/>
      <c r="L147" s="14"/>
    </row>
    <row r="148">
      <c r="A148" s="14"/>
      <c r="B148" s="14"/>
      <c r="C148" s="14"/>
      <c r="D148" s="14"/>
      <c r="E148" s="14"/>
      <c r="F148" s="14"/>
      <c r="G148" s="14"/>
      <c r="L148" s="14"/>
    </row>
    <row r="149">
      <c r="A149" s="14"/>
      <c r="B149" s="14"/>
      <c r="C149" s="14"/>
      <c r="D149" s="14"/>
      <c r="E149" s="14"/>
      <c r="F149" s="14"/>
      <c r="G149" s="14"/>
      <c r="L149" s="14"/>
    </row>
    <row r="150">
      <c r="A150" s="14"/>
      <c r="B150" s="14"/>
      <c r="C150" s="14"/>
      <c r="D150" s="14"/>
      <c r="E150" s="14"/>
      <c r="F150" s="14"/>
      <c r="G150" s="14"/>
      <c r="L150" s="14"/>
    </row>
    <row r="151">
      <c r="A151" s="14"/>
      <c r="B151" s="14"/>
      <c r="C151" s="14"/>
      <c r="D151" s="14"/>
      <c r="E151" s="14"/>
      <c r="F151" s="14"/>
      <c r="G151" s="14"/>
      <c r="L151" s="14"/>
    </row>
  </sheetData>
  <hyperlinks>
    <hyperlink r:id="rId2" ref="AG2"/>
    <hyperlink r:id="rId3" ref="AH2"/>
    <hyperlink r:id="rId4" ref="AG3"/>
    <hyperlink r:id="rId5" ref="AH3"/>
    <hyperlink r:id="rId6" ref="AG4"/>
    <hyperlink r:id="rId7" ref="AH4"/>
    <hyperlink r:id="rId8" ref="AG5"/>
    <hyperlink r:id="rId9" ref="AH5"/>
    <hyperlink r:id="rId10" ref="AG6"/>
    <hyperlink r:id="rId11" ref="AH6"/>
    <hyperlink r:id="rId12" ref="AG7"/>
    <hyperlink r:id="rId13" ref="AH7"/>
    <hyperlink r:id="rId14" ref="AG8"/>
    <hyperlink r:id="rId15" ref="AH8"/>
    <hyperlink r:id="rId16" ref="AG12"/>
    <hyperlink r:id="rId17" ref="AH12"/>
    <hyperlink r:id="rId18" ref="AG15"/>
    <hyperlink r:id="rId19" ref="AH15"/>
    <hyperlink r:id="rId20" ref="AG17"/>
    <hyperlink r:id="rId21" ref="AH17"/>
    <hyperlink r:id="rId22" ref="AG18"/>
    <hyperlink r:id="rId23" ref="AH18"/>
    <hyperlink r:id="rId24" ref="AG19"/>
    <hyperlink r:id="rId25" ref="AH19"/>
    <hyperlink r:id="rId26" ref="AG20"/>
    <hyperlink r:id="rId27" ref="AH20"/>
    <hyperlink r:id="rId28" ref="AG21"/>
    <hyperlink r:id="rId29" ref="AH21"/>
    <hyperlink r:id="rId30" ref="AG22"/>
    <hyperlink r:id="rId31" ref="AH22"/>
    <hyperlink r:id="rId32" ref="AG23"/>
    <hyperlink r:id="rId33" ref="AH23"/>
    <hyperlink r:id="rId34" ref="AG24"/>
    <hyperlink r:id="rId35" ref="AH24"/>
    <hyperlink r:id="rId36" ref="AG25"/>
    <hyperlink r:id="rId37" ref="AH25"/>
    <hyperlink r:id="rId38" ref="AG26"/>
    <hyperlink r:id="rId39" ref="AH26"/>
    <hyperlink r:id="rId40" ref="AG29"/>
    <hyperlink r:id="rId41" ref="AH29"/>
    <hyperlink r:id="rId42" ref="AF33"/>
    <hyperlink r:id="rId43" ref="AG33"/>
    <hyperlink r:id="rId44" ref="AH33"/>
    <hyperlink r:id="rId45" ref="AH36"/>
    <hyperlink r:id="rId46" ref="AG37"/>
    <hyperlink r:id="rId47" ref="AH37"/>
    <hyperlink r:id="rId48" ref="AG39"/>
    <hyperlink r:id="rId49" ref="AH39"/>
    <hyperlink r:id="rId50" ref="AG45"/>
    <hyperlink r:id="rId51" ref="AH45"/>
    <hyperlink r:id="rId52" ref="AG48"/>
    <hyperlink r:id="rId53" ref="AH48"/>
    <hyperlink r:id="rId54" ref="AG55"/>
    <hyperlink r:id="rId55" ref="AH55"/>
    <hyperlink r:id="rId56" ref="AG57"/>
    <hyperlink r:id="rId57" ref="AH57"/>
    <hyperlink r:id="rId58" ref="AG58"/>
    <hyperlink r:id="rId59" ref="AH58"/>
    <hyperlink r:id="rId60" ref="AF59"/>
    <hyperlink r:id="rId61" ref="AH59"/>
    <hyperlink r:id="rId62" ref="AG60"/>
    <hyperlink r:id="rId63" ref="AH60"/>
    <hyperlink r:id="rId64" ref="AF64"/>
    <hyperlink r:id="rId65" ref="AG64"/>
    <hyperlink r:id="rId66" ref="AH64"/>
    <hyperlink r:id="rId67" ref="AG69"/>
    <hyperlink r:id="rId68" ref="AH69"/>
    <hyperlink r:id="rId69" ref="AF70"/>
    <hyperlink r:id="rId70" ref="AG70"/>
    <hyperlink r:id="rId71" ref="AH70"/>
    <hyperlink r:id="rId72" ref="AG71"/>
    <hyperlink r:id="rId73" ref="AH71"/>
    <hyperlink r:id="rId74" ref="AG72"/>
    <hyperlink r:id="rId75" ref="AH72"/>
    <hyperlink r:id="rId76" ref="AG73"/>
    <hyperlink r:id="rId77" ref="AH73"/>
    <hyperlink r:id="rId78" ref="AG74"/>
    <hyperlink r:id="rId79" ref="AH74"/>
    <hyperlink r:id="rId80" ref="AG75"/>
    <hyperlink r:id="rId81" ref="AH75"/>
    <hyperlink r:id="rId82" ref="AG76"/>
    <hyperlink r:id="rId83" ref="AH76"/>
    <hyperlink r:id="rId84" ref="AG77"/>
    <hyperlink r:id="rId85" ref="AH77"/>
    <hyperlink r:id="rId86" ref="AG78"/>
    <hyperlink r:id="rId87" ref="AH78"/>
    <hyperlink r:id="rId88" ref="AG79"/>
    <hyperlink r:id="rId89" ref="AH79"/>
    <hyperlink r:id="rId90" ref="AG80"/>
    <hyperlink r:id="rId91" ref="AH80"/>
    <hyperlink r:id="rId92" ref="AG81"/>
    <hyperlink r:id="rId93" ref="AH81"/>
    <hyperlink r:id="rId94" ref="AG82"/>
    <hyperlink r:id="rId95" ref="AH82"/>
    <hyperlink r:id="rId96" ref="AG83"/>
    <hyperlink r:id="rId97" ref="AH83"/>
    <hyperlink r:id="rId98" ref="AG84"/>
    <hyperlink r:id="rId99" ref="AH84"/>
    <hyperlink r:id="rId100" ref="AG85"/>
    <hyperlink r:id="rId101" ref="AH85"/>
    <hyperlink r:id="rId102" ref="AG86"/>
    <hyperlink r:id="rId103" ref="AH86"/>
    <hyperlink r:id="rId104" ref="AG87"/>
    <hyperlink r:id="rId105" ref="AH87"/>
    <hyperlink r:id="rId106" ref="AG88"/>
    <hyperlink r:id="rId107" ref="AH88"/>
    <hyperlink r:id="rId108" ref="AG89"/>
    <hyperlink r:id="rId109" ref="AH89"/>
    <hyperlink r:id="rId110" ref="AG90"/>
    <hyperlink r:id="rId111" ref="AH90"/>
    <hyperlink r:id="rId112" ref="AG91"/>
    <hyperlink r:id="rId113" ref="AH91"/>
    <hyperlink r:id="rId114" ref="AG92"/>
    <hyperlink r:id="rId115" ref="AH92"/>
    <hyperlink r:id="rId116" ref="AG93"/>
    <hyperlink r:id="rId117" ref="AH93"/>
    <hyperlink r:id="rId118" ref="AG94"/>
    <hyperlink r:id="rId119" ref="AH94"/>
    <hyperlink r:id="rId120" ref="AG95"/>
    <hyperlink r:id="rId121" ref="AH95"/>
    <hyperlink r:id="rId122" ref="AG96"/>
    <hyperlink r:id="rId123" ref="AH96"/>
    <hyperlink r:id="rId124" ref="AG97"/>
    <hyperlink r:id="rId125" ref="AH97"/>
    <hyperlink r:id="rId126" ref="AG98"/>
    <hyperlink r:id="rId127" ref="AH98"/>
    <hyperlink r:id="rId128" ref="AG99"/>
    <hyperlink r:id="rId129" ref="AH99"/>
    <hyperlink r:id="rId130" ref="AG100"/>
    <hyperlink r:id="rId131" ref="AH100"/>
    <hyperlink r:id="rId132" ref="AG101"/>
    <hyperlink r:id="rId133" ref="AH101"/>
    <hyperlink r:id="rId134" ref="AG102"/>
    <hyperlink r:id="rId135" ref="AH102"/>
    <hyperlink r:id="rId136" ref="AG103"/>
    <hyperlink r:id="rId137" ref="AH103"/>
    <hyperlink r:id="rId138" ref="AG104"/>
    <hyperlink r:id="rId139" ref="AH104"/>
    <hyperlink r:id="rId140" ref="AG105"/>
    <hyperlink r:id="rId141" ref="AH105"/>
    <hyperlink r:id="rId142" ref="AG106"/>
    <hyperlink r:id="rId143" ref="AH106"/>
    <hyperlink r:id="rId144" ref="AG107"/>
    <hyperlink r:id="rId145" ref="AH107"/>
    <hyperlink r:id="rId146" ref="AG108"/>
    <hyperlink r:id="rId147" ref="AH108"/>
    <hyperlink r:id="rId148" ref="AG109"/>
    <hyperlink r:id="rId149" ref="AH109"/>
    <hyperlink r:id="rId150" ref="AG110"/>
    <hyperlink r:id="rId151" ref="AH110"/>
    <hyperlink r:id="rId152" ref="AG111"/>
    <hyperlink r:id="rId153" ref="AH111"/>
    <hyperlink r:id="rId154" ref="AG112"/>
    <hyperlink r:id="rId155" ref="AH112"/>
    <hyperlink r:id="rId156" ref="AG113"/>
    <hyperlink r:id="rId157" ref="AH113"/>
    <hyperlink r:id="rId158" ref="AG114"/>
    <hyperlink r:id="rId159" ref="AH114"/>
    <hyperlink r:id="rId160" ref="AG115"/>
    <hyperlink r:id="rId161" ref="AH115"/>
  </hyperlinks>
  <drawing r:id="rId162"/>
  <legacyDrawing r:id="rId1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4.75"/>
    <col customWidth="1" min="5" max="5" width="20.0"/>
    <col customWidth="1" min="9" max="9" width="15.75"/>
    <col customWidth="1" min="10" max="10" width="17.0"/>
    <col customWidth="1" min="11" max="11" width="25.75"/>
    <col customWidth="1" min="12" max="12" width="27.88"/>
    <col customWidth="1" min="13" max="13" width="29.63"/>
    <col customWidth="1" min="14" max="14" width="15.88"/>
  </cols>
  <sheetData>
    <row r="1">
      <c r="A1" s="15" t="s">
        <v>179</v>
      </c>
      <c r="B1" s="15" t="s">
        <v>180</v>
      </c>
      <c r="F1" s="15" t="s">
        <v>181</v>
      </c>
      <c r="I1" s="15" t="s">
        <v>182</v>
      </c>
      <c r="K1" s="15" t="s">
        <v>183</v>
      </c>
      <c r="N1" s="15" t="s">
        <v>184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B2" s="14" t="s">
        <v>185</v>
      </c>
      <c r="C2" s="14" t="s">
        <v>186</v>
      </c>
      <c r="D2" s="14" t="s">
        <v>187</v>
      </c>
      <c r="E2" s="14" t="s">
        <v>188</v>
      </c>
      <c r="F2" s="14" t="s">
        <v>189</v>
      </c>
      <c r="G2" s="14" t="s">
        <v>190</v>
      </c>
      <c r="H2" s="14" t="s">
        <v>191</v>
      </c>
      <c r="I2" s="14" t="s">
        <v>192</v>
      </c>
      <c r="J2" s="14" t="s">
        <v>193</v>
      </c>
      <c r="K2" s="14" t="s">
        <v>194</v>
      </c>
      <c r="L2" s="14" t="s">
        <v>195</v>
      </c>
      <c r="M2" s="14" t="s">
        <v>196</v>
      </c>
    </row>
    <row r="3">
      <c r="A3" s="14">
        <v>1.0</v>
      </c>
      <c r="B3" s="14" t="s">
        <v>133</v>
      </c>
      <c r="C3" s="14" t="s">
        <v>197</v>
      </c>
      <c r="D3" s="14" t="s">
        <v>198</v>
      </c>
      <c r="E3" s="14" t="s">
        <v>199</v>
      </c>
      <c r="F3" s="17">
        <f t="shared" ref="F3:F56" si="1">H3*G3</f>
        <v>964.24</v>
      </c>
      <c r="G3" s="14">
        <v>68.0</v>
      </c>
      <c r="H3" s="14">
        <v>14.18</v>
      </c>
      <c r="I3" s="14" t="s">
        <v>200</v>
      </c>
      <c r="J3" s="14" t="s">
        <v>201</v>
      </c>
      <c r="K3" s="14" t="s">
        <v>202</v>
      </c>
      <c r="L3" s="14" t="s">
        <v>40</v>
      </c>
      <c r="M3" s="14" t="s">
        <v>203</v>
      </c>
    </row>
    <row r="4">
      <c r="A4" s="14">
        <v>2.0</v>
      </c>
      <c r="B4" s="14" t="s">
        <v>135</v>
      </c>
      <c r="C4" s="14" t="s">
        <v>197</v>
      </c>
      <c r="D4" s="14" t="s">
        <v>198</v>
      </c>
      <c r="E4" s="14" t="s">
        <v>199</v>
      </c>
      <c r="F4" s="17">
        <f t="shared" si="1"/>
        <v>1193.4</v>
      </c>
      <c r="G4" s="14">
        <v>68.0</v>
      </c>
      <c r="H4" s="14">
        <v>17.55</v>
      </c>
      <c r="I4" s="14" t="s">
        <v>200</v>
      </c>
      <c r="J4" s="14" t="s">
        <v>201</v>
      </c>
      <c r="K4" s="14" t="s">
        <v>202</v>
      </c>
      <c r="L4" s="14" t="s">
        <v>40</v>
      </c>
      <c r="M4" s="14" t="s">
        <v>203</v>
      </c>
    </row>
    <row r="5">
      <c r="A5" s="14">
        <v>3.0</v>
      </c>
      <c r="B5" s="14" t="s">
        <v>136</v>
      </c>
      <c r="C5" s="14" t="s">
        <v>197</v>
      </c>
      <c r="D5" s="14" t="s">
        <v>198</v>
      </c>
      <c r="E5" s="14" t="s">
        <v>199</v>
      </c>
      <c r="F5" s="17">
        <f t="shared" si="1"/>
        <v>1098.2</v>
      </c>
      <c r="G5" s="14">
        <v>68.0</v>
      </c>
      <c r="H5" s="14">
        <v>16.15</v>
      </c>
      <c r="I5" s="14" t="s">
        <v>200</v>
      </c>
      <c r="J5" s="14" t="s">
        <v>201</v>
      </c>
      <c r="K5" s="14" t="s">
        <v>202</v>
      </c>
      <c r="L5" s="14" t="s">
        <v>40</v>
      </c>
      <c r="M5" s="14" t="s">
        <v>203</v>
      </c>
    </row>
    <row r="6">
      <c r="A6" s="14">
        <v>4.0</v>
      </c>
      <c r="B6" s="14" t="s">
        <v>137</v>
      </c>
      <c r="C6" s="14" t="s">
        <v>197</v>
      </c>
      <c r="D6" s="14" t="s">
        <v>198</v>
      </c>
      <c r="E6" s="14" t="s">
        <v>199</v>
      </c>
      <c r="F6" s="17">
        <f t="shared" si="1"/>
        <v>1207</v>
      </c>
      <c r="G6" s="14">
        <v>68.0</v>
      </c>
      <c r="H6" s="14">
        <v>17.75</v>
      </c>
      <c r="I6" s="14" t="s">
        <v>200</v>
      </c>
      <c r="J6" s="14" t="s">
        <v>201</v>
      </c>
      <c r="K6" s="14" t="s">
        <v>202</v>
      </c>
      <c r="L6" s="14" t="s">
        <v>40</v>
      </c>
      <c r="M6" s="14" t="s">
        <v>203</v>
      </c>
    </row>
    <row r="7">
      <c r="A7" s="14">
        <v>5.0</v>
      </c>
      <c r="B7" s="14" t="s">
        <v>138</v>
      </c>
      <c r="C7" s="14" t="s">
        <v>197</v>
      </c>
      <c r="D7" s="14" t="s">
        <v>198</v>
      </c>
      <c r="E7" s="14" t="s">
        <v>199</v>
      </c>
      <c r="F7" s="17">
        <f t="shared" si="1"/>
        <v>1207</v>
      </c>
      <c r="G7" s="14">
        <v>68.0</v>
      </c>
      <c r="H7" s="14">
        <v>17.75</v>
      </c>
      <c r="I7" s="14" t="s">
        <v>200</v>
      </c>
      <c r="J7" s="14" t="s">
        <v>201</v>
      </c>
      <c r="K7" s="14" t="s">
        <v>202</v>
      </c>
      <c r="L7" s="14" t="s">
        <v>40</v>
      </c>
      <c r="M7" s="14" t="s">
        <v>203</v>
      </c>
    </row>
    <row r="8">
      <c r="A8" s="14">
        <v>6.0</v>
      </c>
      <c r="B8" s="14" t="s">
        <v>139</v>
      </c>
      <c r="C8" s="14" t="s">
        <v>197</v>
      </c>
      <c r="D8" s="14" t="s">
        <v>198</v>
      </c>
      <c r="E8" s="14" t="s">
        <v>199</v>
      </c>
      <c r="F8" s="17">
        <f t="shared" si="1"/>
        <v>1570.8</v>
      </c>
      <c r="G8" s="14">
        <v>68.0</v>
      </c>
      <c r="H8" s="14">
        <v>23.1</v>
      </c>
      <c r="I8" s="14" t="s">
        <v>200</v>
      </c>
      <c r="J8" s="14" t="s">
        <v>201</v>
      </c>
      <c r="K8" s="14" t="s">
        <v>202</v>
      </c>
      <c r="L8" s="14" t="s">
        <v>40</v>
      </c>
      <c r="M8" s="14" t="s">
        <v>203</v>
      </c>
    </row>
    <row r="9">
      <c r="A9" s="14">
        <v>7.0</v>
      </c>
      <c r="B9" s="14" t="s">
        <v>140</v>
      </c>
      <c r="C9" s="14" t="s">
        <v>197</v>
      </c>
      <c r="D9" s="14" t="s">
        <v>198</v>
      </c>
      <c r="E9" s="14" t="s">
        <v>199</v>
      </c>
      <c r="F9" s="17">
        <f t="shared" si="1"/>
        <v>1207</v>
      </c>
      <c r="G9" s="14">
        <v>68.0</v>
      </c>
      <c r="H9" s="14">
        <v>17.75</v>
      </c>
      <c r="I9" s="14" t="s">
        <v>200</v>
      </c>
      <c r="J9" s="14" t="s">
        <v>201</v>
      </c>
      <c r="K9" s="14" t="s">
        <v>202</v>
      </c>
      <c r="L9" s="14" t="s">
        <v>40</v>
      </c>
      <c r="M9" s="14" t="s">
        <v>203</v>
      </c>
    </row>
    <row r="10">
      <c r="A10" s="14">
        <v>8.0</v>
      </c>
      <c r="B10" s="14" t="s">
        <v>141</v>
      </c>
      <c r="C10" s="14" t="s">
        <v>197</v>
      </c>
      <c r="D10" s="14" t="s">
        <v>198</v>
      </c>
      <c r="E10" s="14" t="s">
        <v>199</v>
      </c>
      <c r="F10" s="17">
        <f t="shared" si="1"/>
        <v>1455.2</v>
      </c>
      <c r="G10" s="14">
        <v>68.0</v>
      </c>
      <c r="H10" s="14">
        <v>21.4</v>
      </c>
      <c r="I10" s="14" t="s">
        <v>200</v>
      </c>
      <c r="J10" s="14" t="s">
        <v>201</v>
      </c>
      <c r="K10" s="14" t="s">
        <v>202</v>
      </c>
      <c r="L10" s="14" t="s">
        <v>40</v>
      </c>
      <c r="M10" s="14" t="s">
        <v>203</v>
      </c>
    </row>
    <row r="11">
      <c r="A11" s="14">
        <v>9.0</v>
      </c>
      <c r="B11" s="14" t="s">
        <v>142</v>
      </c>
      <c r="C11" s="14" t="s">
        <v>197</v>
      </c>
      <c r="D11" s="14" t="s">
        <v>198</v>
      </c>
      <c r="E11" s="14" t="s">
        <v>199</v>
      </c>
      <c r="F11" s="17">
        <f t="shared" si="1"/>
        <v>1101.6</v>
      </c>
      <c r="G11" s="14">
        <v>68.0</v>
      </c>
      <c r="H11" s="14">
        <v>16.2</v>
      </c>
      <c r="I11" s="14" t="s">
        <v>200</v>
      </c>
      <c r="J11" s="14" t="s">
        <v>201</v>
      </c>
      <c r="K11" s="14" t="s">
        <v>202</v>
      </c>
      <c r="L11" s="14" t="s">
        <v>40</v>
      </c>
      <c r="M11" s="14" t="s">
        <v>203</v>
      </c>
    </row>
    <row r="12">
      <c r="A12" s="14">
        <v>10.0</v>
      </c>
      <c r="B12" s="14" t="s">
        <v>143</v>
      </c>
      <c r="C12" s="14" t="s">
        <v>197</v>
      </c>
      <c r="D12" s="14" t="s">
        <v>198</v>
      </c>
      <c r="E12" s="14" t="s">
        <v>199</v>
      </c>
      <c r="F12" s="17">
        <f t="shared" si="1"/>
        <v>1876.8</v>
      </c>
      <c r="G12" s="14">
        <v>68.0</v>
      </c>
      <c r="H12" s="14">
        <v>27.6</v>
      </c>
      <c r="I12" s="14" t="s">
        <v>200</v>
      </c>
      <c r="J12" s="14" t="s">
        <v>201</v>
      </c>
      <c r="K12" s="14" t="s">
        <v>202</v>
      </c>
      <c r="L12" s="14" t="s">
        <v>40</v>
      </c>
      <c r="M12" s="14" t="s">
        <v>203</v>
      </c>
    </row>
    <row r="13">
      <c r="A13" s="14">
        <v>11.0</v>
      </c>
      <c r="B13" s="14" t="s">
        <v>144</v>
      </c>
      <c r="C13" s="14" t="s">
        <v>197</v>
      </c>
      <c r="D13" s="14" t="s">
        <v>198</v>
      </c>
      <c r="E13" s="14" t="s">
        <v>199</v>
      </c>
      <c r="F13" s="17">
        <f t="shared" si="1"/>
        <v>1373.6</v>
      </c>
      <c r="G13" s="14">
        <v>68.0</v>
      </c>
      <c r="H13" s="14">
        <v>20.2</v>
      </c>
      <c r="I13" s="14" t="s">
        <v>200</v>
      </c>
      <c r="J13" s="14" t="s">
        <v>201</v>
      </c>
      <c r="K13" s="14" t="s">
        <v>202</v>
      </c>
      <c r="L13" s="14" t="s">
        <v>40</v>
      </c>
      <c r="M13" s="14" t="s">
        <v>203</v>
      </c>
    </row>
    <row r="14">
      <c r="A14" s="14">
        <v>12.0</v>
      </c>
      <c r="B14" s="14" t="s">
        <v>145</v>
      </c>
      <c r="C14" s="14" t="s">
        <v>197</v>
      </c>
      <c r="D14" s="14" t="s">
        <v>198</v>
      </c>
      <c r="E14" s="14" t="s">
        <v>199</v>
      </c>
      <c r="F14" s="17">
        <f t="shared" si="1"/>
        <v>2747.2</v>
      </c>
      <c r="G14" s="14">
        <v>68.0</v>
      </c>
      <c r="H14" s="14">
        <v>40.4</v>
      </c>
      <c r="I14" s="14" t="s">
        <v>200</v>
      </c>
      <c r="J14" s="14" t="s">
        <v>201</v>
      </c>
      <c r="K14" s="14" t="s">
        <v>202</v>
      </c>
      <c r="L14" s="14" t="s">
        <v>40</v>
      </c>
      <c r="M14" s="14" t="s">
        <v>203</v>
      </c>
    </row>
    <row r="15">
      <c r="A15" s="14">
        <v>13.0</v>
      </c>
      <c r="B15" s="14" t="s">
        <v>146</v>
      </c>
      <c r="C15" s="14" t="s">
        <v>197</v>
      </c>
      <c r="D15" s="14" t="s">
        <v>198</v>
      </c>
      <c r="E15" s="14" t="s">
        <v>199</v>
      </c>
      <c r="F15" s="17">
        <f t="shared" si="1"/>
        <v>1407.6</v>
      </c>
      <c r="G15" s="14">
        <v>68.0</v>
      </c>
      <c r="H15" s="14">
        <v>20.7</v>
      </c>
      <c r="I15" s="14" t="s">
        <v>200</v>
      </c>
      <c r="J15" s="14" t="s">
        <v>201</v>
      </c>
      <c r="K15" s="14" t="s">
        <v>202</v>
      </c>
      <c r="L15" s="14" t="s">
        <v>40</v>
      </c>
      <c r="M15" s="14" t="s">
        <v>203</v>
      </c>
    </row>
    <row r="16">
      <c r="A16" s="14">
        <v>14.0</v>
      </c>
      <c r="B16" s="14" t="s">
        <v>147</v>
      </c>
      <c r="C16" s="14" t="s">
        <v>197</v>
      </c>
      <c r="D16" s="14" t="s">
        <v>198</v>
      </c>
      <c r="E16" s="14" t="s">
        <v>199</v>
      </c>
      <c r="F16" s="17">
        <f t="shared" si="1"/>
        <v>2169.2</v>
      </c>
      <c r="G16" s="14">
        <v>68.0</v>
      </c>
      <c r="H16" s="14">
        <v>31.9</v>
      </c>
      <c r="I16" s="14" t="s">
        <v>200</v>
      </c>
      <c r="J16" s="14" t="s">
        <v>201</v>
      </c>
      <c r="K16" s="14" t="s">
        <v>202</v>
      </c>
      <c r="L16" s="14" t="s">
        <v>40</v>
      </c>
      <c r="M16" s="14" t="s">
        <v>203</v>
      </c>
    </row>
    <row r="17">
      <c r="A17" s="14">
        <v>15.0</v>
      </c>
      <c r="B17" s="14" t="s">
        <v>148</v>
      </c>
      <c r="C17" s="14" t="s">
        <v>197</v>
      </c>
      <c r="D17" s="14" t="s">
        <v>198</v>
      </c>
      <c r="E17" s="14" t="s">
        <v>199</v>
      </c>
      <c r="F17" s="17">
        <f t="shared" si="1"/>
        <v>1363.4</v>
      </c>
      <c r="G17" s="14">
        <v>68.0</v>
      </c>
      <c r="H17" s="14">
        <v>20.05</v>
      </c>
      <c r="I17" s="14" t="s">
        <v>200</v>
      </c>
      <c r="J17" s="14" t="s">
        <v>201</v>
      </c>
      <c r="K17" s="14" t="s">
        <v>202</v>
      </c>
      <c r="L17" s="14" t="s">
        <v>40</v>
      </c>
      <c r="M17" s="14" t="s">
        <v>203</v>
      </c>
    </row>
    <row r="18">
      <c r="A18" s="14">
        <v>16.0</v>
      </c>
      <c r="B18" s="14" t="s">
        <v>149</v>
      </c>
      <c r="C18" s="14" t="s">
        <v>197</v>
      </c>
      <c r="D18" s="14" t="s">
        <v>198</v>
      </c>
      <c r="E18" s="14" t="s">
        <v>199</v>
      </c>
      <c r="F18" s="17">
        <f t="shared" si="1"/>
        <v>1693.2</v>
      </c>
      <c r="G18" s="14">
        <v>68.0</v>
      </c>
      <c r="H18" s="14">
        <v>24.9</v>
      </c>
      <c r="I18" s="14" t="s">
        <v>200</v>
      </c>
      <c r="J18" s="14" t="s">
        <v>201</v>
      </c>
      <c r="K18" s="14" t="s">
        <v>202</v>
      </c>
      <c r="L18" s="14" t="s">
        <v>40</v>
      </c>
      <c r="M18" s="14" t="s">
        <v>203</v>
      </c>
    </row>
    <row r="19">
      <c r="A19" s="14">
        <v>17.0</v>
      </c>
      <c r="B19" s="14" t="s">
        <v>150</v>
      </c>
      <c r="C19" s="14" t="s">
        <v>197</v>
      </c>
      <c r="D19" s="14" t="s">
        <v>198</v>
      </c>
      <c r="E19" s="14" t="s">
        <v>199</v>
      </c>
      <c r="F19" s="17">
        <f t="shared" si="1"/>
        <v>1509.6</v>
      </c>
      <c r="G19" s="14">
        <v>68.0</v>
      </c>
      <c r="H19" s="14">
        <v>22.2</v>
      </c>
      <c r="I19" s="14" t="s">
        <v>200</v>
      </c>
      <c r="J19" s="14" t="s">
        <v>201</v>
      </c>
      <c r="K19" s="14" t="s">
        <v>202</v>
      </c>
      <c r="L19" s="14" t="s">
        <v>40</v>
      </c>
      <c r="M19" s="14" t="s">
        <v>203</v>
      </c>
    </row>
    <row r="20">
      <c r="A20" s="14">
        <v>18.0</v>
      </c>
      <c r="B20" s="14" t="s">
        <v>151</v>
      </c>
      <c r="C20" s="14" t="s">
        <v>197</v>
      </c>
      <c r="D20" s="14" t="s">
        <v>198</v>
      </c>
      <c r="E20" s="14" t="s">
        <v>199</v>
      </c>
      <c r="F20" s="17">
        <f t="shared" si="1"/>
        <v>989.4</v>
      </c>
      <c r="G20" s="14">
        <v>68.0</v>
      </c>
      <c r="H20" s="14">
        <v>14.55</v>
      </c>
      <c r="I20" s="14" t="s">
        <v>200</v>
      </c>
      <c r="J20" s="14" t="s">
        <v>201</v>
      </c>
      <c r="K20" s="14" t="s">
        <v>202</v>
      </c>
      <c r="L20" s="14" t="s">
        <v>40</v>
      </c>
      <c r="M20" s="14" t="s">
        <v>203</v>
      </c>
    </row>
    <row r="21">
      <c r="A21" s="14">
        <v>19.0</v>
      </c>
      <c r="B21" s="14" t="s">
        <v>152</v>
      </c>
      <c r="C21" s="14" t="s">
        <v>197</v>
      </c>
      <c r="D21" s="14" t="s">
        <v>198</v>
      </c>
      <c r="E21" s="14" t="s">
        <v>199</v>
      </c>
      <c r="F21" s="17">
        <f t="shared" si="1"/>
        <v>1530</v>
      </c>
      <c r="G21" s="14">
        <v>68.0</v>
      </c>
      <c r="H21" s="14">
        <v>22.5</v>
      </c>
      <c r="I21" s="14" t="s">
        <v>200</v>
      </c>
      <c r="J21" s="14" t="s">
        <v>201</v>
      </c>
      <c r="K21" s="14" t="s">
        <v>202</v>
      </c>
      <c r="L21" s="14" t="s">
        <v>40</v>
      </c>
      <c r="M21" s="14" t="s">
        <v>203</v>
      </c>
    </row>
    <row r="22">
      <c r="A22" s="14">
        <v>20.0</v>
      </c>
      <c r="B22" s="14" t="s">
        <v>153</v>
      </c>
      <c r="C22" s="14" t="s">
        <v>197</v>
      </c>
      <c r="D22" s="14" t="s">
        <v>198</v>
      </c>
      <c r="E22" s="14" t="s">
        <v>199</v>
      </c>
      <c r="F22" s="17">
        <f t="shared" si="1"/>
        <v>1598</v>
      </c>
      <c r="G22" s="14">
        <v>68.0</v>
      </c>
      <c r="H22" s="14">
        <v>23.5</v>
      </c>
      <c r="I22" s="14" t="s">
        <v>200</v>
      </c>
      <c r="J22" s="14" t="s">
        <v>201</v>
      </c>
      <c r="K22" s="14" t="s">
        <v>202</v>
      </c>
      <c r="L22" s="14" t="s">
        <v>40</v>
      </c>
      <c r="M22" s="14" t="s">
        <v>203</v>
      </c>
    </row>
    <row r="23">
      <c r="A23" s="14">
        <v>21.0</v>
      </c>
      <c r="B23" s="14" t="s">
        <v>154</v>
      </c>
      <c r="C23" s="14" t="s">
        <v>197</v>
      </c>
      <c r="D23" s="14" t="s">
        <v>198</v>
      </c>
      <c r="E23" s="14" t="s">
        <v>199</v>
      </c>
      <c r="F23" s="17">
        <f t="shared" si="1"/>
        <v>1094.8</v>
      </c>
      <c r="G23" s="14">
        <v>68.0</v>
      </c>
      <c r="H23" s="14">
        <v>16.1</v>
      </c>
      <c r="I23" s="14" t="s">
        <v>200</v>
      </c>
      <c r="J23" s="14" t="s">
        <v>201</v>
      </c>
      <c r="K23" s="14" t="s">
        <v>202</v>
      </c>
      <c r="L23" s="14" t="s">
        <v>40</v>
      </c>
      <c r="M23" s="14" t="s">
        <v>203</v>
      </c>
    </row>
    <row r="24">
      <c r="A24" s="14">
        <v>22.0</v>
      </c>
      <c r="B24" s="14" t="s">
        <v>155</v>
      </c>
      <c r="C24" s="14" t="s">
        <v>197</v>
      </c>
      <c r="D24" s="14" t="s">
        <v>198</v>
      </c>
      <c r="E24" s="14" t="s">
        <v>199</v>
      </c>
      <c r="F24" s="17">
        <f t="shared" si="1"/>
        <v>1502.8</v>
      </c>
      <c r="G24" s="14">
        <v>68.0</v>
      </c>
      <c r="H24" s="14">
        <v>22.1</v>
      </c>
      <c r="I24" s="14" t="s">
        <v>200</v>
      </c>
      <c r="J24" s="14" t="s">
        <v>201</v>
      </c>
      <c r="K24" s="14" t="s">
        <v>202</v>
      </c>
      <c r="L24" s="14" t="s">
        <v>40</v>
      </c>
      <c r="M24" s="14" t="s">
        <v>203</v>
      </c>
    </row>
    <row r="25">
      <c r="A25" s="14">
        <v>23.0</v>
      </c>
      <c r="B25" s="14" t="s">
        <v>156</v>
      </c>
      <c r="C25" s="14" t="s">
        <v>197</v>
      </c>
      <c r="D25" s="14" t="s">
        <v>198</v>
      </c>
      <c r="E25" s="14" t="s">
        <v>199</v>
      </c>
      <c r="F25" s="17">
        <f t="shared" si="1"/>
        <v>1421.2</v>
      </c>
      <c r="G25" s="14">
        <v>68.0</v>
      </c>
      <c r="H25" s="14">
        <v>20.9</v>
      </c>
      <c r="I25" s="14" t="s">
        <v>200</v>
      </c>
      <c r="J25" s="14" t="s">
        <v>201</v>
      </c>
      <c r="K25" s="14" t="s">
        <v>202</v>
      </c>
      <c r="L25" s="14" t="s">
        <v>40</v>
      </c>
      <c r="M25" s="14" t="s">
        <v>203</v>
      </c>
    </row>
    <row r="26">
      <c r="A26" s="14">
        <v>24.0</v>
      </c>
      <c r="B26" s="14" t="s">
        <v>157</v>
      </c>
      <c r="C26" s="14" t="s">
        <v>197</v>
      </c>
      <c r="D26" s="14" t="s">
        <v>198</v>
      </c>
      <c r="E26" s="14" t="s">
        <v>199</v>
      </c>
      <c r="F26" s="17">
        <f t="shared" si="1"/>
        <v>1081.2</v>
      </c>
      <c r="G26" s="14">
        <v>68.0</v>
      </c>
      <c r="H26" s="14">
        <v>15.9</v>
      </c>
      <c r="I26" s="14" t="s">
        <v>200</v>
      </c>
      <c r="J26" s="14" t="s">
        <v>201</v>
      </c>
      <c r="K26" s="14" t="s">
        <v>202</v>
      </c>
      <c r="L26" s="14" t="s">
        <v>40</v>
      </c>
      <c r="M26" s="14" t="s">
        <v>203</v>
      </c>
    </row>
    <row r="27">
      <c r="A27" s="14">
        <v>25.0</v>
      </c>
      <c r="B27" s="14" t="s">
        <v>158</v>
      </c>
      <c r="C27" s="14" t="s">
        <v>197</v>
      </c>
      <c r="D27" s="14" t="s">
        <v>198</v>
      </c>
      <c r="E27" s="14" t="s">
        <v>199</v>
      </c>
      <c r="F27" s="17">
        <f t="shared" si="1"/>
        <v>2747.2</v>
      </c>
      <c r="G27" s="14">
        <v>68.0</v>
      </c>
      <c r="H27" s="14">
        <v>40.4</v>
      </c>
      <c r="I27" s="14" t="s">
        <v>200</v>
      </c>
      <c r="J27" s="14" t="s">
        <v>201</v>
      </c>
      <c r="K27" s="14" t="s">
        <v>202</v>
      </c>
      <c r="L27" s="14" t="s">
        <v>40</v>
      </c>
      <c r="M27" s="14" t="s">
        <v>203</v>
      </c>
    </row>
    <row r="28">
      <c r="A28" s="14">
        <v>26.0</v>
      </c>
      <c r="B28" s="14" t="s">
        <v>159</v>
      </c>
      <c r="C28" s="14" t="s">
        <v>197</v>
      </c>
      <c r="D28" s="14" t="s">
        <v>198</v>
      </c>
      <c r="E28" s="14" t="s">
        <v>199</v>
      </c>
      <c r="F28" s="17">
        <f t="shared" si="1"/>
        <v>1118.6</v>
      </c>
      <c r="G28" s="14">
        <v>68.0</v>
      </c>
      <c r="H28" s="14">
        <v>16.45</v>
      </c>
      <c r="I28" s="14" t="s">
        <v>200</v>
      </c>
      <c r="J28" s="14" t="s">
        <v>201</v>
      </c>
      <c r="K28" s="14" t="s">
        <v>202</v>
      </c>
      <c r="L28" s="14" t="s">
        <v>40</v>
      </c>
      <c r="M28" s="14" t="s">
        <v>203</v>
      </c>
    </row>
    <row r="29">
      <c r="A29" s="14">
        <v>27.0</v>
      </c>
      <c r="B29" s="14" t="s">
        <v>160</v>
      </c>
      <c r="C29" s="14" t="s">
        <v>197</v>
      </c>
      <c r="D29" s="14" t="s">
        <v>198</v>
      </c>
      <c r="E29" s="14" t="s">
        <v>199</v>
      </c>
      <c r="F29" s="17">
        <f t="shared" si="1"/>
        <v>1625.2</v>
      </c>
      <c r="G29" s="14">
        <v>68.0</v>
      </c>
      <c r="H29" s="14">
        <v>23.9</v>
      </c>
      <c r="I29" s="14" t="s">
        <v>200</v>
      </c>
      <c r="J29" s="14" t="s">
        <v>201</v>
      </c>
      <c r="K29" s="14" t="s">
        <v>202</v>
      </c>
      <c r="L29" s="14" t="s">
        <v>40</v>
      </c>
      <c r="M29" s="14" t="s">
        <v>203</v>
      </c>
    </row>
    <row r="30">
      <c r="A30" s="14">
        <v>28.0</v>
      </c>
      <c r="B30" s="14" t="s">
        <v>161</v>
      </c>
      <c r="C30" s="14" t="s">
        <v>197</v>
      </c>
      <c r="D30" s="14" t="s">
        <v>198</v>
      </c>
      <c r="E30" s="14" t="s">
        <v>199</v>
      </c>
      <c r="F30" s="17">
        <f t="shared" si="1"/>
        <v>962.2</v>
      </c>
      <c r="G30" s="14">
        <v>68.0</v>
      </c>
      <c r="H30" s="14">
        <v>14.15</v>
      </c>
      <c r="I30" s="14" t="s">
        <v>200</v>
      </c>
      <c r="J30" s="14" t="s">
        <v>201</v>
      </c>
      <c r="K30" s="14" t="s">
        <v>202</v>
      </c>
      <c r="L30" s="14" t="s">
        <v>40</v>
      </c>
      <c r="M30" s="14" t="s">
        <v>203</v>
      </c>
    </row>
    <row r="31">
      <c r="A31" s="14">
        <v>29.0</v>
      </c>
      <c r="B31" s="14" t="s">
        <v>162</v>
      </c>
      <c r="C31" s="14" t="s">
        <v>197</v>
      </c>
      <c r="D31" s="14" t="s">
        <v>198</v>
      </c>
      <c r="E31" s="14" t="s">
        <v>199</v>
      </c>
      <c r="F31" s="17">
        <f t="shared" si="1"/>
        <v>1234.2</v>
      </c>
      <c r="G31" s="14">
        <v>68.0</v>
      </c>
      <c r="H31" s="14">
        <v>18.15</v>
      </c>
      <c r="I31" s="14" t="s">
        <v>200</v>
      </c>
      <c r="J31" s="14" t="s">
        <v>201</v>
      </c>
      <c r="K31" s="14" t="s">
        <v>202</v>
      </c>
      <c r="L31" s="14" t="s">
        <v>40</v>
      </c>
      <c r="M31" s="14" t="s">
        <v>203</v>
      </c>
    </row>
    <row r="32">
      <c r="A32" s="14">
        <v>30.0</v>
      </c>
      <c r="B32" s="14" t="s">
        <v>163</v>
      </c>
      <c r="C32" s="14" t="s">
        <v>197</v>
      </c>
      <c r="D32" s="14" t="s">
        <v>198</v>
      </c>
      <c r="E32" s="14" t="s">
        <v>199</v>
      </c>
      <c r="F32" s="17">
        <f t="shared" si="1"/>
        <v>1071</v>
      </c>
      <c r="G32" s="14">
        <v>68.0</v>
      </c>
      <c r="H32" s="14">
        <v>15.75</v>
      </c>
      <c r="I32" s="14" t="s">
        <v>200</v>
      </c>
      <c r="J32" s="14" t="s">
        <v>201</v>
      </c>
      <c r="K32" s="14" t="s">
        <v>202</v>
      </c>
      <c r="L32" s="14" t="s">
        <v>40</v>
      </c>
      <c r="M32" s="14" t="s">
        <v>203</v>
      </c>
    </row>
    <row r="33">
      <c r="A33" s="14">
        <v>31.0</v>
      </c>
      <c r="B33" s="14" t="s">
        <v>164</v>
      </c>
      <c r="C33" s="14" t="s">
        <v>197</v>
      </c>
      <c r="D33" s="14" t="s">
        <v>198</v>
      </c>
      <c r="E33" s="14" t="s">
        <v>199</v>
      </c>
      <c r="F33" s="17">
        <f t="shared" si="1"/>
        <v>1281.8</v>
      </c>
      <c r="G33" s="14">
        <v>68.0</v>
      </c>
      <c r="H33" s="14">
        <v>18.85</v>
      </c>
      <c r="I33" s="14" t="s">
        <v>200</v>
      </c>
      <c r="J33" s="14" t="s">
        <v>201</v>
      </c>
      <c r="K33" s="14" t="s">
        <v>202</v>
      </c>
      <c r="L33" s="14" t="s">
        <v>40</v>
      </c>
      <c r="M33" s="14" t="s">
        <v>203</v>
      </c>
    </row>
    <row r="34">
      <c r="A34" s="14">
        <v>32.0</v>
      </c>
      <c r="B34" s="14" t="s">
        <v>165</v>
      </c>
      <c r="C34" s="14" t="s">
        <v>197</v>
      </c>
      <c r="D34" s="14" t="s">
        <v>198</v>
      </c>
      <c r="E34" s="14" t="s">
        <v>199</v>
      </c>
      <c r="F34" s="17">
        <f t="shared" si="1"/>
        <v>1604.8</v>
      </c>
      <c r="G34" s="14">
        <v>68.0</v>
      </c>
      <c r="H34" s="14">
        <v>23.6</v>
      </c>
      <c r="I34" s="14" t="s">
        <v>200</v>
      </c>
      <c r="J34" s="14" t="s">
        <v>201</v>
      </c>
      <c r="K34" s="14" t="s">
        <v>202</v>
      </c>
      <c r="L34" s="14" t="s">
        <v>40</v>
      </c>
      <c r="M34" s="14" t="s">
        <v>203</v>
      </c>
    </row>
    <row r="35">
      <c r="A35" s="14">
        <v>33.0</v>
      </c>
      <c r="B35" s="14" t="s">
        <v>166</v>
      </c>
      <c r="C35" s="14" t="s">
        <v>197</v>
      </c>
      <c r="D35" s="14" t="s">
        <v>198</v>
      </c>
      <c r="E35" s="14" t="s">
        <v>199</v>
      </c>
      <c r="F35" s="17">
        <f t="shared" si="1"/>
        <v>1360</v>
      </c>
      <c r="G35" s="14">
        <v>68.0</v>
      </c>
      <c r="H35" s="14">
        <v>20.0</v>
      </c>
      <c r="I35" s="14" t="s">
        <v>200</v>
      </c>
      <c r="J35" s="14" t="s">
        <v>201</v>
      </c>
      <c r="K35" s="14" t="s">
        <v>202</v>
      </c>
      <c r="L35" s="14" t="s">
        <v>40</v>
      </c>
      <c r="M35" s="14" t="s">
        <v>203</v>
      </c>
    </row>
    <row r="36">
      <c r="A36" s="14">
        <v>34.0</v>
      </c>
      <c r="B36" s="14" t="s">
        <v>167</v>
      </c>
      <c r="C36" s="14" t="s">
        <v>197</v>
      </c>
      <c r="D36" s="14" t="s">
        <v>198</v>
      </c>
      <c r="E36" s="14" t="s">
        <v>199</v>
      </c>
      <c r="F36" s="17">
        <f t="shared" si="1"/>
        <v>1645.6</v>
      </c>
      <c r="G36" s="14">
        <v>68.0</v>
      </c>
      <c r="H36" s="14">
        <v>24.2</v>
      </c>
      <c r="I36" s="14" t="s">
        <v>200</v>
      </c>
      <c r="J36" s="14" t="s">
        <v>201</v>
      </c>
      <c r="K36" s="14" t="s">
        <v>202</v>
      </c>
      <c r="L36" s="14" t="s">
        <v>40</v>
      </c>
      <c r="M36" s="14" t="s">
        <v>203</v>
      </c>
    </row>
    <row r="37">
      <c r="A37" s="14">
        <v>35.0</v>
      </c>
      <c r="B37" s="14" t="s">
        <v>168</v>
      </c>
      <c r="C37" s="14" t="s">
        <v>197</v>
      </c>
      <c r="D37" s="14" t="s">
        <v>198</v>
      </c>
      <c r="E37" s="14" t="s">
        <v>199</v>
      </c>
      <c r="F37" s="17">
        <f t="shared" si="1"/>
        <v>1564</v>
      </c>
      <c r="G37" s="14">
        <v>68.0</v>
      </c>
      <c r="H37" s="14">
        <v>23.0</v>
      </c>
      <c r="I37" s="14" t="s">
        <v>200</v>
      </c>
      <c r="J37" s="14" t="s">
        <v>201</v>
      </c>
      <c r="K37" s="14" t="s">
        <v>202</v>
      </c>
      <c r="L37" s="14" t="s">
        <v>40</v>
      </c>
      <c r="M37" s="14" t="s">
        <v>203</v>
      </c>
    </row>
    <row r="38">
      <c r="A38" s="14">
        <v>36.0</v>
      </c>
      <c r="B38" s="14" t="s">
        <v>169</v>
      </c>
      <c r="C38" s="14" t="s">
        <v>197</v>
      </c>
      <c r="D38" s="14" t="s">
        <v>198</v>
      </c>
      <c r="E38" s="14" t="s">
        <v>199</v>
      </c>
      <c r="F38" s="17">
        <f t="shared" si="1"/>
        <v>1686.4</v>
      </c>
      <c r="G38" s="14">
        <v>68.0</v>
      </c>
      <c r="H38" s="14">
        <v>24.8</v>
      </c>
      <c r="I38" s="14" t="s">
        <v>200</v>
      </c>
      <c r="J38" s="14" t="s">
        <v>201</v>
      </c>
      <c r="K38" s="14" t="s">
        <v>202</v>
      </c>
      <c r="L38" s="14" t="s">
        <v>40</v>
      </c>
      <c r="M38" s="14" t="s">
        <v>203</v>
      </c>
    </row>
    <row r="39">
      <c r="A39" s="14">
        <v>37.0</v>
      </c>
      <c r="B39" s="14" t="s">
        <v>170</v>
      </c>
      <c r="C39" s="14" t="s">
        <v>197</v>
      </c>
      <c r="D39" s="14" t="s">
        <v>198</v>
      </c>
      <c r="E39" s="14" t="s">
        <v>199</v>
      </c>
      <c r="F39" s="17">
        <f t="shared" si="1"/>
        <v>1713.6</v>
      </c>
      <c r="G39" s="14">
        <v>68.0</v>
      </c>
      <c r="H39" s="14">
        <v>25.2</v>
      </c>
      <c r="I39" s="14" t="s">
        <v>200</v>
      </c>
      <c r="J39" s="14" t="s">
        <v>201</v>
      </c>
      <c r="K39" s="14" t="s">
        <v>202</v>
      </c>
      <c r="L39" s="14" t="s">
        <v>40</v>
      </c>
      <c r="M39" s="14" t="s">
        <v>203</v>
      </c>
    </row>
    <row r="40">
      <c r="A40" s="14">
        <v>38.0</v>
      </c>
      <c r="B40" s="14" t="s">
        <v>171</v>
      </c>
      <c r="C40" s="14" t="s">
        <v>197</v>
      </c>
      <c r="D40" s="14" t="s">
        <v>198</v>
      </c>
      <c r="E40" s="14" t="s">
        <v>199</v>
      </c>
      <c r="F40" s="17">
        <f t="shared" si="1"/>
        <v>1387.2</v>
      </c>
      <c r="G40" s="14">
        <v>68.0</v>
      </c>
      <c r="H40" s="14">
        <v>20.4</v>
      </c>
      <c r="I40" s="14" t="s">
        <v>200</v>
      </c>
      <c r="J40" s="14" t="s">
        <v>201</v>
      </c>
      <c r="K40" s="14" t="s">
        <v>202</v>
      </c>
      <c r="L40" s="14" t="s">
        <v>40</v>
      </c>
      <c r="M40" s="14" t="s">
        <v>203</v>
      </c>
    </row>
    <row r="41">
      <c r="A41" s="14">
        <v>39.0</v>
      </c>
      <c r="B41" s="14" t="s">
        <v>172</v>
      </c>
      <c r="C41" s="14" t="s">
        <v>197</v>
      </c>
      <c r="D41" s="14" t="s">
        <v>198</v>
      </c>
      <c r="E41" s="14" t="s">
        <v>199</v>
      </c>
      <c r="F41" s="17">
        <f t="shared" si="1"/>
        <v>1550.4</v>
      </c>
      <c r="G41" s="14">
        <v>68.0</v>
      </c>
      <c r="H41" s="14">
        <v>22.8</v>
      </c>
      <c r="I41" s="14" t="s">
        <v>200</v>
      </c>
      <c r="J41" s="14" t="s">
        <v>201</v>
      </c>
      <c r="K41" s="14" t="s">
        <v>202</v>
      </c>
      <c r="L41" s="14" t="s">
        <v>40</v>
      </c>
      <c r="M41" s="14" t="s">
        <v>203</v>
      </c>
    </row>
    <row r="42">
      <c r="A42" s="14">
        <v>40.0</v>
      </c>
      <c r="B42" s="14" t="s">
        <v>173</v>
      </c>
      <c r="C42" s="14" t="s">
        <v>197</v>
      </c>
      <c r="D42" s="14" t="s">
        <v>198</v>
      </c>
      <c r="E42" s="14" t="s">
        <v>199</v>
      </c>
      <c r="F42" s="17">
        <f t="shared" si="1"/>
        <v>2094.4</v>
      </c>
      <c r="G42" s="14">
        <v>68.0</v>
      </c>
      <c r="H42" s="14">
        <v>30.8</v>
      </c>
      <c r="I42" s="14" t="s">
        <v>200</v>
      </c>
      <c r="J42" s="14" t="s">
        <v>201</v>
      </c>
      <c r="K42" s="14" t="s">
        <v>202</v>
      </c>
      <c r="L42" s="14" t="s">
        <v>40</v>
      </c>
      <c r="M42" s="14" t="s">
        <v>203</v>
      </c>
    </row>
    <row r="43">
      <c r="A43" s="14">
        <v>41.0</v>
      </c>
      <c r="B43" s="14" t="s">
        <v>174</v>
      </c>
      <c r="C43" s="14" t="s">
        <v>197</v>
      </c>
      <c r="D43" s="14" t="s">
        <v>198</v>
      </c>
      <c r="E43" s="14" t="s">
        <v>199</v>
      </c>
      <c r="F43" s="17">
        <f t="shared" si="1"/>
        <v>1482.4</v>
      </c>
      <c r="G43" s="14">
        <v>68.0</v>
      </c>
      <c r="H43" s="14">
        <v>21.8</v>
      </c>
      <c r="I43" s="14" t="s">
        <v>200</v>
      </c>
      <c r="J43" s="14" t="s">
        <v>201</v>
      </c>
      <c r="K43" s="14" t="s">
        <v>202</v>
      </c>
      <c r="L43" s="14" t="s">
        <v>40</v>
      </c>
      <c r="M43" s="14" t="s">
        <v>203</v>
      </c>
    </row>
    <row r="44">
      <c r="A44" s="14">
        <v>42.0</v>
      </c>
      <c r="B44" s="14" t="s">
        <v>175</v>
      </c>
      <c r="C44" s="14" t="s">
        <v>197</v>
      </c>
      <c r="D44" s="14" t="s">
        <v>198</v>
      </c>
      <c r="E44" s="14" t="s">
        <v>199</v>
      </c>
      <c r="F44" s="17">
        <f t="shared" si="1"/>
        <v>1441.6</v>
      </c>
      <c r="G44" s="14">
        <v>68.0</v>
      </c>
      <c r="H44" s="14">
        <v>21.2</v>
      </c>
      <c r="I44" s="14" t="s">
        <v>200</v>
      </c>
      <c r="J44" s="14" t="s">
        <v>201</v>
      </c>
      <c r="K44" s="14" t="s">
        <v>202</v>
      </c>
      <c r="L44" s="14" t="s">
        <v>40</v>
      </c>
      <c r="M44" s="14" t="s">
        <v>203</v>
      </c>
    </row>
    <row r="45">
      <c r="A45" s="14">
        <v>43.0</v>
      </c>
      <c r="B45" s="14" t="s">
        <v>176</v>
      </c>
      <c r="C45" s="14" t="s">
        <v>197</v>
      </c>
      <c r="D45" s="14" t="s">
        <v>198</v>
      </c>
      <c r="E45" s="14" t="s">
        <v>199</v>
      </c>
      <c r="F45" s="17">
        <f t="shared" si="1"/>
        <v>1210.4</v>
      </c>
      <c r="G45" s="14">
        <v>68.0</v>
      </c>
      <c r="H45" s="14">
        <v>17.8</v>
      </c>
      <c r="I45" s="14" t="s">
        <v>200</v>
      </c>
      <c r="J45" s="14" t="s">
        <v>201</v>
      </c>
      <c r="K45" s="14" t="s">
        <v>202</v>
      </c>
      <c r="L45" s="14" t="s">
        <v>40</v>
      </c>
      <c r="M45" s="14" t="s">
        <v>203</v>
      </c>
    </row>
    <row r="46">
      <c r="A46" s="14">
        <v>44.0</v>
      </c>
      <c r="B46" s="14" t="s">
        <v>177</v>
      </c>
      <c r="C46" s="14" t="s">
        <v>197</v>
      </c>
      <c r="D46" s="14" t="s">
        <v>198</v>
      </c>
      <c r="E46" s="14" t="s">
        <v>199</v>
      </c>
      <c r="F46" s="17">
        <f t="shared" si="1"/>
        <v>1523.2</v>
      </c>
      <c r="G46" s="14">
        <v>68.0</v>
      </c>
      <c r="H46" s="14">
        <v>22.4</v>
      </c>
      <c r="I46" s="14" t="s">
        <v>200</v>
      </c>
      <c r="J46" s="14" t="s">
        <v>201</v>
      </c>
      <c r="K46" s="14" t="s">
        <v>202</v>
      </c>
      <c r="L46" s="14" t="s">
        <v>40</v>
      </c>
      <c r="M46" s="14" t="s">
        <v>203</v>
      </c>
    </row>
    <row r="47">
      <c r="A47" s="14">
        <v>45.0</v>
      </c>
      <c r="B47" s="14" t="s">
        <v>178</v>
      </c>
      <c r="C47" s="14" t="s">
        <v>197</v>
      </c>
      <c r="D47" s="14" t="s">
        <v>198</v>
      </c>
      <c r="E47" s="14" t="s">
        <v>199</v>
      </c>
      <c r="F47" s="17">
        <f t="shared" si="1"/>
        <v>1468.8</v>
      </c>
      <c r="G47" s="14">
        <v>68.0</v>
      </c>
      <c r="H47" s="14">
        <v>21.6</v>
      </c>
      <c r="I47" s="14" t="s">
        <v>200</v>
      </c>
      <c r="J47" s="14" t="s">
        <v>201</v>
      </c>
      <c r="K47" s="14" t="s">
        <v>202</v>
      </c>
      <c r="L47" s="14" t="s">
        <v>40</v>
      </c>
      <c r="M47" s="14" t="s">
        <v>203</v>
      </c>
    </row>
    <row r="48">
      <c r="A48" s="14">
        <v>46.0</v>
      </c>
      <c r="B48" s="18" t="s">
        <v>67</v>
      </c>
      <c r="C48" s="14" t="s">
        <v>197</v>
      </c>
      <c r="D48" s="14" t="s">
        <v>198</v>
      </c>
      <c r="E48" s="14" t="s">
        <v>199</v>
      </c>
      <c r="F48" s="17">
        <f t="shared" si="1"/>
        <v>972.4</v>
      </c>
      <c r="G48" s="14">
        <v>68.0</v>
      </c>
      <c r="H48" s="14">
        <v>14.3</v>
      </c>
      <c r="I48" s="14" t="s">
        <v>200</v>
      </c>
      <c r="J48" s="14" t="s">
        <v>201</v>
      </c>
      <c r="K48" s="14" t="s">
        <v>202</v>
      </c>
      <c r="L48" s="14" t="s">
        <v>40</v>
      </c>
      <c r="M48" s="14" t="s">
        <v>203</v>
      </c>
    </row>
    <row r="49">
      <c r="A49" s="14">
        <v>47.0</v>
      </c>
      <c r="B49" s="18" t="s">
        <v>71</v>
      </c>
      <c r="C49" s="14" t="s">
        <v>197</v>
      </c>
      <c r="D49" s="14" t="s">
        <v>198</v>
      </c>
      <c r="E49" s="14" t="s">
        <v>199</v>
      </c>
      <c r="F49" s="17">
        <f t="shared" si="1"/>
        <v>1761.2</v>
      </c>
      <c r="G49" s="14">
        <v>68.0</v>
      </c>
      <c r="H49" s="14">
        <v>25.9</v>
      </c>
      <c r="I49" s="14" t="s">
        <v>200</v>
      </c>
      <c r="J49" s="14" t="s">
        <v>201</v>
      </c>
      <c r="K49" s="14" t="s">
        <v>202</v>
      </c>
      <c r="L49" s="14" t="s">
        <v>40</v>
      </c>
      <c r="M49" s="14" t="s">
        <v>203</v>
      </c>
    </row>
    <row r="50">
      <c r="A50" s="14">
        <v>48.0</v>
      </c>
      <c r="B50" s="18" t="s">
        <v>72</v>
      </c>
      <c r="C50" s="14" t="s">
        <v>197</v>
      </c>
      <c r="D50" s="14" t="s">
        <v>198</v>
      </c>
      <c r="E50" s="14" t="s">
        <v>199</v>
      </c>
      <c r="F50" s="17">
        <f t="shared" si="1"/>
        <v>948.6</v>
      </c>
      <c r="G50" s="14">
        <v>68.0</v>
      </c>
      <c r="H50" s="14">
        <v>13.95</v>
      </c>
      <c r="I50" s="14" t="s">
        <v>200</v>
      </c>
      <c r="J50" s="14" t="s">
        <v>201</v>
      </c>
      <c r="K50" s="14" t="s">
        <v>202</v>
      </c>
      <c r="L50" s="14" t="s">
        <v>40</v>
      </c>
      <c r="M50" s="14" t="s">
        <v>203</v>
      </c>
    </row>
    <row r="51">
      <c r="A51" s="14">
        <v>49.0</v>
      </c>
      <c r="B51" s="18" t="s">
        <v>74</v>
      </c>
      <c r="C51" s="14" t="s">
        <v>197</v>
      </c>
      <c r="D51" s="14" t="s">
        <v>198</v>
      </c>
      <c r="E51" s="14" t="s">
        <v>199</v>
      </c>
      <c r="F51" s="17">
        <f t="shared" si="1"/>
        <v>1060.8</v>
      </c>
      <c r="G51" s="14">
        <v>68.0</v>
      </c>
      <c r="H51" s="14">
        <v>15.6</v>
      </c>
      <c r="I51" s="14" t="s">
        <v>200</v>
      </c>
      <c r="J51" s="14" t="s">
        <v>201</v>
      </c>
      <c r="K51" s="14" t="s">
        <v>202</v>
      </c>
      <c r="L51" s="14" t="s">
        <v>40</v>
      </c>
      <c r="M51" s="14" t="s">
        <v>203</v>
      </c>
    </row>
    <row r="52">
      <c r="A52" s="14">
        <v>50.0</v>
      </c>
      <c r="B52" s="18" t="s">
        <v>77</v>
      </c>
      <c r="C52" s="14" t="s">
        <v>197</v>
      </c>
      <c r="D52" s="14" t="s">
        <v>198</v>
      </c>
      <c r="E52" s="14" t="s">
        <v>199</v>
      </c>
      <c r="F52" s="17">
        <f t="shared" si="1"/>
        <v>897.6</v>
      </c>
      <c r="G52" s="14">
        <v>68.0</v>
      </c>
      <c r="H52" s="14">
        <v>13.2</v>
      </c>
      <c r="I52" s="14" t="s">
        <v>200</v>
      </c>
      <c r="J52" s="14" t="s">
        <v>201</v>
      </c>
      <c r="K52" s="14" t="s">
        <v>202</v>
      </c>
      <c r="L52" s="14" t="s">
        <v>40</v>
      </c>
      <c r="M52" s="14" t="s">
        <v>203</v>
      </c>
    </row>
    <row r="53">
      <c r="A53" s="14">
        <v>51.0</v>
      </c>
      <c r="B53" s="18" t="s">
        <v>81</v>
      </c>
      <c r="C53" s="14" t="s">
        <v>197</v>
      </c>
      <c r="D53" s="14" t="s">
        <v>198</v>
      </c>
      <c r="E53" s="14" t="s">
        <v>199</v>
      </c>
      <c r="F53" s="17">
        <f t="shared" si="1"/>
        <v>1666</v>
      </c>
      <c r="G53" s="14">
        <v>68.0</v>
      </c>
      <c r="H53" s="14">
        <v>24.5</v>
      </c>
      <c r="I53" s="14" t="s">
        <v>200</v>
      </c>
      <c r="J53" s="14" t="s">
        <v>201</v>
      </c>
      <c r="K53" s="14" t="s">
        <v>202</v>
      </c>
      <c r="L53" s="14" t="s">
        <v>40</v>
      </c>
      <c r="M53" s="14" t="s">
        <v>203</v>
      </c>
    </row>
    <row r="54">
      <c r="A54" s="14">
        <v>52.0</v>
      </c>
      <c r="B54" s="18" t="s">
        <v>82</v>
      </c>
      <c r="C54" s="14" t="s">
        <v>197</v>
      </c>
      <c r="D54" s="14" t="s">
        <v>198</v>
      </c>
      <c r="E54" s="14" t="s">
        <v>199</v>
      </c>
      <c r="F54" s="17">
        <f t="shared" si="1"/>
        <v>1659.2</v>
      </c>
      <c r="G54" s="14">
        <v>68.0</v>
      </c>
      <c r="H54" s="14">
        <v>24.4</v>
      </c>
      <c r="I54" s="14" t="s">
        <v>200</v>
      </c>
      <c r="J54" s="14" t="s">
        <v>201</v>
      </c>
      <c r="K54" s="14" t="s">
        <v>202</v>
      </c>
      <c r="L54" s="14" t="s">
        <v>40</v>
      </c>
      <c r="M54" s="14" t="s">
        <v>203</v>
      </c>
    </row>
    <row r="55">
      <c r="A55" s="14">
        <v>53.0</v>
      </c>
      <c r="B55" s="18" t="s">
        <v>83</v>
      </c>
      <c r="C55" s="14" t="s">
        <v>197</v>
      </c>
      <c r="D55" s="14" t="s">
        <v>198</v>
      </c>
      <c r="E55" s="14" t="s">
        <v>199</v>
      </c>
      <c r="F55" s="17">
        <f t="shared" si="1"/>
        <v>1145.8</v>
      </c>
      <c r="G55" s="14">
        <v>68.0</v>
      </c>
      <c r="H55" s="14">
        <v>16.85</v>
      </c>
      <c r="I55" s="14" t="s">
        <v>200</v>
      </c>
      <c r="J55" s="14" t="s">
        <v>201</v>
      </c>
      <c r="K55" s="14" t="s">
        <v>202</v>
      </c>
      <c r="L55" s="14" t="s">
        <v>40</v>
      </c>
      <c r="M55" s="14" t="s">
        <v>203</v>
      </c>
    </row>
    <row r="56">
      <c r="A56" s="14">
        <v>54.0</v>
      </c>
      <c r="B56" s="18" t="s">
        <v>84</v>
      </c>
      <c r="C56" s="14" t="s">
        <v>197</v>
      </c>
      <c r="D56" s="14" t="s">
        <v>198</v>
      </c>
      <c r="E56" s="14" t="s">
        <v>199</v>
      </c>
      <c r="F56" s="17">
        <f t="shared" si="1"/>
        <v>1139</v>
      </c>
      <c r="G56" s="14">
        <v>68.0</v>
      </c>
      <c r="H56" s="14">
        <v>16.75</v>
      </c>
      <c r="I56" s="14" t="s">
        <v>200</v>
      </c>
      <c r="J56" s="14" t="s">
        <v>201</v>
      </c>
      <c r="K56" s="14" t="s">
        <v>202</v>
      </c>
      <c r="L56" s="14" t="s">
        <v>40</v>
      </c>
      <c r="M56" s="14" t="s">
        <v>203</v>
      </c>
    </row>
  </sheetData>
  <mergeCells count="6">
    <mergeCell ref="A1:A2"/>
    <mergeCell ref="B1:E1"/>
    <mergeCell ref="F1:H1"/>
    <mergeCell ref="I1:J1"/>
    <mergeCell ref="K1:M1"/>
    <mergeCell ref="N1:N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204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31</v>
      </c>
      <c r="AE2" s="1" t="s">
        <v>32</v>
      </c>
      <c r="AF2" s="1" t="s">
        <v>33</v>
      </c>
      <c r="AG2" s="1" t="s">
        <v>34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1" t="s">
        <v>77</v>
      </c>
      <c r="B3" s="21">
        <v>50.0</v>
      </c>
      <c r="C3" s="21">
        <v>2.0230627E7</v>
      </c>
      <c r="D3" s="21" t="s">
        <v>75</v>
      </c>
      <c r="E3" s="21" t="s">
        <v>68</v>
      </c>
      <c r="F3" s="21" t="s">
        <v>37</v>
      </c>
      <c r="G3" s="22" t="s">
        <v>69</v>
      </c>
      <c r="H3" s="21">
        <v>1.0</v>
      </c>
      <c r="I3" s="21" t="s">
        <v>78</v>
      </c>
      <c r="J3" s="21"/>
      <c r="K3" s="21" t="s">
        <v>205</v>
      </c>
      <c r="L3" s="21">
        <v>700.0</v>
      </c>
      <c r="M3" s="21" t="s">
        <v>40</v>
      </c>
      <c r="N3" s="21">
        <v>2.0230721E7</v>
      </c>
      <c r="O3" s="21">
        <v>223241.0</v>
      </c>
      <c r="P3" s="21">
        <v>2.0230721E7</v>
      </c>
      <c r="Q3" s="21">
        <v>20.6</v>
      </c>
      <c r="R3" s="21">
        <v>20.6</v>
      </c>
      <c r="S3" s="23">
        <f t="shared" ref="S3:S21" si="1">average(Q3:R3)</f>
        <v>20.6</v>
      </c>
      <c r="T3" s="21">
        <v>34.2</v>
      </c>
      <c r="U3" s="21">
        <v>2.02</v>
      </c>
      <c r="V3" s="21">
        <v>2.11</v>
      </c>
      <c r="W3" s="21">
        <v>15.6</v>
      </c>
      <c r="X3" s="21">
        <v>15.4</v>
      </c>
      <c r="Y3" s="23">
        <f t="shared" ref="Y3:Y5" si="2">average(W3:X3)</f>
        <v>15.5</v>
      </c>
      <c r="Z3" s="21">
        <v>8.5</v>
      </c>
      <c r="AA3" s="21">
        <v>2.03</v>
      </c>
      <c r="AB3" s="21">
        <v>0.66</v>
      </c>
      <c r="AC3" s="21">
        <v>100.0</v>
      </c>
      <c r="AD3" s="21"/>
      <c r="AE3" s="24" t="s">
        <v>206</v>
      </c>
      <c r="AF3" s="24" t="s">
        <v>207</v>
      </c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</row>
    <row r="4">
      <c r="A4" s="21" t="s">
        <v>135</v>
      </c>
      <c r="B4" s="21">
        <v>50.0</v>
      </c>
      <c r="C4" s="21">
        <v>2.0230627E7</v>
      </c>
      <c r="D4" s="21" t="s">
        <v>51</v>
      </c>
      <c r="E4" s="21" t="s">
        <v>52</v>
      </c>
      <c r="F4" s="21" t="s">
        <v>37</v>
      </c>
      <c r="G4" s="22" t="s">
        <v>69</v>
      </c>
      <c r="H4" s="21">
        <v>1.0</v>
      </c>
      <c r="I4" s="21" t="s">
        <v>78</v>
      </c>
      <c r="J4" s="21" t="s">
        <v>134</v>
      </c>
      <c r="K4" s="21" t="s">
        <v>205</v>
      </c>
      <c r="L4" s="21">
        <v>700.0</v>
      </c>
      <c r="M4" s="21" t="s">
        <v>40</v>
      </c>
      <c r="N4" s="21">
        <v>2.0230721E7</v>
      </c>
      <c r="O4" s="21">
        <v>223241.0</v>
      </c>
      <c r="P4" s="21">
        <v>2.0230721E7</v>
      </c>
      <c r="Q4" s="21">
        <v>24.2</v>
      </c>
      <c r="R4" s="21">
        <v>24.0</v>
      </c>
      <c r="S4" s="23">
        <f t="shared" si="1"/>
        <v>24.1</v>
      </c>
      <c r="T4" s="21">
        <v>47.2</v>
      </c>
      <c r="U4" s="21">
        <v>1.99</v>
      </c>
      <c r="V4" s="21">
        <v>1.98</v>
      </c>
      <c r="W4" s="21">
        <v>19.4</v>
      </c>
      <c r="X4" s="21">
        <v>19.2</v>
      </c>
      <c r="Y4" s="23">
        <f t="shared" si="2"/>
        <v>19.3</v>
      </c>
      <c r="Z4" s="21">
        <v>12.1</v>
      </c>
      <c r="AA4" s="21">
        <v>1.88</v>
      </c>
      <c r="AB4" s="21">
        <v>0.95</v>
      </c>
      <c r="AC4" s="21">
        <v>100.0</v>
      </c>
      <c r="AD4" s="21"/>
      <c r="AE4" s="24" t="s">
        <v>206</v>
      </c>
      <c r="AF4" s="24" t="s">
        <v>207</v>
      </c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>
      <c r="A5" s="21" t="s">
        <v>160</v>
      </c>
      <c r="B5" s="21">
        <v>50.0</v>
      </c>
      <c r="C5" s="21">
        <v>2.0230627E7</v>
      </c>
      <c r="D5" s="21" t="s">
        <v>63</v>
      </c>
      <c r="E5" s="21" t="s">
        <v>96</v>
      </c>
      <c r="F5" s="21" t="s">
        <v>37</v>
      </c>
      <c r="G5" s="22" t="s">
        <v>69</v>
      </c>
      <c r="H5" s="21">
        <v>1.0</v>
      </c>
      <c r="I5" s="21" t="s">
        <v>78</v>
      </c>
      <c r="J5" s="21"/>
      <c r="K5" s="21" t="s">
        <v>205</v>
      </c>
      <c r="L5" s="21">
        <v>700.0</v>
      </c>
      <c r="M5" s="21" t="s">
        <v>40</v>
      </c>
      <c r="N5" s="21">
        <v>2.0230721E7</v>
      </c>
      <c r="O5" s="21">
        <v>223241.0</v>
      </c>
      <c r="P5" s="21">
        <v>2.0230721E7</v>
      </c>
      <c r="Q5" s="21">
        <v>18.1</v>
      </c>
      <c r="R5" s="21">
        <v>18.1</v>
      </c>
      <c r="S5" s="23">
        <f t="shared" si="1"/>
        <v>18.1</v>
      </c>
      <c r="T5" s="21">
        <v>34.6</v>
      </c>
      <c r="U5" s="21">
        <v>1.69</v>
      </c>
      <c r="V5" s="21">
        <v>1.69</v>
      </c>
      <c r="W5" s="21">
        <v>15.2</v>
      </c>
      <c r="X5" s="21">
        <v>14.8</v>
      </c>
      <c r="Y5" s="23">
        <f t="shared" si="2"/>
        <v>15</v>
      </c>
      <c r="Z5" s="21">
        <v>9.5</v>
      </c>
      <c r="AA5" s="21">
        <v>1.95</v>
      </c>
      <c r="AB5" s="21">
        <v>0.81</v>
      </c>
      <c r="AC5" s="21">
        <v>100.0</v>
      </c>
      <c r="AD5" s="21"/>
      <c r="AE5" s="24" t="s">
        <v>206</v>
      </c>
      <c r="AF5" s="24" t="s">
        <v>207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</row>
    <row r="6">
      <c r="A6" s="21" t="s">
        <v>83</v>
      </c>
      <c r="B6" s="21">
        <v>50.0</v>
      </c>
      <c r="C6" s="21">
        <v>2.0230627E7</v>
      </c>
      <c r="D6" s="21" t="s">
        <v>75</v>
      </c>
      <c r="E6" s="21" t="s">
        <v>68</v>
      </c>
      <c r="F6" s="21" t="s">
        <v>37</v>
      </c>
      <c r="G6" s="22" t="s">
        <v>69</v>
      </c>
      <c r="H6" s="21">
        <v>3.0</v>
      </c>
      <c r="I6" s="21" t="s">
        <v>78</v>
      </c>
      <c r="J6" s="23"/>
      <c r="K6" s="21" t="s">
        <v>54</v>
      </c>
      <c r="L6" s="21">
        <v>700.0</v>
      </c>
      <c r="M6" s="21">
        <v>300.0</v>
      </c>
      <c r="N6" s="21">
        <v>2.0230911E7</v>
      </c>
      <c r="O6" s="21">
        <v>223241.0</v>
      </c>
      <c r="P6" s="21">
        <v>2.0230911E7</v>
      </c>
      <c r="Q6" s="21">
        <v>8.72</v>
      </c>
      <c r="R6" s="21">
        <v>8.82</v>
      </c>
      <c r="S6" s="23">
        <f t="shared" si="1"/>
        <v>8.77</v>
      </c>
      <c r="T6" s="21">
        <v>10.0</v>
      </c>
      <c r="U6" s="21">
        <v>1.83</v>
      </c>
      <c r="V6" s="21">
        <v>1.05</v>
      </c>
      <c r="W6" s="21" t="s">
        <v>40</v>
      </c>
      <c r="X6" s="21" t="s">
        <v>40</v>
      </c>
      <c r="Y6" s="21" t="s">
        <v>40</v>
      </c>
      <c r="Z6" s="21">
        <v>6.3</v>
      </c>
      <c r="AA6" s="21">
        <v>1.88</v>
      </c>
      <c r="AB6" s="21">
        <v>0.95</v>
      </c>
      <c r="AC6" s="21">
        <v>80.0</v>
      </c>
      <c r="AD6" s="24" t="s">
        <v>93</v>
      </c>
      <c r="AE6" s="24" t="s">
        <v>55</v>
      </c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>
      <c r="A7" s="21" t="s">
        <v>138</v>
      </c>
      <c r="B7" s="21">
        <v>50.0</v>
      </c>
      <c r="C7" s="21">
        <v>2.0230627E7</v>
      </c>
      <c r="D7" s="21" t="s">
        <v>51</v>
      </c>
      <c r="E7" s="21" t="s">
        <v>52</v>
      </c>
      <c r="F7" s="21" t="s">
        <v>37</v>
      </c>
      <c r="G7" s="22" t="s">
        <v>69</v>
      </c>
      <c r="H7" s="21">
        <v>3.0</v>
      </c>
      <c r="I7" s="21" t="s">
        <v>78</v>
      </c>
      <c r="J7" s="21" t="s">
        <v>134</v>
      </c>
      <c r="K7" s="21" t="s">
        <v>54</v>
      </c>
      <c r="L7" s="21">
        <v>700.0</v>
      </c>
      <c r="M7" s="21">
        <v>300.0</v>
      </c>
      <c r="N7" s="21">
        <v>2.0230911E7</v>
      </c>
      <c r="O7" s="21">
        <v>223241.0</v>
      </c>
      <c r="P7" s="21">
        <v>2.0230911E7</v>
      </c>
      <c r="Q7" s="21">
        <v>11.2</v>
      </c>
      <c r="R7" s="21">
        <v>11.2</v>
      </c>
      <c r="S7" s="23">
        <f t="shared" si="1"/>
        <v>11.2</v>
      </c>
      <c r="T7" s="21">
        <v>28.2</v>
      </c>
      <c r="U7" s="21">
        <v>1.93</v>
      </c>
      <c r="V7" s="21">
        <v>0.13</v>
      </c>
      <c r="W7" s="21" t="s">
        <v>40</v>
      </c>
      <c r="X7" s="21" t="s">
        <v>40</v>
      </c>
      <c r="Y7" s="21" t="s">
        <v>40</v>
      </c>
      <c r="Z7" s="21">
        <v>7.1</v>
      </c>
      <c r="AA7" s="21">
        <v>2.13</v>
      </c>
      <c r="AB7" s="21">
        <v>1.2</v>
      </c>
      <c r="AC7" s="21">
        <v>80.0</v>
      </c>
      <c r="AD7" s="24" t="s">
        <v>121</v>
      </c>
      <c r="AE7" s="24" t="s">
        <v>55</v>
      </c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>
      <c r="A8" s="21" t="s">
        <v>148</v>
      </c>
      <c r="B8" s="21">
        <v>50.0</v>
      </c>
      <c r="C8" s="21">
        <v>2.0230627E7</v>
      </c>
      <c r="D8" s="21" t="s">
        <v>75</v>
      </c>
      <c r="E8" s="21" t="s">
        <v>52</v>
      </c>
      <c r="F8" s="21" t="s">
        <v>37</v>
      </c>
      <c r="G8" s="22" t="s">
        <v>69</v>
      </c>
      <c r="H8" s="21">
        <v>3.0</v>
      </c>
      <c r="I8" s="21" t="s">
        <v>78</v>
      </c>
      <c r="J8" s="21" t="s">
        <v>134</v>
      </c>
      <c r="K8" s="21" t="s">
        <v>54</v>
      </c>
      <c r="L8" s="21">
        <v>700.0</v>
      </c>
      <c r="M8" s="21">
        <v>300.0</v>
      </c>
      <c r="N8" s="21">
        <v>2.0230911E7</v>
      </c>
      <c r="O8" s="21">
        <v>223241.0</v>
      </c>
      <c r="P8" s="21">
        <v>2.0230911E7</v>
      </c>
      <c r="Q8" s="21">
        <v>13.9</v>
      </c>
      <c r="R8" s="21">
        <v>14.3</v>
      </c>
      <c r="S8" s="23">
        <f t="shared" si="1"/>
        <v>14.1</v>
      </c>
      <c r="T8" s="21">
        <v>14.9</v>
      </c>
      <c r="U8" s="21">
        <v>1.9</v>
      </c>
      <c r="V8" s="21">
        <v>1.91</v>
      </c>
      <c r="W8" s="21" t="s">
        <v>40</v>
      </c>
      <c r="X8" s="21" t="s">
        <v>40</v>
      </c>
      <c r="Y8" s="21" t="s">
        <v>40</v>
      </c>
      <c r="Z8" s="21">
        <v>7.7</v>
      </c>
      <c r="AA8" s="21">
        <v>2.0</v>
      </c>
      <c r="AB8" s="21">
        <v>1.22</v>
      </c>
      <c r="AC8" s="21">
        <v>80.0</v>
      </c>
      <c r="AD8" s="21"/>
      <c r="AE8" s="24" t="s">
        <v>55</v>
      </c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>
      <c r="A9" s="21" t="s">
        <v>158</v>
      </c>
      <c r="B9" s="21">
        <v>50.0</v>
      </c>
      <c r="C9" s="21">
        <v>2.0230627E7</v>
      </c>
      <c r="D9" s="21" t="s">
        <v>63</v>
      </c>
      <c r="E9" s="21" t="s">
        <v>96</v>
      </c>
      <c r="F9" s="21" t="s">
        <v>37</v>
      </c>
      <c r="G9" s="22" t="s">
        <v>69</v>
      </c>
      <c r="H9" s="21">
        <v>3.0</v>
      </c>
      <c r="I9" s="21" t="s">
        <v>78</v>
      </c>
      <c r="J9" s="23"/>
      <c r="K9" s="21" t="s">
        <v>54</v>
      </c>
      <c r="L9" s="21">
        <v>700.0</v>
      </c>
      <c r="M9" s="21">
        <v>300.0</v>
      </c>
      <c r="N9" s="21">
        <v>2.0230911E7</v>
      </c>
      <c r="O9" s="21">
        <v>223241.0</v>
      </c>
      <c r="P9" s="21">
        <v>2.0230911E7</v>
      </c>
      <c r="Q9" s="21">
        <v>35.4</v>
      </c>
      <c r="R9" s="21">
        <v>36.0</v>
      </c>
      <c r="S9" s="23">
        <f t="shared" si="1"/>
        <v>35.7</v>
      </c>
      <c r="T9" s="21">
        <v>47.1</v>
      </c>
      <c r="U9" s="21">
        <v>1.93</v>
      </c>
      <c r="V9" s="21">
        <v>2.15</v>
      </c>
      <c r="W9" s="21">
        <v>16.8</v>
      </c>
      <c r="X9" s="21">
        <v>16.4</v>
      </c>
      <c r="Y9" s="23">
        <f>average(W9:X9)</f>
        <v>16.6</v>
      </c>
      <c r="Z9" s="21">
        <v>16.9</v>
      </c>
      <c r="AA9" s="21">
        <v>2.05</v>
      </c>
      <c r="AB9" s="21">
        <v>1.41</v>
      </c>
      <c r="AC9" s="21">
        <v>80.0</v>
      </c>
      <c r="AD9" s="21"/>
      <c r="AE9" s="24" t="s">
        <v>55</v>
      </c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>
      <c r="A10" s="21" t="s">
        <v>173</v>
      </c>
      <c r="B10" s="21">
        <v>50.0</v>
      </c>
      <c r="C10" s="21">
        <v>2.0230627E7</v>
      </c>
      <c r="D10" s="21" t="s">
        <v>51</v>
      </c>
      <c r="E10" s="21" t="s">
        <v>68</v>
      </c>
      <c r="F10" s="21" t="s">
        <v>37</v>
      </c>
      <c r="G10" s="22" t="s">
        <v>69</v>
      </c>
      <c r="H10" s="21">
        <v>3.0</v>
      </c>
      <c r="I10" s="21" t="s">
        <v>78</v>
      </c>
      <c r="J10" s="23"/>
      <c r="K10" s="21" t="s">
        <v>54</v>
      </c>
      <c r="L10" s="21">
        <v>700.0</v>
      </c>
      <c r="M10" s="21">
        <v>300.0</v>
      </c>
      <c r="N10" s="21">
        <v>2.0230911E7</v>
      </c>
      <c r="O10" s="21">
        <v>223241.0</v>
      </c>
      <c r="P10" s="21">
        <v>2.0230911E7</v>
      </c>
      <c r="Q10" s="21">
        <v>14.4</v>
      </c>
      <c r="R10" s="21">
        <v>14.7</v>
      </c>
      <c r="S10" s="23">
        <f t="shared" si="1"/>
        <v>14.55</v>
      </c>
      <c r="T10" s="21">
        <v>22.5</v>
      </c>
      <c r="U10" s="21">
        <v>1.94</v>
      </c>
      <c r="V10" s="21">
        <v>2.13</v>
      </c>
      <c r="W10" s="21" t="s">
        <v>40</v>
      </c>
      <c r="X10" s="21" t="s">
        <v>40</v>
      </c>
      <c r="Y10" s="21" t="s">
        <v>40</v>
      </c>
      <c r="Z10" s="21">
        <v>10.5</v>
      </c>
      <c r="AA10" s="21">
        <v>2.18</v>
      </c>
      <c r="AB10" s="21">
        <v>1.37</v>
      </c>
      <c r="AC10" s="21">
        <v>80.0</v>
      </c>
      <c r="AD10" s="24" t="s">
        <v>121</v>
      </c>
      <c r="AE10" s="24" t="s">
        <v>55</v>
      </c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>
      <c r="A11" s="21" t="s">
        <v>178</v>
      </c>
      <c r="B11" s="21">
        <v>50.0</v>
      </c>
      <c r="C11" s="21">
        <v>2.0230627E7</v>
      </c>
      <c r="D11" s="21" t="s">
        <v>63</v>
      </c>
      <c r="E11" s="21" t="s">
        <v>68</v>
      </c>
      <c r="F11" s="21" t="s">
        <v>37</v>
      </c>
      <c r="G11" s="22" t="s">
        <v>69</v>
      </c>
      <c r="H11" s="21">
        <v>3.0</v>
      </c>
      <c r="I11" s="21" t="s">
        <v>78</v>
      </c>
      <c r="J11" s="23"/>
      <c r="K11" s="21" t="s">
        <v>54</v>
      </c>
      <c r="L11" s="21">
        <v>700.0</v>
      </c>
      <c r="M11" s="21">
        <v>300.0</v>
      </c>
      <c r="N11" s="21">
        <v>2.0230911E7</v>
      </c>
      <c r="O11" s="21">
        <v>223241.0</v>
      </c>
      <c r="P11" s="21">
        <v>2.0230911E7</v>
      </c>
      <c r="Q11" s="21">
        <v>8.9</v>
      </c>
      <c r="R11" s="21">
        <v>9.14</v>
      </c>
      <c r="S11" s="23">
        <f t="shared" si="1"/>
        <v>9.02</v>
      </c>
      <c r="T11" s="21">
        <v>16.3</v>
      </c>
      <c r="U11" s="21">
        <v>1.93</v>
      </c>
      <c r="V11" s="21">
        <v>1.33</v>
      </c>
      <c r="W11" s="21" t="s">
        <v>40</v>
      </c>
      <c r="X11" s="21" t="s">
        <v>40</v>
      </c>
      <c r="Y11" s="21" t="s">
        <v>40</v>
      </c>
      <c r="Z11" s="21">
        <v>7.4</v>
      </c>
      <c r="AA11" s="21">
        <v>2.2</v>
      </c>
      <c r="AB11" s="21">
        <v>1.33</v>
      </c>
      <c r="AC11" s="21">
        <v>80.0</v>
      </c>
      <c r="AD11" s="21"/>
      <c r="AE11" s="24" t="s">
        <v>55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>
      <c r="A12" s="21" t="s">
        <v>82</v>
      </c>
      <c r="B12" s="21">
        <v>50.0</v>
      </c>
      <c r="C12" s="21">
        <v>2.0230627E7</v>
      </c>
      <c r="D12" s="21" t="s">
        <v>75</v>
      </c>
      <c r="E12" s="21" t="s">
        <v>68</v>
      </c>
      <c r="F12" s="21" t="s">
        <v>37</v>
      </c>
      <c r="G12" s="22" t="s">
        <v>69</v>
      </c>
      <c r="H12" s="21">
        <v>4.0</v>
      </c>
      <c r="I12" s="21" t="s">
        <v>78</v>
      </c>
      <c r="J12" s="23"/>
      <c r="K12" s="21" t="s">
        <v>54</v>
      </c>
      <c r="L12" s="21">
        <v>700.0</v>
      </c>
      <c r="M12" s="21">
        <v>300.0</v>
      </c>
      <c r="N12" s="21">
        <v>2.0230916E7</v>
      </c>
      <c r="O12" s="21">
        <v>223241.0</v>
      </c>
      <c r="P12" s="21">
        <v>2.0230916E7</v>
      </c>
      <c r="Q12" s="21">
        <v>12.6</v>
      </c>
      <c r="R12" s="21">
        <v>12.7</v>
      </c>
      <c r="S12" s="23">
        <f t="shared" si="1"/>
        <v>12.65</v>
      </c>
      <c r="T12" s="21">
        <v>17.3</v>
      </c>
      <c r="U12" s="21">
        <v>1.94</v>
      </c>
      <c r="V12" s="21">
        <v>7.19</v>
      </c>
      <c r="W12" s="21" t="s">
        <v>40</v>
      </c>
      <c r="X12" s="21" t="s">
        <v>40</v>
      </c>
      <c r="Y12" s="21" t="s">
        <v>40</v>
      </c>
      <c r="Z12" s="21">
        <v>10.7</v>
      </c>
      <c r="AA12" s="21">
        <v>2.16</v>
      </c>
      <c r="AB12" s="21">
        <v>1.18</v>
      </c>
      <c r="AC12" s="21">
        <v>80.0</v>
      </c>
      <c r="AD12" s="21"/>
      <c r="AE12" s="24" t="s">
        <v>88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>
      <c r="A13" s="21" t="s">
        <v>139</v>
      </c>
      <c r="B13" s="21">
        <v>50.0</v>
      </c>
      <c r="C13" s="21">
        <v>2.0230627E7</v>
      </c>
      <c r="D13" s="21" t="s">
        <v>51</v>
      </c>
      <c r="E13" s="21" t="s">
        <v>52</v>
      </c>
      <c r="F13" s="21" t="s">
        <v>37</v>
      </c>
      <c r="G13" s="22" t="s">
        <v>69</v>
      </c>
      <c r="H13" s="21">
        <v>4.0</v>
      </c>
      <c r="I13" s="21" t="s">
        <v>78</v>
      </c>
      <c r="J13" s="21" t="s">
        <v>134</v>
      </c>
      <c r="K13" s="21" t="s">
        <v>54</v>
      </c>
      <c r="L13" s="21">
        <v>700.0</v>
      </c>
      <c r="M13" s="21">
        <v>300.0</v>
      </c>
      <c r="N13" s="21">
        <v>2.0230916E7</v>
      </c>
      <c r="O13" s="21">
        <v>223241.0</v>
      </c>
      <c r="P13" s="21">
        <v>2.0230916E7</v>
      </c>
      <c r="Q13" s="21">
        <v>10.1</v>
      </c>
      <c r="R13" s="21">
        <v>10.1</v>
      </c>
      <c r="S13" s="23">
        <f t="shared" si="1"/>
        <v>10.1</v>
      </c>
      <c r="T13" s="21">
        <v>16.2</v>
      </c>
      <c r="U13" s="21">
        <v>1.95</v>
      </c>
      <c r="V13" s="21">
        <v>4.46</v>
      </c>
      <c r="W13" s="21" t="s">
        <v>40</v>
      </c>
      <c r="X13" s="21" t="s">
        <v>40</v>
      </c>
      <c r="Y13" s="21" t="s">
        <v>40</v>
      </c>
      <c r="Z13" s="21">
        <v>8.9</v>
      </c>
      <c r="AA13" s="21">
        <v>2.11</v>
      </c>
      <c r="AB13" s="21">
        <v>1.1</v>
      </c>
      <c r="AC13" s="21">
        <v>80.0</v>
      </c>
      <c r="AD13" s="21"/>
      <c r="AE13" s="24" t="s">
        <v>88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>
      <c r="A14" s="21" t="s">
        <v>143</v>
      </c>
      <c r="B14" s="21">
        <v>50.0</v>
      </c>
      <c r="C14" s="21">
        <v>2.0230627E7</v>
      </c>
      <c r="D14" s="21" t="s">
        <v>63</v>
      </c>
      <c r="E14" s="21" t="s">
        <v>52</v>
      </c>
      <c r="F14" s="21" t="s">
        <v>37</v>
      </c>
      <c r="G14" s="22" t="s">
        <v>69</v>
      </c>
      <c r="H14" s="21">
        <v>4.0</v>
      </c>
      <c r="I14" s="21" t="s">
        <v>78</v>
      </c>
      <c r="J14" s="21" t="s">
        <v>134</v>
      </c>
      <c r="K14" s="21" t="s">
        <v>54</v>
      </c>
      <c r="L14" s="21">
        <v>700.0</v>
      </c>
      <c r="M14" s="21">
        <v>300.0</v>
      </c>
      <c r="N14" s="21">
        <v>2.0230916E7</v>
      </c>
      <c r="O14" s="21">
        <v>223241.0</v>
      </c>
      <c r="P14" s="21">
        <v>2.0230916E7</v>
      </c>
      <c r="Q14" s="21">
        <v>11.0</v>
      </c>
      <c r="R14" s="21">
        <v>11.1</v>
      </c>
      <c r="S14" s="23">
        <f t="shared" si="1"/>
        <v>11.05</v>
      </c>
      <c r="T14" s="21">
        <v>14.1</v>
      </c>
      <c r="U14" s="21">
        <v>1.98</v>
      </c>
      <c r="V14" s="21">
        <v>6.77</v>
      </c>
      <c r="W14" s="21">
        <v>10.4</v>
      </c>
      <c r="X14" s="21">
        <v>10.4</v>
      </c>
      <c r="Y14" s="23">
        <f t="shared" ref="Y14:Y16" si="3">average(W14:X14)</f>
        <v>10.4</v>
      </c>
      <c r="Z14" s="21">
        <v>11.5</v>
      </c>
      <c r="AA14" s="21">
        <v>2.01</v>
      </c>
      <c r="AB14" s="21">
        <v>1.07</v>
      </c>
      <c r="AC14" s="21">
        <v>80.0</v>
      </c>
      <c r="AD14" s="21"/>
      <c r="AE14" s="24" t="s">
        <v>88</v>
      </c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>
      <c r="A15" s="21" t="s">
        <v>147</v>
      </c>
      <c r="B15" s="21">
        <v>50.0</v>
      </c>
      <c r="C15" s="21">
        <v>2.0230627E7</v>
      </c>
      <c r="D15" s="21" t="s">
        <v>75</v>
      </c>
      <c r="E15" s="21" t="s">
        <v>52</v>
      </c>
      <c r="F15" s="21" t="s">
        <v>37</v>
      </c>
      <c r="G15" s="22" t="s">
        <v>69</v>
      </c>
      <c r="H15" s="21">
        <v>4.0</v>
      </c>
      <c r="I15" s="21" t="s">
        <v>78</v>
      </c>
      <c r="J15" s="21" t="s">
        <v>134</v>
      </c>
      <c r="K15" s="21" t="s">
        <v>54</v>
      </c>
      <c r="L15" s="21">
        <v>700.0</v>
      </c>
      <c r="M15" s="21">
        <v>300.0</v>
      </c>
      <c r="N15" s="21">
        <v>2.0230916E7</v>
      </c>
      <c r="O15" s="21">
        <v>223241.0</v>
      </c>
      <c r="P15" s="21">
        <v>2.0230916E7</v>
      </c>
      <c r="Q15" s="21">
        <v>13.9</v>
      </c>
      <c r="R15" s="21">
        <v>14.1</v>
      </c>
      <c r="S15" s="23">
        <f t="shared" si="1"/>
        <v>14</v>
      </c>
      <c r="T15" s="21">
        <v>17.3</v>
      </c>
      <c r="U15" s="21">
        <v>1.96</v>
      </c>
      <c r="V15" s="21">
        <v>15.38</v>
      </c>
      <c r="W15" s="21">
        <v>11.0</v>
      </c>
      <c r="X15" s="21">
        <v>11.0</v>
      </c>
      <c r="Y15" s="23">
        <f t="shared" si="3"/>
        <v>11</v>
      </c>
      <c r="Z15" s="21">
        <v>12.6</v>
      </c>
      <c r="AA15" s="21">
        <v>1.93</v>
      </c>
      <c r="AB15" s="21">
        <v>1.0</v>
      </c>
      <c r="AC15" s="21">
        <v>80.0</v>
      </c>
      <c r="AD15" s="21"/>
      <c r="AE15" s="24" t="s">
        <v>88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>
      <c r="A16" s="21" t="s">
        <v>153</v>
      </c>
      <c r="B16" s="21">
        <v>50.0</v>
      </c>
      <c r="C16" s="21">
        <v>2.0230627E7</v>
      </c>
      <c r="D16" s="21" t="s">
        <v>51</v>
      </c>
      <c r="E16" s="21" t="s">
        <v>96</v>
      </c>
      <c r="F16" s="21" t="s">
        <v>37</v>
      </c>
      <c r="G16" s="22" t="s">
        <v>69</v>
      </c>
      <c r="H16" s="21">
        <v>4.0</v>
      </c>
      <c r="I16" s="21" t="s">
        <v>78</v>
      </c>
      <c r="J16" s="23"/>
      <c r="K16" s="21" t="s">
        <v>54</v>
      </c>
      <c r="L16" s="21">
        <v>700.0</v>
      </c>
      <c r="M16" s="21">
        <v>300.0</v>
      </c>
      <c r="N16" s="21">
        <v>2.0230916E7</v>
      </c>
      <c r="O16" s="21">
        <v>223241.0</v>
      </c>
      <c r="P16" s="21">
        <v>2.0230916E7</v>
      </c>
      <c r="Q16" s="21">
        <v>9.36</v>
      </c>
      <c r="R16" s="21">
        <v>9.38</v>
      </c>
      <c r="S16" s="23">
        <f t="shared" si="1"/>
        <v>9.37</v>
      </c>
      <c r="T16" s="21">
        <v>10.2</v>
      </c>
      <c r="U16" s="21">
        <v>2.12</v>
      </c>
      <c r="V16" s="21">
        <v>1.46</v>
      </c>
      <c r="W16" s="21">
        <v>11.2</v>
      </c>
      <c r="X16" s="21">
        <v>11.2</v>
      </c>
      <c r="Y16" s="23">
        <f t="shared" si="3"/>
        <v>11.2</v>
      </c>
      <c r="Z16" s="21">
        <v>11.4</v>
      </c>
      <c r="AA16" s="21">
        <v>2.04</v>
      </c>
      <c r="AB16" s="21">
        <v>1.1</v>
      </c>
      <c r="AC16" s="21">
        <v>80.0</v>
      </c>
      <c r="AD16" s="21"/>
      <c r="AE16" s="24" t="s">
        <v>88</v>
      </c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>
      <c r="A17" s="21" t="s">
        <v>167</v>
      </c>
      <c r="B17" s="21">
        <v>50.0</v>
      </c>
      <c r="C17" s="21">
        <v>2.0230627E7</v>
      </c>
      <c r="D17" s="21" t="s">
        <v>75</v>
      </c>
      <c r="E17" s="21" t="s">
        <v>96</v>
      </c>
      <c r="F17" s="21" t="s">
        <v>37</v>
      </c>
      <c r="G17" s="22" t="s">
        <v>69</v>
      </c>
      <c r="H17" s="21">
        <v>4.0</v>
      </c>
      <c r="I17" s="21" t="s">
        <v>78</v>
      </c>
      <c r="J17" s="23"/>
      <c r="K17" s="21" t="s">
        <v>54</v>
      </c>
      <c r="L17" s="21">
        <v>700.0</v>
      </c>
      <c r="M17" s="21">
        <v>300.0</v>
      </c>
      <c r="N17" s="21">
        <v>2.0230916E7</v>
      </c>
      <c r="O17" s="21">
        <v>223241.0</v>
      </c>
      <c r="P17" s="21">
        <v>2.0230916E7</v>
      </c>
      <c r="Q17" s="21">
        <v>9.2</v>
      </c>
      <c r="R17" s="21">
        <v>9.28</v>
      </c>
      <c r="S17" s="23">
        <f t="shared" si="1"/>
        <v>9.24</v>
      </c>
      <c r="T17" s="21">
        <v>13.0</v>
      </c>
      <c r="U17" s="21">
        <v>1.99</v>
      </c>
      <c r="V17" s="21">
        <v>8.79</v>
      </c>
      <c r="W17" s="21" t="s">
        <v>40</v>
      </c>
      <c r="X17" s="21" t="s">
        <v>40</v>
      </c>
      <c r="Y17" s="21" t="s">
        <v>40</v>
      </c>
      <c r="Z17" s="21">
        <v>9.2</v>
      </c>
      <c r="AA17" s="21">
        <v>2.07</v>
      </c>
      <c r="AB17" s="21">
        <v>1.06</v>
      </c>
      <c r="AC17" s="21">
        <v>80.0</v>
      </c>
      <c r="AD17" s="24" t="s">
        <v>121</v>
      </c>
      <c r="AE17" s="24" t="s">
        <v>88</v>
      </c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>
      <c r="A18" s="21" t="s">
        <v>175</v>
      </c>
      <c r="B18" s="21">
        <v>50.0</v>
      </c>
      <c r="C18" s="21">
        <v>2.0230627E7</v>
      </c>
      <c r="D18" s="21" t="s">
        <v>51</v>
      </c>
      <c r="E18" s="21" t="s">
        <v>68</v>
      </c>
      <c r="F18" s="21" t="s">
        <v>37</v>
      </c>
      <c r="G18" s="22" t="s">
        <v>69</v>
      </c>
      <c r="H18" s="21">
        <v>4.0</v>
      </c>
      <c r="I18" s="21" t="s">
        <v>78</v>
      </c>
      <c r="J18" s="23"/>
      <c r="K18" s="21" t="s">
        <v>54</v>
      </c>
      <c r="L18" s="21">
        <v>700.0</v>
      </c>
      <c r="M18" s="21">
        <v>300.0</v>
      </c>
      <c r="N18" s="21">
        <v>2.0230916E7</v>
      </c>
      <c r="O18" s="21">
        <v>223241.0</v>
      </c>
      <c r="P18" s="21">
        <v>2.0230916E7</v>
      </c>
      <c r="Q18" s="21">
        <v>8.18</v>
      </c>
      <c r="R18" s="21">
        <v>8.3</v>
      </c>
      <c r="S18" s="23">
        <f t="shared" si="1"/>
        <v>8.24</v>
      </c>
      <c r="T18" s="21">
        <v>11.1</v>
      </c>
      <c r="U18" s="21">
        <v>1.97</v>
      </c>
      <c r="V18" s="21">
        <v>24.67</v>
      </c>
      <c r="W18" s="21" t="s">
        <v>40</v>
      </c>
      <c r="X18" s="21" t="s">
        <v>40</v>
      </c>
      <c r="Y18" s="21" t="s">
        <v>40</v>
      </c>
      <c r="Z18" s="21">
        <v>8.5</v>
      </c>
      <c r="AA18" s="21">
        <v>2.1</v>
      </c>
      <c r="AB18" s="21">
        <v>1.25</v>
      </c>
      <c r="AC18" s="21">
        <v>80.0</v>
      </c>
      <c r="AD18" s="21"/>
      <c r="AE18" s="24" t="s">
        <v>88</v>
      </c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>
      <c r="A19" s="21" t="s">
        <v>177</v>
      </c>
      <c r="B19" s="21">
        <v>50.0</v>
      </c>
      <c r="C19" s="21">
        <v>2.0230627E7</v>
      </c>
      <c r="D19" s="21" t="s">
        <v>63</v>
      </c>
      <c r="E19" s="21" t="s">
        <v>68</v>
      </c>
      <c r="F19" s="21" t="s">
        <v>37</v>
      </c>
      <c r="G19" s="22" t="s">
        <v>69</v>
      </c>
      <c r="H19" s="21">
        <v>4.0</v>
      </c>
      <c r="I19" s="21" t="s">
        <v>78</v>
      </c>
      <c r="J19" s="23"/>
      <c r="K19" s="21" t="s">
        <v>54</v>
      </c>
      <c r="L19" s="21">
        <v>700.0</v>
      </c>
      <c r="M19" s="21">
        <v>300.0</v>
      </c>
      <c r="N19" s="21">
        <v>2.0230916E7</v>
      </c>
      <c r="O19" s="21">
        <v>223241.0</v>
      </c>
      <c r="P19" s="21">
        <v>2.0230916E7</v>
      </c>
      <c r="Q19" s="21">
        <v>8.8</v>
      </c>
      <c r="R19" s="21">
        <v>8.86</v>
      </c>
      <c r="S19" s="23">
        <f t="shared" si="1"/>
        <v>8.83</v>
      </c>
      <c r="T19" s="21">
        <v>12.3</v>
      </c>
      <c r="U19" s="21">
        <v>1.96</v>
      </c>
      <c r="V19" s="21">
        <v>0.07</v>
      </c>
      <c r="W19" s="21" t="s">
        <v>40</v>
      </c>
      <c r="X19" s="21" t="s">
        <v>40</v>
      </c>
      <c r="Y19" s="21" t="s">
        <v>40</v>
      </c>
      <c r="Z19" s="21">
        <v>14.8</v>
      </c>
      <c r="AA19" s="21">
        <v>1.9</v>
      </c>
      <c r="AB19" s="21">
        <v>0.77</v>
      </c>
      <c r="AC19" s="21">
        <v>80.0</v>
      </c>
      <c r="AD19" s="24" t="s">
        <v>93</v>
      </c>
      <c r="AE19" s="24" t="s">
        <v>88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>
      <c r="A20" s="21" t="s">
        <v>156</v>
      </c>
      <c r="B20" s="21">
        <v>50.0</v>
      </c>
      <c r="C20" s="21">
        <v>2.0230627E7</v>
      </c>
      <c r="D20" s="21" t="s">
        <v>51</v>
      </c>
      <c r="E20" s="21" t="s">
        <v>96</v>
      </c>
      <c r="F20" s="21" t="s">
        <v>37</v>
      </c>
      <c r="G20" s="22" t="s">
        <v>69</v>
      </c>
      <c r="H20" s="21">
        <v>5.0</v>
      </c>
      <c r="I20" s="21" t="s">
        <v>78</v>
      </c>
      <c r="J20" s="23"/>
      <c r="K20" s="21" t="s">
        <v>54</v>
      </c>
      <c r="L20" s="21">
        <v>700.0</v>
      </c>
      <c r="M20" s="21">
        <v>300.0</v>
      </c>
      <c r="N20" s="21">
        <v>2.0231005E7</v>
      </c>
      <c r="O20" s="21">
        <v>223241.0</v>
      </c>
      <c r="P20" s="21">
        <v>2.0231005E7</v>
      </c>
      <c r="Q20" s="21">
        <v>12.3</v>
      </c>
      <c r="R20" s="21">
        <v>12.2</v>
      </c>
      <c r="S20" s="23">
        <f t="shared" si="1"/>
        <v>12.25</v>
      </c>
      <c r="T20" s="21">
        <v>21.7</v>
      </c>
      <c r="U20" s="21">
        <v>1.92</v>
      </c>
      <c r="V20" s="21">
        <v>5.26</v>
      </c>
      <c r="W20" s="21">
        <v>12.0</v>
      </c>
      <c r="X20" s="21">
        <v>11.8</v>
      </c>
      <c r="Y20" s="23">
        <f t="shared" ref="Y20:Y21" si="4">average(W20:X20)</f>
        <v>11.9</v>
      </c>
      <c r="Z20" s="21">
        <v>8.9</v>
      </c>
      <c r="AA20" s="21">
        <v>2.21</v>
      </c>
      <c r="AB20" s="21">
        <v>1.28</v>
      </c>
      <c r="AC20" s="21">
        <v>65.0</v>
      </c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>
      <c r="A21" s="21" t="s">
        <v>81</v>
      </c>
      <c r="B21" s="21">
        <v>50.0</v>
      </c>
      <c r="C21" s="21">
        <v>2.0230627E7</v>
      </c>
      <c r="D21" s="21" t="s">
        <v>75</v>
      </c>
      <c r="E21" s="21" t="s">
        <v>68</v>
      </c>
      <c r="F21" s="21" t="s">
        <v>37</v>
      </c>
      <c r="G21" s="22" t="s">
        <v>69</v>
      </c>
      <c r="H21" s="21">
        <v>7.0</v>
      </c>
      <c r="I21" s="21" t="s">
        <v>78</v>
      </c>
      <c r="J21" s="23"/>
      <c r="K21" s="21" t="s">
        <v>54</v>
      </c>
      <c r="L21" s="21">
        <v>700.0</v>
      </c>
      <c r="M21" s="21">
        <v>300.0</v>
      </c>
      <c r="N21" s="21">
        <v>2.023103E7</v>
      </c>
      <c r="O21" s="21">
        <v>225465.0</v>
      </c>
      <c r="P21" s="21">
        <v>2.023103E7</v>
      </c>
      <c r="Q21" s="21">
        <v>15.0</v>
      </c>
      <c r="R21" s="21">
        <v>15.1</v>
      </c>
      <c r="S21" s="23">
        <f t="shared" si="1"/>
        <v>15.05</v>
      </c>
      <c r="T21" s="21">
        <v>10.9</v>
      </c>
      <c r="U21" s="21">
        <v>1.59</v>
      </c>
      <c r="V21" s="21">
        <v>3.02</v>
      </c>
      <c r="W21" s="21">
        <v>19.4</v>
      </c>
      <c r="X21" s="21">
        <v>19.1</v>
      </c>
      <c r="Y21" s="23">
        <f t="shared" si="4"/>
        <v>19.25</v>
      </c>
      <c r="Z21" s="23"/>
      <c r="AA21" s="23"/>
      <c r="AB21" s="23"/>
      <c r="AC21" s="21">
        <v>80.0</v>
      </c>
      <c r="AD21" s="23"/>
      <c r="AE21" s="24" t="s">
        <v>76</v>
      </c>
      <c r="AF21" s="23"/>
      <c r="AG21" s="21" t="s">
        <v>208</v>
      </c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</sheetData>
  <hyperlinks>
    <hyperlink r:id="rId1" ref="AE3"/>
    <hyperlink r:id="rId2" ref="AF3"/>
    <hyperlink r:id="rId3" ref="AE4"/>
    <hyperlink r:id="rId4" ref="AF4"/>
    <hyperlink r:id="rId5" ref="AE5"/>
    <hyperlink r:id="rId6" ref="AF5"/>
    <hyperlink r:id="rId7" ref="AD6"/>
    <hyperlink r:id="rId8" ref="AE6"/>
    <hyperlink r:id="rId9" ref="AD7"/>
    <hyperlink r:id="rId10" ref="AE7"/>
    <hyperlink r:id="rId11" ref="AE8"/>
    <hyperlink r:id="rId12" ref="AE9"/>
    <hyperlink r:id="rId13" ref="AD10"/>
    <hyperlink r:id="rId14" ref="AE10"/>
    <hyperlink r:id="rId15" ref="AE11"/>
    <hyperlink r:id="rId16" ref="AE12"/>
    <hyperlink r:id="rId17" ref="AE13"/>
    <hyperlink r:id="rId18" ref="AE14"/>
    <hyperlink r:id="rId19" ref="AE15"/>
    <hyperlink r:id="rId20" ref="AE16"/>
    <hyperlink r:id="rId21" ref="AD17"/>
    <hyperlink r:id="rId22" ref="AE17"/>
    <hyperlink r:id="rId23" ref="AE18"/>
    <hyperlink r:id="rId24" ref="AD19"/>
    <hyperlink r:id="rId25" ref="AE19"/>
    <hyperlink r:id="rId26" ref="AE21"/>
  </hyperlinks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0"/>
  </cols>
  <sheetData>
    <row r="1">
      <c r="A1" s="14" t="s">
        <v>0</v>
      </c>
      <c r="B1" s="14" t="s">
        <v>209</v>
      </c>
      <c r="C1" s="14" t="s">
        <v>210</v>
      </c>
      <c r="D1" s="14" t="s">
        <v>211</v>
      </c>
      <c r="E1" s="14" t="s">
        <v>212</v>
      </c>
      <c r="F1" s="14" t="s">
        <v>213</v>
      </c>
      <c r="G1" s="14" t="s">
        <v>214</v>
      </c>
      <c r="H1" s="14" t="s">
        <v>215</v>
      </c>
      <c r="I1" s="14" t="s">
        <v>216</v>
      </c>
      <c r="J1" s="14" t="s">
        <v>217</v>
      </c>
      <c r="K1" s="14" t="s">
        <v>218</v>
      </c>
      <c r="L1" s="14" t="s">
        <v>219</v>
      </c>
    </row>
    <row r="2">
      <c r="A2" s="14" t="s">
        <v>220</v>
      </c>
      <c r="B2" s="14">
        <v>80.0</v>
      </c>
      <c r="C2" s="14">
        <v>19.2</v>
      </c>
      <c r="D2" s="14">
        <v>9.0</v>
      </c>
      <c r="E2" s="14" t="s">
        <v>221</v>
      </c>
      <c r="F2" s="14" t="s">
        <v>40</v>
      </c>
      <c r="G2" s="14">
        <v>6.95</v>
      </c>
      <c r="H2" s="14">
        <v>14.2</v>
      </c>
      <c r="I2" s="14">
        <v>8.11</v>
      </c>
      <c r="J2" s="14">
        <v>7.14</v>
      </c>
      <c r="K2" s="25" t="s">
        <v>60</v>
      </c>
      <c r="L2" s="14" t="s">
        <v>40</v>
      </c>
    </row>
    <row r="3">
      <c r="A3" s="14" t="s">
        <v>132</v>
      </c>
      <c r="B3" s="14">
        <v>80.0</v>
      </c>
      <c r="C3" s="14" t="s">
        <v>40</v>
      </c>
      <c r="D3" s="14">
        <v>7.8</v>
      </c>
      <c r="E3" s="14">
        <v>18.0</v>
      </c>
      <c r="F3" s="14" t="s">
        <v>40</v>
      </c>
      <c r="G3" s="14">
        <v>7.4</v>
      </c>
      <c r="H3" s="14">
        <v>12.1</v>
      </c>
      <c r="I3" s="14">
        <v>7.95</v>
      </c>
      <c r="J3" s="14">
        <v>7.4</v>
      </c>
      <c r="K3" s="25" t="s">
        <v>88</v>
      </c>
      <c r="L3" s="25" t="s">
        <v>121</v>
      </c>
    </row>
    <row r="4">
      <c r="A4" s="14" t="s">
        <v>83</v>
      </c>
      <c r="B4" s="14">
        <v>80.0</v>
      </c>
      <c r="C4" s="14" t="s">
        <v>40</v>
      </c>
      <c r="D4" s="14">
        <v>6.3</v>
      </c>
      <c r="E4" s="14">
        <v>8.13</v>
      </c>
      <c r="F4" s="14" t="s">
        <v>40</v>
      </c>
      <c r="G4" s="14">
        <v>5.45</v>
      </c>
      <c r="H4" s="14" t="s">
        <v>40</v>
      </c>
      <c r="I4" s="14">
        <v>5.43</v>
      </c>
      <c r="J4" s="14">
        <v>5.6</v>
      </c>
      <c r="K4" s="25" t="s">
        <v>55</v>
      </c>
      <c r="L4" s="25" t="s">
        <v>93</v>
      </c>
    </row>
    <row r="5">
      <c r="A5" s="14" t="s">
        <v>97</v>
      </c>
      <c r="B5" s="14">
        <v>65.0</v>
      </c>
      <c r="C5" s="14">
        <v>13.0</v>
      </c>
      <c r="D5" s="14">
        <v>11.3</v>
      </c>
      <c r="E5" s="14" t="s">
        <v>221</v>
      </c>
      <c r="F5" s="14">
        <v>12.0</v>
      </c>
      <c r="G5" s="14">
        <v>11.2</v>
      </c>
      <c r="H5" s="14">
        <v>17.3</v>
      </c>
      <c r="I5" s="14">
        <v>10.02</v>
      </c>
      <c r="J5" s="14">
        <v>10.05</v>
      </c>
      <c r="K5" s="25" t="s">
        <v>222</v>
      </c>
      <c r="L5" s="14" t="s">
        <v>40</v>
      </c>
    </row>
    <row r="6">
      <c r="A6" s="14" t="s">
        <v>120</v>
      </c>
      <c r="B6" s="14">
        <v>65.0</v>
      </c>
      <c r="C6" s="14" t="s">
        <v>40</v>
      </c>
      <c r="D6" s="14">
        <v>8.5</v>
      </c>
      <c r="E6" s="14">
        <v>13.3</v>
      </c>
      <c r="F6" s="14" t="s">
        <v>40</v>
      </c>
      <c r="G6" s="14">
        <v>8.15</v>
      </c>
      <c r="H6" s="14">
        <v>13.8</v>
      </c>
      <c r="I6" s="14">
        <v>6.99</v>
      </c>
      <c r="J6" s="14">
        <v>7.5</v>
      </c>
      <c r="K6" s="25" t="s">
        <v>222</v>
      </c>
      <c r="L6" s="25" t="s">
        <v>121</v>
      </c>
    </row>
    <row r="7">
      <c r="A7" s="14" t="s">
        <v>156</v>
      </c>
      <c r="B7" s="14">
        <v>65.0</v>
      </c>
      <c r="C7" s="14">
        <v>11.8</v>
      </c>
      <c r="D7" s="14">
        <v>8.9</v>
      </c>
      <c r="E7" s="14" t="s">
        <v>221</v>
      </c>
      <c r="F7" s="14" t="s">
        <v>40</v>
      </c>
      <c r="G7" s="14">
        <v>8.55</v>
      </c>
      <c r="H7" s="14">
        <v>16.0</v>
      </c>
      <c r="I7" s="14">
        <v>8.93</v>
      </c>
      <c r="J7" s="14">
        <v>7.7</v>
      </c>
      <c r="K7" s="25" t="s">
        <v>222</v>
      </c>
      <c r="L7" s="14" t="s">
        <v>40</v>
      </c>
    </row>
  </sheetData>
  <hyperlinks>
    <hyperlink r:id="rId1" ref="K2"/>
    <hyperlink r:id="rId2" ref="K3"/>
    <hyperlink r:id="rId3" ref="L3"/>
    <hyperlink r:id="rId4" ref="K4"/>
    <hyperlink r:id="rId5" ref="L4"/>
    <hyperlink r:id="rId6" ref="K5"/>
    <hyperlink r:id="rId7" ref="K6"/>
    <hyperlink r:id="rId8" ref="L6"/>
    <hyperlink r:id="rId9" ref="K7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8.75"/>
    <col customWidth="1" min="13" max="13" width="28.0"/>
  </cols>
  <sheetData>
    <row r="1">
      <c r="A1" s="26" t="s">
        <v>223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>
      <c r="A2" s="1" t="s">
        <v>0</v>
      </c>
      <c r="B2" s="1" t="s">
        <v>224</v>
      </c>
      <c r="C2" s="1" t="s">
        <v>1</v>
      </c>
      <c r="D2" s="1" t="s">
        <v>2</v>
      </c>
      <c r="E2" s="1" t="s">
        <v>225</v>
      </c>
      <c r="F2" s="1" t="s">
        <v>4</v>
      </c>
      <c r="G2" s="1" t="s">
        <v>226</v>
      </c>
      <c r="H2" s="1" t="s">
        <v>5</v>
      </c>
      <c r="I2" s="1" t="s">
        <v>6</v>
      </c>
      <c r="J2" s="1" t="s">
        <v>10</v>
      </c>
      <c r="K2" s="1" t="s">
        <v>227</v>
      </c>
      <c r="L2" s="1" t="s">
        <v>11</v>
      </c>
      <c r="M2" s="1" t="s">
        <v>12</v>
      </c>
      <c r="N2" s="1" t="s">
        <v>13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32</v>
      </c>
      <c r="AC2" s="1" t="s">
        <v>228</v>
      </c>
      <c r="AD2" s="1" t="s">
        <v>34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14" t="s">
        <v>229</v>
      </c>
      <c r="B3" s="14" t="s">
        <v>230</v>
      </c>
      <c r="C3" s="14">
        <v>50.0</v>
      </c>
      <c r="D3" s="14">
        <v>2.0221024E7</v>
      </c>
      <c r="E3" s="14" t="s">
        <v>231</v>
      </c>
      <c r="F3" s="14" t="s">
        <v>232</v>
      </c>
      <c r="G3" s="14" t="s">
        <v>233</v>
      </c>
      <c r="H3" s="14" t="s">
        <v>234</v>
      </c>
      <c r="I3" s="14" t="s">
        <v>235</v>
      </c>
      <c r="K3" s="14">
        <v>11.0</v>
      </c>
      <c r="L3" s="14">
        <v>600.0</v>
      </c>
    </row>
    <row r="4">
      <c r="A4" s="14" t="s">
        <v>66</v>
      </c>
      <c r="B4" s="14" t="s">
        <v>236</v>
      </c>
      <c r="C4" s="14">
        <v>50.0</v>
      </c>
      <c r="D4" s="14">
        <v>2.0221024E7</v>
      </c>
      <c r="E4" s="14" t="s">
        <v>237</v>
      </c>
      <c r="F4" s="14" t="s">
        <v>232</v>
      </c>
      <c r="G4" s="14" t="s">
        <v>238</v>
      </c>
      <c r="H4" s="14" t="s">
        <v>234</v>
      </c>
      <c r="I4" s="14" t="s">
        <v>235</v>
      </c>
      <c r="K4" s="14">
        <v>11.0</v>
      </c>
      <c r="L4" s="14">
        <v>600.0</v>
      </c>
    </row>
    <row r="5">
      <c r="A5" s="14" t="s">
        <v>67</v>
      </c>
      <c r="B5" s="14" t="s">
        <v>239</v>
      </c>
      <c r="C5" s="14">
        <v>50.0</v>
      </c>
      <c r="D5" s="14">
        <v>2.0221028E7</v>
      </c>
      <c r="E5" s="14" t="s">
        <v>240</v>
      </c>
      <c r="F5" s="14" t="s">
        <v>52</v>
      </c>
      <c r="G5" s="14" t="s">
        <v>238</v>
      </c>
      <c r="H5" s="14" t="s">
        <v>234</v>
      </c>
      <c r="I5" s="14" t="s">
        <v>241</v>
      </c>
      <c r="K5" s="14">
        <v>11.0</v>
      </c>
      <c r="L5" s="14">
        <v>600.0</v>
      </c>
    </row>
    <row r="6">
      <c r="A6" s="14" t="s">
        <v>95</v>
      </c>
      <c r="B6" s="14" t="s">
        <v>242</v>
      </c>
      <c r="C6" s="14">
        <v>50.0</v>
      </c>
      <c r="D6" s="14">
        <v>2.0221024E7</v>
      </c>
      <c r="E6" s="14" t="s">
        <v>243</v>
      </c>
      <c r="F6" s="14" t="s">
        <v>52</v>
      </c>
      <c r="G6" s="14" t="s">
        <v>233</v>
      </c>
      <c r="H6" s="14" t="s">
        <v>234</v>
      </c>
      <c r="I6" s="14" t="s">
        <v>235</v>
      </c>
      <c r="K6" s="14">
        <v>11.0</v>
      </c>
      <c r="L6" s="14">
        <v>600.0</v>
      </c>
    </row>
    <row r="7">
      <c r="A7" s="14" t="s">
        <v>99</v>
      </c>
      <c r="B7" s="14" t="s">
        <v>244</v>
      </c>
      <c r="C7" s="14">
        <v>50.0</v>
      </c>
      <c r="D7" s="14">
        <v>2.0221024E7</v>
      </c>
      <c r="E7" s="14" t="s">
        <v>245</v>
      </c>
      <c r="F7" s="14" t="s">
        <v>52</v>
      </c>
      <c r="G7" s="14" t="s">
        <v>233</v>
      </c>
      <c r="H7" s="14" t="s">
        <v>234</v>
      </c>
      <c r="I7" s="14" t="s">
        <v>235</v>
      </c>
      <c r="K7" s="14">
        <v>11.0</v>
      </c>
      <c r="L7" s="14">
        <v>600.0</v>
      </c>
    </row>
    <row r="8">
      <c r="A8" s="14" t="s">
        <v>105</v>
      </c>
      <c r="B8" s="14" t="s">
        <v>246</v>
      </c>
      <c r="C8" s="14">
        <v>50.0</v>
      </c>
      <c r="D8" s="14">
        <v>2.0221024E7</v>
      </c>
      <c r="E8" s="14" t="s">
        <v>240</v>
      </c>
      <c r="F8" s="14" t="s">
        <v>52</v>
      </c>
      <c r="G8" s="14" t="s">
        <v>238</v>
      </c>
      <c r="H8" s="14" t="s">
        <v>234</v>
      </c>
      <c r="I8" s="14" t="s">
        <v>235</v>
      </c>
      <c r="K8" s="14">
        <v>11.0</v>
      </c>
      <c r="L8" s="14">
        <v>600.0</v>
      </c>
    </row>
    <row r="9">
      <c r="A9" s="14" t="s">
        <v>114</v>
      </c>
      <c r="B9" s="14" t="s">
        <v>247</v>
      </c>
      <c r="C9" s="14">
        <v>50.0</v>
      </c>
      <c r="D9" s="14">
        <v>2.0221026E7</v>
      </c>
      <c r="E9" s="14" t="s">
        <v>231</v>
      </c>
      <c r="F9" s="14" t="s">
        <v>232</v>
      </c>
      <c r="G9" s="14" t="s">
        <v>233</v>
      </c>
      <c r="H9" s="14" t="s">
        <v>234</v>
      </c>
      <c r="I9" s="14" t="s">
        <v>235</v>
      </c>
      <c r="K9" s="14">
        <v>11.0</v>
      </c>
      <c r="L9" s="14">
        <v>600.0</v>
      </c>
    </row>
    <row r="10">
      <c r="A10" s="14" t="s">
        <v>124</v>
      </c>
      <c r="B10" s="14" t="s">
        <v>248</v>
      </c>
      <c r="C10" s="14">
        <v>50.0</v>
      </c>
      <c r="D10" s="14">
        <v>2.0221026E7</v>
      </c>
      <c r="E10" s="14" t="s">
        <v>237</v>
      </c>
      <c r="F10" s="14" t="s">
        <v>232</v>
      </c>
      <c r="G10" s="14" t="s">
        <v>238</v>
      </c>
      <c r="H10" s="14" t="s">
        <v>234</v>
      </c>
      <c r="I10" s="14" t="s">
        <v>235</v>
      </c>
      <c r="K10" s="14">
        <v>11.0</v>
      </c>
      <c r="L10" s="14">
        <v>600.0</v>
      </c>
    </row>
    <row r="11">
      <c r="A11" s="14" t="s">
        <v>133</v>
      </c>
      <c r="B11" s="14" t="s">
        <v>249</v>
      </c>
      <c r="C11" s="14">
        <v>50.0</v>
      </c>
      <c r="D11" s="14">
        <v>2.0221026E7</v>
      </c>
      <c r="E11" s="14" t="s">
        <v>243</v>
      </c>
      <c r="F11" s="14" t="s">
        <v>52</v>
      </c>
      <c r="G11" s="14" t="s">
        <v>233</v>
      </c>
      <c r="H11" s="14" t="s">
        <v>234</v>
      </c>
      <c r="I11" s="14" t="s">
        <v>235</v>
      </c>
      <c r="K11" s="14">
        <v>11.0</v>
      </c>
      <c r="L11" s="14">
        <v>600.0</v>
      </c>
    </row>
    <row r="12">
      <c r="A12" s="14" t="s">
        <v>137</v>
      </c>
      <c r="B12" s="14" t="s">
        <v>250</v>
      </c>
      <c r="C12" s="14">
        <v>50.0</v>
      </c>
      <c r="D12" s="14">
        <v>2.0221026E7</v>
      </c>
      <c r="E12" s="14" t="s">
        <v>245</v>
      </c>
      <c r="F12" s="14" t="s">
        <v>52</v>
      </c>
      <c r="G12" s="14" t="s">
        <v>233</v>
      </c>
      <c r="H12" s="14" t="s">
        <v>234</v>
      </c>
      <c r="I12" s="14" t="s">
        <v>235</v>
      </c>
      <c r="K12" s="14">
        <v>11.0</v>
      </c>
      <c r="L12" s="14">
        <v>600.0</v>
      </c>
    </row>
    <row r="13">
      <c r="A13" s="14" t="s">
        <v>143</v>
      </c>
      <c r="B13" s="14" t="s">
        <v>251</v>
      </c>
      <c r="C13" s="14">
        <v>50.0</v>
      </c>
      <c r="D13" s="14">
        <v>2.0221026E7</v>
      </c>
      <c r="E13" s="14" t="s">
        <v>240</v>
      </c>
      <c r="F13" s="14" t="s">
        <v>52</v>
      </c>
      <c r="G13" s="14" t="s">
        <v>238</v>
      </c>
      <c r="H13" s="14" t="s">
        <v>234</v>
      </c>
      <c r="I13" s="14" t="s">
        <v>235</v>
      </c>
      <c r="K13" s="14">
        <v>11.0</v>
      </c>
      <c r="L13" s="14">
        <v>600.0</v>
      </c>
    </row>
    <row r="14">
      <c r="A14" s="14" t="s">
        <v>152</v>
      </c>
      <c r="B14" s="14" t="s">
        <v>252</v>
      </c>
      <c r="C14" s="14">
        <v>50.0</v>
      </c>
      <c r="D14" s="14">
        <v>2.0221028E7</v>
      </c>
      <c r="E14" s="14" t="s">
        <v>231</v>
      </c>
      <c r="F14" s="14" t="s">
        <v>232</v>
      </c>
      <c r="G14" s="14" t="s">
        <v>233</v>
      </c>
      <c r="H14" s="14" t="s">
        <v>234</v>
      </c>
      <c r="I14" s="14" t="s">
        <v>241</v>
      </c>
      <c r="K14" s="14">
        <v>11.0</v>
      </c>
      <c r="L14" s="14">
        <v>600.0</v>
      </c>
    </row>
    <row r="15">
      <c r="A15" s="14" t="s">
        <v>161</v>
      </c>
      <c r="B15" s="14" t="s">
        <v>253</v>
      </c>
      <c r="C15" s="14">
        <v>50.0</v>
      </c>
      <c r="D15" s="14">
        <v>2.0221028E7</v>
      </c>
      <c r="E15" s="14" t="s">
        <v>237</v>
      </c>
      <c r="F15" s="14" t="s">
        <v>232</v>
      </c>
      <c r="G15" s="14" t="s">
        <v>238</v>
      </c>
      <c r="H15" s="14" t="s">
        <v>234</v>
      </c>
      <c r="I15" s="14" t="s">
        <v>241</v>
      </c>
      <c r="K15" s="14">
        <v>11.0</v>
      </c>
      <c r="L15" s="14">
        <v>600.0</v>
      </c>
    </row>
    <row r="16">
      <c r="A16" s="14" t="s">
        <v>170</v>
      </c>
      <c r="B16" s="14" t="s">
        <v>254</v>
      </c>
      <c r="C16" s="14">
        <v>50.0</v>
      </c>
      <c r="D16" s="14">
        <v>2.0221028E7</v>
      </c>
      <c r="E16" s="14" t="s">
        <v>243</v>
      </c>
      <c r="F16" s="14" t="s">
        <v>52</v>
      </c>
      <c r="G16" s="14" t="s">
        <v>233</v>
      </c>
      <c r="H16" s="14" t="s">
        <v>234</v>
      </c>
      <c r="I16" s="14" t="s">
        <v>241</v>
      </c>
      <c r="K16" s="14">
        <v>11.0</v>
      </c>
      <c r="L16" s="14">
        <v>600.0</v>
      </c>
    </row>
    <row r="17">
      <c r="A17" s="14" t="s">
        <v>255</v>
      </c>
      <c r="B17" s="14" t="s">
        <v>256</v>
      </c>
      <c r="C17" s="14">
        <v>50.0</v>
      </c>
      <c r="D17" s="14">
        <v>2.0221024E7</v>
      </c>
      <c r="E17" s="14" t="s">
        <v>257</v>
      </c>
      <c r="F17" s="14" t="s">
        <v>232</v>
      </c>
      <c r="G17" s="14" t="s">
        <v>233</v>
      </c>
      <c r="H17" s="14" t="s">
        <v>234</v>
      </c>
      <c r="I17" s="14" t="s">
        <v>235</v>
      </c>
      <c r="K17" s="14">
        <v>12.0</v>
      </c>
      <c r="L17" s="14">
        <v>600.0</v>
      </c>
    </row>
    <row r="18">
      <c r="A18" s="14" t="s">
        <v>74</v>
      </c>
      <c r="B18" s="14" t="s">
        <v>258</v>
      </c>
      <c r="C18" s="14">
        <v>50.0</v>
      </c>
      <c r="D18" s="14">
        <v>2.0221028E7</v>
      </c>
      <c r="E18" s="14" t="s">
        <v>259</v>
      </c>
      <c r="F18" s="14" t="s">
        <v>52</v>
      </c>
      <c r="G18" s="14" t="s">
        <v>238</v>
      </c>
      <c r="H18" s="14" t="s">
        <v>234</v>
      </c>
      <c r="I18" s="14" t="s">
        <v>241</v>
      </c>
      <c r="K18" s="14">
        <v>12.0</v>
      </c>
      <c r="L18" s="14">
        <v>600.0</v>
      </c>
    </row>
    <row r="19">
      <c r="A19" s="14" t="s">
        <v>87</v>
      </c>
      <c r="B19" s="14" t="s">
        <v>260</v>
      </c>
      <c r="C19" s="14">
        <v>50.0</v>
      </c>
      <c r="D19" s="14">
        <v>2.0221024E7</v>
      </c>
      <c r="E19" s="14" t="s">
        <v>261</v>
      </c>
      <c r="F19" s="14" t="s">
        <v>232</v>
      </c>
      <c r="G19" s="14" t="s">
        <v>238</v>
      </c>
      <c r="H19" s="14" t="s">
        <v>234</v>
      </c>
      <c r="I19" s="14" t="s">
        <v>235</v>
      </c>
      <c r="K19" s="14">
        <v>12.0</v>
      </c>
      <c r="L19" s="14">
        <v>600.0</v>
      </c>
    </row>
    <row r="20">
      <c r="A20" s="14" t="s">
        <v>91</v>
      </c>
      <c r="B20" s="14" t="s">
        <v>262</v>
      </c>
      <c r="C20" s="14">
        <v>50.0</v>
      </c>
      <c r="D20" s="14">
        <v>2.0221024E7</v>
      </c>
      <c r="E20" s="14" t="s">
        <v>263</v>
      </c>
      <c r="F20" s="14" t="s">
        <v>232</v>
      </c>
      <c r="G20" s="14" t="s">
        <v>238</v>
      </c>
      <c r="H20" s="14" t="s">
        <v>234</v>
      </c>
      <c r="I20" s="14" t="s">
        <v>235</v>
      </c>
      <c r="K20" s="14">
        <v>12.0</v>
      </c>
      <c r="L20" s="14">
        <v>600.0</v>
      </c>
    </row>
    <row r="21">
      <c r="A21" s="14" t="s">
        <v>102</v>
      </c>
      <c r="B21" s="14" t="s">
        <v>264</v>
      </c>
      <c r="C21" s="14">
        <v>50.0</v>
      </c>
      <c r="D21" s="14">
        <v>2.0221024E7</v>
      </c>
      <c r="E21" s="14" t="s">
        <v>265</v>
      </c>
      <c r="F21" s="14" t="s">
        <v>52</v>
      </c>
      <c r="G21" s="14" t="s">
        <v>233</v>
      </c>
      <c r="H21" s="14" t="s">
        <v>234</v>
      </c>
      <c r="I21" s="14" t="s">
        <v>235</v>
      </c>
      <c r="K21" s="14">
        <v>12.0</v>
      </c>
      <c r="L21" s="14">
        <v>600.0</v>
      </c>
    </row>
    <row r="22">
      <c r="A22" s="14" t="s">
        <v>108</v>
      </c>
      <c r="B22" s="14" t="s">
        <v>266</v>
      </c>
      <c r="C22" s="14">
        <v>50.0</v>
      </c>
      <c r="D22" s="14">
        <v>2.0221024E7</v>
      </c>
      <c r="E22" s="14" t="s">
        <v>259</v>
      </c>
      <c r="F22" s="14" t="s">
        <v>52</v>
      </c>
      <c r="G22" s="14" t="s">
        <v>238</v>
      </c>
      <c r="H22" s="14" t="s">
        <v>234</v>
      </c>
      <c r="I22" s="14" t="s">
        <v>235</v>
      </c>
      <c r="K22" s="14">
        <v>12.0</v>
      </c>
      <c r="L22" s="14">
        <v>600.0</v>
      </c>
    </row>
    <row r="23">
      <c r="A23" s="14" t="s">
        <v>117</v>
      </c>
      <c r="B23" s="14" t="s">
        <v>267</v>
      </c>
      <c r="C23" s="14">
        <v>50.0</v>
      </c>
      <c r="D23" s="14">
        <v>2.0221026E7</v>
      </c>
      <c r="E23" s="14" t="s">
        <v>257</v>
      </c>
      <c r="F23" s="14" t="s">
        <v>232</v>
      </c>
      <c r="G23" s="14" t="s">
        <v>233</v>
      </c>
      <c r="H23" s="14" t="s">
        <v>234</v>
      </c>
      <c r="I23" s="14" t="s">
        <v>235</v>
      </c>
      <c r="K23" s="14">
        <v>12.0</v>
      </c>
      <c r="L23" s="14">
        <v>600.0</v>
      </c>
    </row>
    <row r="24">
      <c r="A24" s="14" t="s">
        <v>127</v>
      </c>
      <c r="B24" s="14" t="s">
        <v>268</v>
      </c>
      <c r="C24" s="14">
        <v>50.0</v>
      </c>
      <c r="D24" s="14">
        <v>2.0221026E7</v>
      </c>
      <c r="E24" s="14" t="s">
        <v>261</v>
      </c>
      <c r="F24" s="14" t="s">
        <v>232</v>
      </c>
      <c r="G24" s="14" t="s">
        <v>238</v>
      </c>
      <c r="H24" s="14" t="s">
        <v>234</v>
      </c>
      <c r="I24" s="14" t="s">
        <v>235</v>
      </c>
      <c r="K24" s="14">
        <v>12.0</v>
      </c>
      <c r="L24" s="14">
        <v>600.0</v>
      </c>
    </row>
    <row r="25">
      <c r="A25" s="14" t="s">
        <v>130</v>
      </c>
      <c r="B25" s="14" t="s">
        <v>269</v>
      </c>
      <c r="C25" s="14">
        <v>50.0</v>
      </c>
      <c r="D25" s="14">
        <v>2.0221026E7</v>
      </c>
      <c r="E25" s="14" t="s">
        <v>263</v>
      </c>
      <c r="F25" s="14" t="s">
        <v>232</v>
      </c>
      <c r="G25" s="14" t="s">
        <v>238</v>
      </c>
      <c r="H25" s="14" t="s">
        <v>234</v>
      </c>
      <c r="I25" s="14" t="s">
        <v>235</v>
      </c>
      <c r="K25" s="14">
        <v>12.0</v>
      </c>
      <c r="L25" s="14">
        <v>600.0</v>
      </c>
    </row>
    <row r="26">
      <c r="A26" s="14" t="s">
        <v>140</v>
      </c>
      <c r="B26" s="14" t="s">
        <v>270</v>
      </c>
      <c r="C26" s="14">
        <v>50.0</v>
      </c>
      <c r="D26" s="14">
        <v>2.0221026E7</v>
      </c>
      <c r="E26" s="14" t="s">
        <v>265</v>
      </c>
      <c r="F26" s="14" t="s">
        <v>52</v>
      </c>
      <c r="G26" s="14" t="s">
        <v>233</v>
      </c>
      <c r="H26" s="14" t="s">
        <v>234</v>
      </c>
      <c r="I26" s="14" t="s">
        <v>235</v>
      </c>
      <c r="K26" s="14">
        <v>12.0</v>
      </c>
      <c r="L26" s="14">
        <v>600.0</v>
      </c>
    </row>
    <row r="27">
      <c r="A27" s="14" t="s">
        <v>146</v>
      </c>
      <c r="B27" s="14" t="s">
        <v>271</v>
      </c>
      <c r="C27" s="14">
        <v>50.0</v>
      </c>
      <c r="D27" s="14">
        <v>2.0221026E7</v>
      </c>
      <c r="E27" s="14" t="s">
        <v>259</v>
      </c>
      <c r="F27" s="14" t="s">
        <v>52</v>
      </c>
      <c r="G27" s="14" t="s">
        <v>238</v>
      </c>
      <c r="H27" s="14" t="s">
        <v>234</v>
      </c>
      <c r="I27" s="14" t="s">
        <v>235</v>
      </c>
      <c r="K27" s="14">
        <v>12.0</v>
      </c>
      <c r="L27" s="14">
        <v>600.0</v>
      </c>
    </row>
    <row r="28">
      <c r="A28" s="14" t="s">
        <v>155</v>
      </c>
      <c r="B28" s="14" t="s">
        <v>272</v>
      </c>
      <c r="C28" s="14">
        <v>50.0</v>
      </c>
      <c r="D28" s="14">
        <v>2.0221028E7</v>
      </c>
      <c r="E28" s="14" t="s">
        <v>257</v>
      </c>
      <c r="F28" s="14" t="s">
        <v>232</v>
      </c>
      <c r="G28" s="14" t="s">
        <v>233</v>
      </c>
      <c r="H28" s="14" t="s">
        <v>234</v>
      </c>
      <c r="I28" s="14" t="s">
        <v>241</v>
      </c>
      <c r="K28" s="14">
        <v>12.0</v>
      </c>
      <c r="L28" s="14">
        <v>600.0</v>
      </c>
    </row>
    <row r="29">
      <c r="A29" s="14" t="s">
        <v>164</v>
      </c>
      <c r="B29" s="14" t="s">
        <v>273</v>
      </c>
      <c r="C29" s="14">
        <v>50.0</v>
      </c>
      <c r="D29" s="14">
        <v>2.0221028E7</v>
      </c>
      <c r="E29" s="14" t="s">
        <v>261</v>
      </c>
      <c r="F29" s="14" t="s">
        <v>232</v>
      </c>
      <c r="G29" s="14" t="s">
        <v>238</v>
      </c>
      <c r="H29" s="14" t="s">
        <v>234</v>
      </c>
      <c r="I29" s="14" t="s">
        <v>241</v>
      </c>
      <c r="K29" s="14">
        <v>12.0</v>
      </c>
      <c r="L29" s="14">
        <v>600.0</v>
      </c>
    </row>
    <row r="30">
      <c r="A30" s="14" t="s">
        <v>173</v>
      </c>
      <c r="B30" s="14" t="s">
        <v>274</v>
      </c>
      <c r="C30" s="14">
        <v>50.0</v>
      </c>
      <c r="D30" s="14">
        <v>2.0221028E7</v>
      </c>
      <c r="E30" s="14" t="s">
        <v>245</v>
      </c>
      <c r="F30" s="14" t="s">
        <v>52</v>
      </c>
      <c r="G30" s="14" t="s">
        <v>233</v>
      </c>
      <c r="H30" s="14" t="s">
        <v>234</v>
      </c>
      <c r="I30" s="14" t="s">
        <v>241</v>
      </c>
      <c r="K30" s="14">
        <v>12.0</v>
      </c>
      <c r="L30" s="14">
        <v>600.0</v>
      </c>
    </row>
    <row r="31">
      <c r="A31" s="14" t="s">
        <v>275</v>
      </c>
      <c r="B31" s="14" t="s">
        <v>276</v>
      </c>
      <c r="C31" s="14">
        <v>50.0</v>
      </c>
      <c r="D31" s="14">
        <v>2.0221024E7</v>
      </c>
      <c r="E31" s="14" t="s">
        <v>277</v>
      </c>
      <c r="F31" s="14" t="s">
        <v>232</v>
      </c>
      <c r="G31" s="14" t="s">
        <v>233</v>
      </c>
      <c r="H31" s="14" t="s">
        <v>234</v>
      </c>
      <c r="I31" s="14" t="s">
        <v>235</v>
      </c>
      <c r="K31" s="14">
        <v>13.0</v>
      </c>
      <c r="L31" s="14">
        <v>600.0</v>
      </c>
    </row>
    <row r="32">
      <c r="A32" s="14" t="s">
        <v>82</v>
      </c>
      <c r="B32" s="14" t="s">
        <v>278</v>
      </c>
      <c r="C32" s="14">
        <v>50.0</v>
      </c>
      <c r="D32" s="14">
        <v>2.0221028E7</v>
      </c>
      <c r="E32" s="14" t="s">
        <v>279</v>
      </c>
      <c r="F32" s="14" t="s">
        <v>52</v>
      </c>
      <c r="G32" s="14" t="s">
        <v>238</v>
      </c>
      <c r="H32" s="14" t="s">
        <v>234</v>
      </c>
      <c r="I32" s="14" t="s">
        <v>241</v>
      </c>
      <c r="K32" s="14">
        <v>13.0</v>
      </c>
      <c r="L32" s="14">
        <v>600.0</v>
      </c>
    </row>
    <row r="33">
      <c r="A33" s="14" t="s">
        <v>111</v>
      </c>
      <c r="B33" s="14" t="s">
        <v>280</v>
      </c>
      <c r="C33" s="14">
        <v>50.0</v>
      </c>
      <c r="D33" s="14">
        <v>2.0221024E7</v>
      </c>
      <c r="E33" s="14" t="s">
        <v>279</v>
      </c>
      <c r="F33" s="14" t="s">
        <v>52</v>
      </c>
      <c r="G33" s="14" t="s">
        <v>238</v>
      </c>
      <c r="H33" s="14" t="s">
        <v>234</v>
      </c>
      <c r="I33" s="14" t="s">
        <v>235</v>
      </c>
      <c r="K33" s="14">
        <v>13.0</v>
      </c>
      <c r="L33" s="14">
        <v>600.0</v>
      </c>
    </row>
    <row r="34">
      <c r="A34" s="14" t="s">
        <v>120</v>
      </c>
      <c r="B34" s="14" t="s">
        <v>281</v>
      </c>
      <c r="C34" s="14">
        <v>50.0</v>
      </c>
      <c r="D34" s="14">
        <v>2.0221026E7</v>
      </c>
      <c r="E34" s="14" t="s">
        <v>277</v>
      </c>
      <c r="F34" s="14" t="s">
        <v>232</v>
      </c>
      <c r="G34" s="14" t="s">
        <v>233</v>
      </c>
      <c r="H34" s="14" t="s">
        <v>234</v>
      </c>
      <c r="I34" s="14" t="s">
        <v>235</v>
      </c>
      <c r="K34" s="14">
        <v>13.0</v>
      </c>
      <c r="L34" s="14">
        <v>600.0</v>
      </c>
    </row>
    <row r="35">
      <c r="A35" s="14" t="s">
        <v>149</v>
      </c>
      <c r="B35" s="14" t="s">
        <v>282</v>
      </c>
      <c r="C35" s="14">
        <v>50.0</v>
      </c>
      <c r="D35" s="14">
        <v>2.0221026E7</v>
      </c>
      <c r="E35" s="14" t="s">
        <v>279</v>
      </c>
      <c r="F35" s="14" t="s">
        <v>52</v>
      </c>
      <c r="G35" s="14" t="s">
        <v>238</v>
      </c>
      <c r="H35" s="14" t="s">
        <v>234</v>
      </c>
      <c r="I35" s="14" t="s">
        <v>235</v>
      </c>
      <c r="K35" s="14">
        <v>13.0</v>
      </c>
      <c r="L35" s="14">
        <v>600.0</v>
      </c>
    </row>
    <row r="36">
      <c r="A36" s="14" t="s">
        <v>158</v>
      </c>
      <c r="B36" s="14" t="s">
        <v>283</v>
      </c>
      <c r="C36" s="14">
        <v>50.0</v>
      </c>
      <c r="D36" s="14">
        <v>2.0221028E7</v>
      </c>
      <c r="E36" s="14" t="s">
        <v>277</v>
      </c>
      <c r="F36" s="14" t="s">
        <v>232</v>
      </c>
      <c r="G36" s="14" t="s">
        <v>233</v>
      </c>
      <c r="H36" s="14" t="s">
        <v>234</v>
      </c>
      <c r="I36" s="14" t="s">
        <v>241</v>
      </c>
      <c r="K36" s="14">
        <v>13.0</v>
      </c>
      <c r="L36" s="14">
        <v>600.0</v>
      </c>
    </row>
    <row r="37">
      <c r="A37" s="14" t="s">
        <v>167</v>
      </c>
      <c r="B37" s="14" t="s">
        <v>284</v>
      </c>
      <c r="C37" s="14">
        <v>50.0</v>
      </c>
      <c r="D37" s="14">
        <v>2.0221028E7</v>
      </c>
      <c r="E37" s="14" t="s">
        <v>263</v>
      </c>
      <c r="F37" s="14" t="s">
        <v>232</v>
      </c>
      <c r="G37" s="14" t="s">
        <v>238</v>
      </c>
      <c r="H37" s="14" t="s">
        <v>234</v>
      </c>
      <c r="I37" s="14" t="s">
        <v>241</v>
      </c>
      <c r="K37" s="14">
        <v>13.0</v>
      </c>
      <c r="L37" s="14">
        <v>600.0</v>
      </c>
    </row>
    <row r="38">
      <c r="A38" s="14" t="s">
        <v>176</v>
      </c>
      <c r="B38" s="14" t="s">
        <v>285</v>
      </c>
      <c r="C38" s="14">
        <v>50.0</v>
      </c>
      <c r="D38" s="14">
        <v>2.0221028E7</v>
      </c>
      <c r="E38" s="14" t="s">
        <v>265</v>
      </c>
      <c r="F38" s="14" t="s">
        <v>52</v>
      </c>
      <c r="G38" s="14" t="s">
        <v>233</v>
      </c>
      <c r="H38" s="14" t="s">
        <v>234</v>
      </c>
      <c r="I38" s="14" t="s">
        <v>241</v>
      </c>
      <c r="K38" s="14">
        <v>13.0</v>
      </c>
      <c r="L38" s="14">
        <v>600.0</v>
      </c>
    </row>
    <row r="39">
      <c r="A39" s="28" t="s">
        <v>286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>
      <c r="A40" s="28" t="s">
        <v>287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>
      <c r="A41" s="28" t="s">
        <v>288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58.13"/>
  </cols>
  <sheetData>
    <row r="1">
      <c r="A1" s="1" t="s">
        <v>289</v>
      </c>
      <c r="B1" s="1" t="s">
        <v>290</v>
      </c>
      <c r="C1" s="1" t="s">
        <v>291</v>
      </c>
      <c r="D1" s="1" t="s">
        <v>292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34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4">
        <v>1.0</v>
      </c>
      <c r="B2" s="14">
        <v>10.0</v>
      </c>
      <c r="C2" s="14">
        <v>218.0</v>
      </c>
      <c r="D2" s="14">
        <v>2.0180615E7</v>
      </c>
      <c r="E2" s="14">
        <v>2.0190301E7</v>
      </c>
      <c r="F2" s="14">
        <v>300.0</v>
      </c>
      <c r="G2" s="14" t="s">
        <v>299</v>
      </c>
      <c r="H2" s="14">
        <v>99.9</v>
      </c>
      <c r="I2" s="14">
        <v>45.4</v>
      </c>
      <c r="J2" s="25" t="s">
        <v>300</v>
      </c>
    </row>
    <row r="3">
      <c r="A3" s="14">
        <v>1.0</v>
      </c>
      <c r="B3" s="14">
        <v>11.0</v>
      </c>
      <c r="C3" s="14">
        <v>219.0</v>
      </c>
      <c r="D3" s="14">
        <v>2.0180615E7</v>
      </c>
      <c r="E3" s="14">
        <v>2.0190301E7</v>
      </c>
      <c r="F3" s="14">
        <v>300.0</v>
      </c>
      <c r="G3" s="14" t="s">
        <v>299</v>
      </c>
      <c r="H3" s="14">
        <v>138.0</v>
      </c>
      <c r="I3" s="14">
        <v>85.3</v>
      </c>
      <c r="J3" s="25" t="s">
        <v>300</v>
      </c>
    </row>
    <row r="4">
      <c r="A4" s="14">
        <v>1.0</v>
      </c>
      <c r="B4" s="14">
        <v>12.0</v>
      </c>
      <c r="C4" s="14">
        <v>220.0</v>
      </c>
      <c r="D4" s="14">
        <v>2.0180615E7</v>
      </c>
      <c r="E4" s="14">
        <v>2.0190301E7</v>
      </c>
      <c r="F4" s="14">
        <v>300.0</v>
      </c>
      <c r="G4" s="14" t="s">
        <v>299</v>
      </c>
      <c r="H4" s="14">
        <v>77.7</v>
      </c>
      <c r="I4" s="14">
        <v>60.2</v>
      </c>
      <c r="J4" s="25" t="s">
        <v>300</v>
      </c>
    </row>
    <row r="5">
      <c r="A5" s="14">
        <v>1.0</v>
      </c>
      <c r="B5" s="14">
        <v>13.0</v>
      </c>
      <c r="C5" s="14">
        <v>230.0</v>
      </c>
      <c r="D5" s="14">
        <v>2.0180615E7</v>
      </c>
      <c r="E5" s="14">
        <v>2.0190301E7</v>
      </c>
      <c r="F5" s="14">
        <v>300.0</v>
      </c>
      <c r="G5" s="14" t="s">
        <v>299</v>
      </c>
      <c r="H5" s="14">
        <v>93.6</v>
      </c>
      <c r="I5" s="14">
        <v>53.6</v>
      </c>
      <c r="J5" s="25" t="s">
        <v>300</v>
      </c>
    </row>
    <row r="6">
      <c r="A6" s="14">
        <v>2.0</v>
      </c>
      <c r="B6" s="14">
        <v>14.0</v>
      </c>
      <c r="C6" s="14">
        <v>244.0</v>
      </c>
      <c r="D6" s="14">
        <v>2.0180617E7</v>
      </c>
      <c r="E6" s="14">
        <v>2.0190303E7</v>
      </c>
      <c r="F6" s="14">
        <v>300.0</v>
      </c>
      <c r="G6" s="14" t="s">
        <v>299</v>
      </c>
      <c r="H6" s="14">
        <v>109.5</v>
      </c>
      <c r="I6" s="14">
        <v>58.7</v>
      </c>
      <c r="J6" s="25" t="s">
        <v>301</v>
      </c>
    </row>
    <row r="7">
      <c r="A7" s="14">
        <v>2.0</v>
      </c>
      <c r="B7" s="14">
        <v>15.0</v>
      </c>
      <c r="C7" s="14">
        <v>243.0</v>
      </c>
      <c r="D7" s="14">
        <v>2.0180617E7</v>
      </c>
      <c r="E7" s="14">
        <v>2.0190303E7</v>
      </c>
      <c r="F7" s="14">
        <v>300.0</v>
      </c>
      <c r="G7" s="14" t="s">
        <v>299</v>
      </c>
      <c r="H7" s="14">
        <v>105.0</v>
      </c>
      <c r="I7" s="14">
        <v>80.9</v>
      </c>
      <c r="J7" s="25" t="s">
        <v>301</v>
      </c>
    </row>
    <row r="8">
      <c r="A8" s="14">
        <v>2.0</v>
      </c>
      <c r="B8" s="14">
        <v>16.0</v>
      </c>
      <c r="C8" s="14">
        <v>363.0</v>
      </c>
      <c r="D8" s="14">
        <v>2.0180622E7</v>
      </c>
      <c r="E8" s="14">
        <v>2.0190303E7</v>
      </c>
      <c r="F8" s="14">
        <v>300.0</v>
      </c>
      <c r="G8" s="14" t="s">
        <v>299</v>
      </c>
      <c r="H8" s="14">
        <v>243.0</v>
      </c>
      <c r="I8" s="14">
        <v>84.5</v>
      </c>
      <c r="J8" s="25" t="s">
        <v>301</v>
      </c>
      <c r="K8" s="28" t="s">
        <v>302</v>
      </c>
    </row>
    <row r="9">
      <c r="A9" s="14">
        <v>2.0</v>
      </c>
      <c r="B9" s="14">
        <v>17.0</v>
      </c>
      <c r="C9" s="14">
        <v>310.0</v>
      </c>
      <c r="D9" s="14">
        <v>2.0180618E7</v>
      </c>
      <c r="E9" s="14">
        <v>2.0190303E7</v>
      </c>
      <c r="F9" s="14">
        <v>300.0</v>
      </c>
      <c r="G9" s="14" t="s">
        <v>299</v>
      </c>
      <c r="H9" s="14">
        <v>85.7</v>
      </c>
      <c r="I9" s="14">
        <v>101.0</v>
      </c>
      <c r="J9" s="25" t="s">
        <v>301</v>
      </c>
    </row>
    <row r="10">
      <c r="A10" s="14">
        <v>3.0</v>
      </c>
      <c r="B10" s="14">
        <v>18.0</v>
      </c>
      <c r="C10" s="14">
        <v>367.0</v>
      </c>
      <c r="D10" s="14">
        <v>2.0180622E7</v>
      </c>
      <c r="E10" s="14">
        <v>2.0190318E7</v>
      </c>
      <c r="G10" s="14" t="s">
        <v>299</v>
      </c>
      <c r="H10" s="14">
        <v>30.3</v>
      </c>
      <c r="I10" s="14">
        <v>20.3</v>
      </c>
      <c r="J10" s="25" t="s">
        <v>303</v>
      </c>
    </row>
    <row r="11">
      <c r="A11" s="14">
        <v>3.0</v>
      </c>
      <c r="B11" s="14">
        <v>19.0</v>
      </c>
      <c r="C11" s="14">
        <v>321.0</v>
      </c>
      <c r="D11" s="14">
        <v>2.018062E7</v>
      </c>
      <c r="E11" s="14">
        <v>2.0190318E7</v>
      </c>
      <c r="F11" s="14">
        <v>300.0</v>
      </c>
      <c r="G11" s="14" t="s">
        <v>299</v>
      </c>
      <c r="H11" s="14">
        <v>73.5</v>
      </c>
      <c r="I11" s="14">
        <v>49.3</v>
      </c>
      <c r="J11" s="25" t="s">
        <v>303</v>
      </c>
    </row>
    <row r="12">
      <c r="A12" s="14">
        <v>3.0</v>
      </c>
      <c r="B12" s="14">
        <v>20.0</v>
      </c>
      <c r="C12" s="14">
        <v>232.0</v>
      </c>
      <c r="D12" s="14">
        <v>2.0180616E7</v>
      </c>
      <c r="E12" s="14">
        <v>2.0190318E7</v>
      </c>
      <c r="F12" s="14">
        <v>300.0</v>
      </c>
      <c r="G12" s="14" t="s">
        <v>299</v>
      </c>
      <c r="H12" s="14">
        <v>43.3</v>
      </c>
      <c r="I12" s="14">
        <v>36.7</v>
      </c>
      <c r="J12" s="25" t="s">
        <v>303</v>
      </c>
    </row>
    <row r="13">
      <c r="A13" s="14">
        <v>3.0</v>
      </c>
      <c r="B13" s="14">
        <v>21.0</v>
      </c>
      <c r="C13" s="14">
        <v>322.0</v>
      </c>
      <c r="D13" s="14">
        <v>2.018062E7</v>
      </c>
      <c r="E13" s="14">
        <v>2.0190318E7</v>
      </c>
      <c r="F13" s="14">
        <v>300.0</v>
      </c>
      <c r="G13" s="14" t="s">
        <v>299</v>
      </c>
      <c r="H13" s="14">
        <v>74.9</v>
      </c>
      <c r="I13" s="14">
        <v>40.8</v>
      </c>
      <c r="J13" s="25" t="s">
        <v>303</v>
      </c>
    </row>
    <row r="14">
      <c r="A14" s="14">
        <v>4.0</v>
      </c>
      <c r="B14" s="14">
        <v>22.0</v>
      </c>
      <c r="C14" s="14">
        <v>312.0</v>
      </c>
      <c r="D14" s="14">
        <v>2.0180618E7</v>
      </c>
      <c r="E14" s="14">
        <v>2.0190322E7</v>
      </c>
      <c r="F14" s="14">
        <v>300.0</v>
      </c>
      <c r="G14" s="14" t="s">
        <v>299</v>
      </c>
      <c r="H14" s="14">
        <v>81.0</v>
      </c>
      <c r="I14" s="14">
        <v>80.3</v>
      </c>
      <c r="J14" s="25" t="s">
        <v>304</v>
      </c>
    </row>
    <row r="15">
      <c r="A15" s="14">
        <v>4.0</v>
      </c>
      <c r="B15" s="14">
        <v>23.0</v>
      </c>
      <c r="C15" s="14">
        <v>231.0</v>
      </c>
      <c r="D15" s="14">
        <v>2.0180616E7</v>
      </c>
      <c r="E15" s="14">
        <v>2.0190322E7</v>
      </c>
      <c r="F15" s="14">
        <v>300.0</v>
      </c>
      <c r="G15" s="14" t="s">
        <v>299</v>
      </c>
      <c r="H15" s="14">
        <v>82.9</v>
      </c>
      <c r="I15" s="14">
        <v>78.2</v>
      </c>
      <c r="J15" s="25" t="s">
        <v>304</v>
      </c>
    </row>
    <row r="16">
      <c r="A16" s="14">
        <v>4.0</v>
      </c>
      <c r="B16" s="14">
        <v>24.0</v>
      </c>
      <c r="C16" s="14">
        <v>379.0</v>
      </c>
      <c r="D16" s="14">
        <v>2.0180622E7</v>
      </c>
      <c r="E16" s="14">
        <v>2.0190322E7</v>
      </c>
      <c r="G16" s="14" t="s">
        <v>299</v>
      </c>
      <c r="H16" s="14">
        <v>83.9</v>
      </c>
      <c r="I16" s="14">
        <v>72.4</v>
      </c>
      <c r="J16" s="25" t="s">
        <v>304</v>
      </c>
    </row>
    <row r="17">
      <c r="A17" s="14">
        <v>4.0</v>
      </c>
      <c r="B17" s="14">
        <v>25.0</v>
      </c>
      <c r="C17" s="14">
        <v>371.0</v>
      </c>
      <c r="D17" s="14">
        <v>2.0180622E7</v>
      </c>
      <c r="E17" s="14">
        <v>2.0190322E7</v>
      </c>
      <c r="G17" s="14" t="s">
        <v>299</v>
      </c>
      <c r="H17" s="14">
        <v>59.4</v>
      </c>
      <c r="I17" s="14">
        <v>54.0</v>
      </c>
      <c r="J17" s="25" t="s">
        <v>304</v>
      </c>
    </row>
    <row r="18">
      <c r="A18" s="14">
        <v>5.0</v>
      </c>
      <c r="B18" s="14">
        <v>26.0</v>
      </c>
      <c r="C18" s="14">
        <v>311.0</v>
      </c>
      <c r="D18" s="14">
        <v>2.0180618E7</v>
      </c>
      <c r="E18" s="14">
        <v>2.0190329E7</v>
      </c>
      <c r="F18" s="14">
        <v>300.0</v>
      </c>
      <c r="G18" s="14" t="s">
        <v>299</v>
      </c>
      <c r="H18" s="14">
        <v>129.0</v>
      </c>
      <c r="I18" s="14">
        <v>98.4</v>
      </c>
      <c r="J18" s="25" t="s">
        <v>305</v>
      </c>
    </row>
    <row r="19">
      <c r="A19" s="14">
        <v>5.0</v>
      </c>
      <c r="B19" s="14">
        <v>27.0</v>
      </c>
      <c r="C19" s="14">
        <v>375.0</v>
      </c>
      <c r="D19" s="14">
        <v>2.0180622E7</v>
      </c>
      <c r="E19" s="14">
        <v>2.0190329E7</v>
      </c>
      <c r="G19" s="14" t="s">
        <v>299</v>
      </c>
      <c r="H19" s="14">
        <v>52.5</v>
      </c>
      <c r="I19" s="14">
        <v>54.5</v>
      </c>
      <c r="J19" s="25" t="s">
        <v>305</v>
      </c>
    </row>
    <row r="20">
      <c r="A20" s="14">
        <v>5.0</v>
      </c>
      <c r="B20" s="14">
        <v>28.0</v>
      </c>
      <c r="C20" s="14">
        <v>359.0</v>
      </c>
      <c r="D20" s="14">
        <v>2.0180622E7</v>
      </c>
      <c r="E20" s="14">
        <v>2.0190329E7</v>
      </c>
      <c r="G20" s="14" t="s">
        <v>299</v>
      </c>
      <c r="H20" s="14">
        <v>131.5</v>
      </c>
      <c r="I20" s="14">
        <v>107.0</v>
      </c>
      <c r="J20" s="25" t="s">
        <v>305</v>
      </c>
    </row>
    <row r="21">
      <c r="A21" s="14">
        <v>5.0</v>
      </c>
      <c r="B21" s="14">
        <v>29.0</v>
      </c>
      <c r="C21" s="14">
        <v>323.0</v>
      </c>
      <c r="D21" s="14">
        <v>2.018062E7</v>
      </c>
      <c r="E21" s="14">
        <v>2.0190329E7</v>
      </c>
      <c r="F21" s="14">
        <v>300.0</v>
      </c>
      <c r="G21" s="14" t="s">
        <v>299</v>
      </c>
      <c r="H21" s="14">
        <v>91.9</v>
      </c>
      <c r="I21" s="14">
        <v>88.6</v>
      </c>
      <c r="J21" s="25" t="s">
        <v>305</v>
      </c>
    </row>
    <row r="22">
      <c r="A22" s="14">
        <v>5.0</v>
      </c>
      <c r="B22" s="14">
        <v>30.0</v>
      </c>
      <c r="C22" s="14">
        <v>242.0</v>
      </c>
      <c r="D22" s="14">
        <v>2.0180617E7</v>
      </c>
      <c r="E22" s="14">
        <v>2.0190329E7</v>
      </c>
      <c r="F22" s="14">
        <v>300.0</v>
      </c>
      <c r="G22" s="14" t="s">
        <v>299</v>
      </c>
      <c r="H22" s="14">
        <v>144.5</v>
      </c>
      <c r="I22" s="14">
        <v>110.0</v>
      </c>
      <c r="J22" s="25" t="s">
        <v>305</v>
      </c>
    </row>
    <row r="23">
      <c r="A23" s="14">
        <v>6.0</v>
      </c>
      <c r="B23" s="14">
        <v>31.0</v>
      </c>
      <c r="C23" s="14">
        <v>360.0</v>
      </c>
      <c r="D23" s="14">
        <v>2.0180622E7</v>
      </c>
      <c r="E23" s="14">
        <v>2.0190412E7</v>
      </c>
      <c r="G23" s="14" t="s">
        <v>299</v>
      </c>
      <c r="H23" s="14" t="s">
        <v>40</v>
      </c>
      <c r="I23" s="14" t="s">
        <v>40</v>
      </c>
      <c r="J23" s="25" t="s">
        <v>306</v>
      </c>
      <c r="K23" s="14" t="s">
        <v>307</v>
      </c>
    </row>
    <row r="24">
      <c r="A24" s="14">
        <v>6.0</v>
      </c>
      <c r="B24" s="14">
        <v>32.0</v>
      </c>
      <c r="C24" s="14">
        <v>364.0</v>
      </c>
      <c r="D24" s="14">
        <v>2.0180622E7</v>
      </c>
      <c r="E24" s="14">
        <v>2.0190412E7</v>
      </c>
      <c r="G24" s="14" t="s">
        <v>299</v>
      </c>
      <c r="H24" s="14" t="s">
        <v>40</v>
      </c>
      <c r="I24" s="14" t="s">
        <v>40</v>
      </c>
      <c r="J24" s="25" t="s">
        <v>306</v>
      </c>
      <c r="K24" s="14" t="s">
        <v>307</v>
      </c>
    </row>
    <row r="25">
      <c r="A25" s="14">
        <v>6.0</v>
      </c>
      <c r="B25" s="14">
        <v>33.0</v>
      </c>
      <c r="C25" s="14">
        <v>372.0</v>
      </c>
      <c r="D25" s="14">
        <v>2.0180622E7</v>
      </c>
      <c r="E25" s="14">
        <v>2.0190412E7</v>
      </c>
      <c r="G25" s="14" t="s">
        <v>299</v>
      </c>
      <c r="H25" s="14" t="s">
        <v>40</v>
      </c>
      <c r="I25" s="14" t="s">
        <v>40</v>
      </c>
      <c r="J25" s="25" t="s">
        <v>306</v>
      </c>
      <c r="K25" s="14" t="s">
        <v>307</v>
      </c>
    </row>
    <row r="26">
      <c r="A26" s="14">
        <v>7.0</v>
      </c>
      <c r="B26" s="14">
        <v>34.0</v>
      </c>
      <c r="C26" s="14">
        <v>361.0</v>
      </c>
      <c r="D26" s="14">
        <v>2.0180622E7</v>
      </c>
      <c r="E26" s="14">
        <v>2.0190425E7</v>
      </c>
      <c r="G26" s="14" t="s">
        <v>299</v>
      </c>
      <c r="H26" s="14">
        <v>68.7</v>
      </c>
      <c r="I26" s="14">
        <v>79.2</v>
      </c>
      <c r="J26" s="25" t="s">
        <v>308</v>
      </c>
    </row>
    <row r="27">
      <c r="A27" s="14">
        <v>7.0</v>
      </c>
      <c r="B27" s="14">
        <v>35.0</v>
      </c>
      <c r="C27" s="14">
        <v>365.0</v>
      </c>
      <c r="D27" s="14">
        <v>2.0180622E7</v>
      </c>
      <c r="E27" s="14">
        <v>2.0190425E7</v>
      </c>
      <c r="G27" s="14" t="s">
        <v>299</v>
      </c>
      <c r="H27" s="14">
        <v>99.8</v>
      </c>
      <c r="I27" s="14">
        <v>57.4</v>
      </c>
      <c r="J27" s="25" t="s">
        <v>308</v>
      </c>
    </row>
    <row r="28">
      <c r="A28" s="14">
        <v>7.0</v>
      </c>
      <c r="B28" s="14">
        <v>36.0</v>
      </c>
      <c r="C28" s="14">
        <v>373.0</v>
      </c>
      <c r="D28" s="14">
        <v>2.0180622E7</v>
      </c>
      <c r="E28" s="14">
        <v>2.0190425E7</v>
      </c>
      <c r="G28" s="14" t="s">
        <v>299</v>
      </c>
      <c r="H28" s="14">
        <v>35.5</v>
      </c>
      <c r="I28" s="14">
        <v>14.9</v>
      </c>
      <c r="J28" s="25" t="s">
        <v>308</v>
      </c>
    </row>
    <row r="29">
      <c r="A29" s="14">
        <v>8.0</v>
      </c>
      <c r="B29" s="14">
        <v>37.0</v>
      </c>
      <c r="C29" s="14">
        <v>156.0</v>
      </c>
      <c r="D29" s="14">
        <v>2.0180613E7</v>
      </c>
      <c r="E29" s="14">
        <v>2.0190426E7</v>
      </c>
      <c r="F29" s="14">
        <v>300.0</v>
      </c>
      <c r="G29" s="14" t="s">
        <v>299</v>
      </c>
      <c r="H29" s="14">
        <v>266.0</v>
      </c>
      <c r="I29" s="14">
        <v>221.0</v>
      </c>
      <c r="J29" s="25" t="s">
        <v>309</v>
      </c>
    </row>
    <row r="30">
      <c r="A30" s="14">
        <v>8.0</v>
      </c>
      <c r="B30" s="14">
        <v>38.0</v>
      </c>
      <c r="C30" s="14">
        <v>182.0</v>
      </c>
      <c r="D30" s="14">
        <v>2.0180614E7</v>
      </c>
      <c r="E30" s="14">
        <v>2.0190426E7</v>
      </c>
      <c r="F30" s="14">
        <v>300.0</v>
      </c>
      <c r="G30" s="14" t="s">
        <v>299</v>
      </c>
      <c r="H30" s="14">
        <v>109.5</v>
      </c>
      <c r="I30" s="14">
        <v>94.3</v>
      </c>
      <c r="J30" s="25" t="s">
        <v>309</v>
      </c>
    </row>
    <row r="31">
      <c r="A31" s="14">
        <v>8.0</v>
      </c>
      <c r="B31" s="14">
        <v>39.0</v>
      </c>
      <c r="C31" s="14">
        <v>165.0</v>
      </c>
      <c r="D31" s="14">
        <v>2.0180614E7</v>
      </c>
      <c r="E31" s="14">
        <v>2.0190426E7</v>
      </c>
      <c r="F31" s="14">
        <v>300.0</v>
      </c>
      <c r="G31" s="14" t="s">
        <v>299</v>
      </c>
      <c r="H31" s="14">
        <v>179.0</v>
      </c>
      <c r="I31" s="14">
        <v>103.0</v>
      </c>
      <c r="J31" s="25" t="s">
        <v>309</v>
      </c>
    </row>
    <row r="32">
      <c r="A32" s="14">
        <v>8.0</v>
      </c>
      <c r="B32" s="14">
        <v>40.0</v>
      </c>
      <c r="C32" s="14">
        <v>164.0</v>
      </c>
      <c r="D32" s="14">
        <v>2.0180614E7</v>
      </c>
      <c r="E32" s="14">
        <v>2.0190426E7</v>
      </c>
      <c r="F32" s="14">
        <v>300.0</v>
      </c>
      <c r="G32" s="14" t="s">
        <v>299</v>
      </c>
      <c r="H32" s="14">
        <v>129.0</v>
      </c>
      <c r="I32" s="14">
        <v>118.0</v>
      </c>
      <c r="J32" s="25" t="s">
        <v>309</v>
      </c>
    </row>
    <row r="33">
      <c r="A33" s="14">
        <v>8.0</v>
      </c>
      <c r="B33" s="14">
        <v>41.0</v>
      </c>
      <c r="C33" s="14">
        <v>130.0</v>
      </c>
      <c r="D33" s="14">
        <v>2.0180613E7</v>
      </c>
      <c r="E33" s="14">
        <v>2.0190426E7</v>
      </c>
      <c r="F33" s="14">
        <v>300.0</v>
      </c>
      <c r="G33" s="14" t="s">
        <v>299</v>
      </c>
      <c r="H33" s="14">
        <v>306.0</v>
      </c>
      <c r="I33" s="14">
        <v>295.0</v>
      </c>
      <c r="J33" s="25" t="s">
        <v>309</v>
      </c>
    </row>
    <row r="34">
      <c r="A34" s="14">
        <v>8.0</v>
      </c>
      <c r="B34" s="14">
        <v>42.0</v>
      </c>
      <c r="C34" s="14">
        <v>154.0</v>
      </c>
      <c r="D34" s="14">
        <v>2.0180613E7</v>
      </c>
      <c r="E34" s="14">
        <v>2.0190426E7</v>
      </c>
      <c r="F34" s="14">
        <v>300.0</v>
      </c>
      <c r="G34" s="14" t="s">
        <v>299</v>
      </c>
      <c r="H34" s="14">
        <v>53.2</v>
      </c>
      <c r="I34" s="14">
        <v>99.6</v>
      </c>
      <c r="J34" s="25" t="s">
        <v>309</v>
      </c>
      <c r="K34" s="14" t="s">
        <v>310</v>
      </c>
    </row>
    <row r="35">
      <c r="A35" s="14">
        <v>8.0</v>
      </c>
      <c r="B35" s="14">
        <v>43.0</v>
      </c>
      <c r="C35" s="14">
        <v>181.0</v>
      </c>
      <c r="D35" s="14">
        <v>2.0180614E7</v>
      </c>
      <c r="E35" s="14">
        <v>2.0190426E7</v>
      </c>
      <c r="F35" s="14">
        <v>300.0</v>
      </c>
      <c r="G35" s="14" t="s">
        <v>299</v>
      </c>
      <c r="H35" s="14">
        <v>138.0</v>
      </c>
      <c r="I35" s="14">
        <v>121.0</v>
      </c>
      <c r="J35" s="25" t="s">
        <v>309</v>
      </c>
    </row>
    <row r="36">
      <c r="A36" s="14">
        <v>8.0</v>
      </c>
      <c r="B36" s="14">
        <v>44.0</v>
      </c>
      <c r="C36" s="14">
        <v>163.0</v>
      </c>
      <c r="D36" s="14">
        <v>2.0180614E7</v>
      </c>
      <c r="E36" s="14">
        <v>2.0190426E7</v>
      </c>
      <c r="F36" s="14">
        <v>300.0</v>
      </c>
      <c r="G36" s="14" t="s">
        <v>299</v>
      </c>
      <c r="H36" s="14">
        <v>140.0</v>
      </c>
      <c r="I36" s="14">
        <v>120.0</v>
      </c>
      <c r="J36" s="25" t="s">
        <v>309</v>
      </c>
    </row>
    <row r="37">
      <c r="A37" s="14">
        <v>9.0</v>
      </c>
      <c r="B37" s="14">
        <v>45.0</v>
      </c>
      <c r="C37" s="14">
        <v>133.0</v>
      </c>
      <c r="D37" s="14">
        <v>2.0180613E7</v>
      </c>
      <c r="E37" s="14">
        <v>2.0190429E7</v>
      </c>
      <c r="F37" s="14">
        <v>300.0</v>
      </c>
      <c r="G37" s="14" t="s">
        <v>299</v>
      </c>
      <c r="H37" s="14">
        <v>79.9</v>
      </c>
      <c r="I37" s="14">
        <v>71.8</v>
      </c>
      <c r="J37" s="25" t="s">
        <v>311</v>
      </c>
    </row>
    <row r="38">
      <c r="A38" s="14">
        <v>9.0</v>
      </c>
      <c r="B38" s="14">
        <v>46.0</v>
      </c>
      <c r="C38" s="14">
        <v>153.0</v>
      </c>
      <c r="D38" s="14">
        <v>2.0180613E7</v>
      </c>
      <c r="E38" s="14">
        <v>2.0190429E7</v>
      </c>
      <c r="F38" s="14">
        <v>300.0</v>
      </c>
      <c r="G38" s="14" t="s">
        <v>299</v>
      </c>
      <c r="H38" s="14">
        <v>47.2</v>
      </c>
      <c r="I38" s="14">
        <v>62.5</v>
      </c>
      <c r="J38" s="25" t="s">
        <v>311</v>
      </c>
    </row>
    <row r="39">
      <c r="A39" s="14">
        <v>9.0</v>
      </c>
      <c r="B39" s="14">
        <v>47.0</v>
      </c>
      <c r="C39" s="14">
        <v>155.0</v>
      </c>
      <c r="D39" s="14">
        <v>2.0180613E7</v>
      </c>
      <c r="E39" s="14">
        <v>2.0190429E7</v>
      </c>
      <c r="F39" s="14">
        <v>300.0</v>
      </c>
      <c r="G39" s="14" t="s">
        <v>299</v>
      </c>
      <c r="H39" s="14">
        <v>216.0</v>
      </c>
      <c r="I39" s="14">
        <v>201.0</v>
      </c>
      <c r="J39" s="25" t="s">
        <v>311</v>
      </c>
    </row>
    <row r="40">
      <c r="A40" s="14">
        <v>9.0</v>
      </c>
      <c r="B40" s="14">
        <v>48.0</v>
      </c>
      <c r="C40" s="14">
        <v>158.0</v>
      </c>
      <c r="D40" s="14">
        <v>2.0180613E7</v>
      </c>
      <c r="E40" s="14">
        <v>2.0190429E7</v>
      </c>
      <c r="F40" s="14">
        <v>300.0</v>
      </c>
      <c r="G40" s="14" t="s">
        <v>299</v>
      </c>
      <c r="H40" s="14">
        <v>129.0</v>
      </c>
      <c r="I40" s="14">
        <v>86.0</v>
      </c>
      <c r="J40" s="25" t="s">
        <v>311</v>
      </c>
    </row>
    <row r="41">
      <c r="A41" s="14">
        <v>9.0</v>
      </c>
      <c r="B41" s="14">
        <v>49.0</v>
      </c>
      <c r="C41" s="14">
        <v>160.0</v>
      </c>
      <c r="D41" s="14">
        <v>2.0180613E7</v>
      </c>
      <c r="E41" s="14">
        <v>2.0190429E7</v>
      </c>
      <c r="F41" s="14">
        <v>300.0</v>
      </c>
      <c r="G41" s="14" t="s">
        <v>299</v>
      </c>
      <c r="H41" s="14">
        <v>45.4</v>
      </c>
      <c r="I41" s="14">
        <v>35.2</v>
      </c>
      <c r="J41" s="25" t="s">
        <v>311</v>
      </c>
    </row>
    <row r="42">
      <c r="A42" s="14">
        <v>9.0</v>
      </c>
      <c r="B42" s="14">
        <v>50.0</v>
      </c>
      <c r="C42" s="14">
        <v>166.0</v>
      </c>
      <c r="D42" s="14">
        <v>2.0180614E7</v>
      </c>
      <c r="E42" s="14">
        <v>2.0190429E7</v>
      </c>
      <c r="F42" s="14">
        <v>300.0</v>
      </c>
      <c r="G42" s="14" t="s">
        <v>299</v>
      </c>
      <c r="H42" s="14">
        <v>79.0</v>
      </c>
      <c r="I42" s="14">
        <v>99.9</v>
      </c>
      <c r="J42" s="25" t="s">
        <v>311</v>
      </c>
    </row>
    <row r="43">
      <c r="A43" s="14">
        <v>9.0</v>
      </c>
      <c r="B43" s="14">
        <v>51.0</v>
      </c>
      <c r="C43" s="14">
        <v>169.0</v>
      </c>
      <c r="D43" s="14">
        <v>2.0180614E7</v>
      </c>
      <c r="E43" s="14">
        <v>2.0190429E7</v>
      </c>
      <c r="F43" s="14">
        <v>300.0</v>
      </c>
      <c r="G43" s="14" t="s">
        <v>299</v>
      </c>
      <c r="H43" s="14">
        <v>34.6</v>
      </c>
      <c r="I43" s="14">
        <v>37.6</v>
      </c>
      <c r="J43" s="25" t="s">
        <v>311</v>
      </c>
    </row>
    <row r="44">
      <c r="A44" s="14">
        <v>10.0</v>
      </c>
      <c r="B44" s="14">
        <v>52.0</v>
      </c>
      <c r="C44" s="14">
        <v>127.0</v>
      </c>
      <c r="D44" s="14">
        <v>2.0180613E7</v>
      </c>
      <c r="E44" s="14">
        <v>2.0190506E7</v>
      </c>
      <c r="F44" s="14">
        <v>300.0</v>
      </c>
      <c r="G44" s="14" t="s">
        <v>299</v>
      </c>
      <c r="H44" s="14">
        <v>32.9</v>
      </c>
      <c r="I44" s="14">
        <v>38.0</v>
      </c>
      <c r="J44" s="25" t="s">
        <v>312</v>
      </c>
    </row>
    <row r="45">
      <c r="A45" s="14">
        <v>10.0</v>
      </c>
      <c r="B45" s="14">
        <v>53.0</v>
      </c>
      <c r="C45" s="14">
        <v>129.0</v>
      </c>
      <c r="D45" s="14">
        <v>2.0180613E7</v>
      </c>
      <c r="E45" s="14">
        <v>2.0190506E7</v>
      </c>
      <c r="F45" s="14">
        <v>300.0</v>
      </c>
      <c r="G45" s="14" t="s">
        <v>299</v>
      </c>
      <c r="H45" s="14">
        <v>38.5</v>
      </c>
      <c r="I45" s="14">
        <v>30.4</v>
      </c>
      <c r="J45" s="25" t="s">
        <v>312</v>
      </c>
    </row>
    <row r="46">
      <c r="A46" s="14">
        <v>10.0</v>
      </c>
      <c r="B46" s="14">
        <v>54.0</v>
      </c>
      <c r="C46" s="14">
        <v>132.0</v>
      </c>
      <c r="D46" s="14">
        <v>2.0180613E7</v>
      </c>
      <c r="E46" s="14">
        <v>2.0190506E7</v>
      </c>
      <c r="F46" s="14">
        <v>300.0</v>
      </c>
      <c r="G46" s="14" t="s">
        <v>299</v>
      </c>
      <c r="H46" s="14">
        <v>20.2</v>
      </c>
      <c r="I46" s="14">
        <v>19.7</v>
      </c>
      <c r="J46" s="25" t="s">
        <v>312</v>
      </c>
    </row>
    <row r="47">
      <c r="A47" s="14">
        <v>10.0</v>
      </c>
      <c r="B47" s="14">
        <v>55.0</v>
      </c>
      <c r="C47" s="14">
        <v>162.0</v>
      </c>
      <c r="D47" s="14">
        <v>2.0180614E7</v>
      </c>
      <c r="E47" s="14">
        <v>2.0190506E7</v>
      </c>
      <c r="F47" s="14">
        <v>300.0</v>
      </c>
      <c r="G47" s="14" t="s">
        <v>299</v>
      </c>
      <c r="H47" s="14">
        <v>47.1</v>
      </c>
      <c r="I47" s="14" t="s">
        <v>40</v>
      </c>
      <c r="J47" s="25" t="s">
        <v>312</v>
      </c>
      <c r="K47" s="14" t="s">
        <v>313</v>
      </c>
    </row>
    <row r="48">
      <c r="A48" s="14">
        <v>10.0</v>
      </c>
      <c r="B48" s="14">
        <v>56.0</v>
      </c>
      <c r="C48" s="14">
        <v>167.0</v>
      </c>
      <c r="D48" s="14">
        <v>2.0180614E7</v>
      </c>
      <c r="E48" s="14">
        <v>2.0190506E7</v>
      </c>
      <c r="F48" s="14">
        <v>300.0</v>
      </c>
      <c r="G48" s="14" t="s">
        <v>299</v>
      </c>
      <c r="H48" s="14">
        <v>28.9</v>
      </c>
      <c r="I48" s="14">
        <v>28.3</v>
      </c>
      <c r="J48" s="25" t="s">
        <v>312</v>
      </c>
    </row>
    <row r="49">
      <c r="A49" s="14">
        <v>10.0</v>
      </c>
      <c r="B49" s="14">
        <v>57.0</v>
      </c>
      <c r="C49" s="14">
        <v>168.0</v>
      </c>
      <c r="D49" s="14">
        <v>2.0180614E7</v>
      </c>
      <c r="E49" s="14">
        <v>2.0190506E7</v>
      </c>
      <c r="F49" s="14">
        <v>300.0</v>
      </c>
      <c r="G49" s="14" t="s">
        <v>299</v>
      </c>
      <c r="H49" s="14">
        <v>23.6</v>
      </c>
      <c r="I49" s="14">
        <v>14.3</v>
      </c>
      <c r="J49" s="25" t="s">
        <v>312</v>
      </c>
    </row>
    <row r="50">
      <c r="A50" s="14">
        <v>10.0</v>
      </c>
      <c r="B50" s="14">
        <v>58.0</v>
      </c>
      <c r="C50" s="14">
        <v>179.0</v>
      </c>
      <c r="D50" s="14">
        <v>2.0180614E7</v>
      </c>
      <c r="E50" s="14">
        <v>2.0190506E7</v>
      </c>
      <c r="F50" s="14">
        <v>300.0</v>
      </c>
      <c r="G50" s="14" t="s">
        <v>299</v>
      </c>
      <c r="H50" s="14">
        <v>28.3</v>
      </c>
      <c r="I50" s="14">
        <v>24.7</v>
      </c>
      <c r="J50" s="25" t="s">
        <v>312</v>
      </c>
    </row>
    <row r="51">
      <c r="A51" s="14">
        <v>10.0</v>
      </c>
      <c r="B51" s="14">
        <v>59.0</v>
      </c>
      <c r="C51" s="14">
        <v>185.0</v>
      </c>
      <c r="D51" s="14">
        <v>2.0180614E7</v>
      </c>
      <c r="E51" s="14">
        <v>2.0190506E7</v>
      </c>
      <c r="F51" s="14">
        <v>300.0</v>
      </c>
      <c r="G51" s="14" t="s">
        <v>299</v>
      </c>
      <c r="H51" s="14">
        <v>36.6</v>
      </c>
      <c r="I51" s="14">
        <v>31.6</v>
      </c>
      <c r="J51" s="25" t="s">
        <v>312</v>
      </c>
    </row>
    <row r="52">
      <c r="A52" s="14">
        <v>11.0</v>
      </c>
      <c r="B52" s="14">
        <v>60.0</v>
      </c>
      <c r="C52" s="14">
        <v>128.0</v>
      </c>
      <c r="D52" s="14">
        <v>2.0180613E7</v>
      </c>
      <c r="E52" s="14">
        <v>2.0190507E7</v>
      </c>
      <c r="F52" s="14">
        <v>300.0</v>
      </c>
      <c r="G52" s="14" t="s">
        <v>314</v>
      </c>
      <c r="H52" s="14">
        <v>158.0</v>
      </c>
      <c r="I52" s="14">
        <v>232.0</v>
      </c>
      <c r="J52" s="25" t="s">
        <v>315</v>
      </c>
    </row>
    <row r="53">
      <c r="A53" s="14">
        <v>11.0</v>
      </c>
      <c r="B53" s="14">
        <v>61.0</v>
      </c>
      <c r="C53" s="14">
        <v>131.0</v>
      </c>
      <c r="D53" s="14">
        <v>2.0180613E7</v>
      </c>
      <c r="E53" s="14">
        <v>2.0190507E7</v>
      </c>
      <c r="F53" s="14">
        <v>300.0</v>
      </c>
      <c r="G53" s="14" t="s">
        <v>314</v>
      </c>
      <c r="H53" s="14">
        <v>131.5</v>
      </c>
      <c r="I53" s="14">
        <v>117.0</v>
      </c>
      <c r="J53" s="25" t="s">
        <v>315</v>
      </c>
    </row>
    <row r="54">
      <c r="A54" s="14">
        <v>11.0</v>
      </c>
      <c r="B54" s="14">
        <v>62.0</v>
      </c>
      <c r="C54" s="14">
        <v>134.0</v>
      </c>
      <c r="D54" s="14">
        <v>2.0180613E7</v>
      </c>
      <c r="E54" s="14">
        <v>2.0190507E7</v>
      </c>
      <c r="F54" s="14">
        <v>300.0</v>
      </c>
      <c r="G54" s="14" t="s">
        <v>314</v>
      </c>
      <c r="H54" s="14">
        <v>118.0</v>
      </c>
      <c r="I54" s="14">
        <v>109.0</v>
      </c>
      <c r="J54" s="25" t="s">
        <v>315</v>
      </c>
    </row>
    <row r="55">
      <c r="A55" s="14">
        <v>11.0</v>
      </c>
      <c r="B55" s="14">
        <v>63.0</v>
      </c>
      <c r="C55" s="14">
        <v>157.0</v>
      </c>
      <c r="D55" s="14">
        <v>2.0180613E7</v>
      </c>
      <c r="E55" s="14">
        <v>2.0190507E7</v>
      </c>
      <c r="F55" s="14">
        <v>300.0</v>
      </c>
      <c r="G55" s="14" t="s">
        <v>314</v>
      </c>
      <c r="H55" s="14">
        <v>76.1</v>
      </c>
      <c r="I55" s="14">
        <v>69.7</v>
      </c>
      <c r="J55" s="25" t="s">
        <v>315</v>
      </c>
    </row>
    <row r="56">
      <c r="A56" s="14">
        <v>11.0</v>
      </c>
      <c r="B56" s="14">
        <v>64.0</v>
      </c>
      <c r="C56" s="14">
        <v>159.0</v>
      </c>
      <c r="D56" s="14">
        <v>2.0180613E7</v>
      </c>
      <c r="E56" s="14">
        <v>2.0190507E7</v>
      </c>
      <c r="F56" s="14">
        <v>300.0</v>
      </c>
      <c r="G56" s="14" t="s">
        <v>314</v>
      </c>
      <c r="H56" s="14">
        <v>212.0</v>
      </c>
      <c r="I56" s="14">
        <v>197.0</v>
      </c>
      <c r="J56" s="25" t="s">
        <v>315</v>
      </c>
    </row>
    <row r="57">
      <c r="A57" s="14">
        <v>11.0</v>
      </c>
      <c r="B57" s="14">
        <v>65.0</v>
      </c>
      <c r="C57" s="14">
        <v>180.0</v>
      </c>
      <c r="D57" s="14">
        <v>2.0180614E7</v>
      </c>
      <c r="E57" s="14">
        <v>2.0190507E7</v>
      </c>
      <c r="F57" s="14">
        <v>300.0</v>
      </c>
      <c r="G57" s="14" t="s">
        <v>314</v>
      </c>
      <c r="H57" s="14">
        <v>105.0</v>
      </c>
      <c r="I57" s="14">
        <v>103.0</v>
      </c>
      <c r="J57" s="25" t="s">
        <v>315</v>
      </c>
    </row>
    <row r="58">
      <c r="A58" s="14">
        <v>12.0</v>
      </c>
      <c r="B58" s="14">
        <v>66.0</v>
      </c>
      <c r="C58" s="14">
        <v>183.0</v>
      </c>
      <c r="D58" s="14">
        <v>2.0180614E7</v>
      </c>
      <c r="E58" s="14">
        <v>2.0190517E7</v>
      </c>
      <c r="F58" s="14">
        <v>300.0</v>
      </c>
      <c r="G58" s="14" t="s">
        <v>299</v>
      </c>
      <c r="H58" s="14">
        <v>52.0</v>
      </c>
      <c r="I58" s="14">
        <v>36.0</v>
      </c>
      <c r="J58" s="25" t="s">
        <v>316</v>
      </c>
    </row>
    <row r="59">
      <c r="A59" s="14">
        <v>12.0</v>
      </c>
      <c r="B59" s="14">
        <v>67.0</v>
      </c>
      <c r="C59" s="14">
        <v>184.0</v>
      </c>
      <c r="D59" s="14">
        <v>2.0180614E7</v>
      </c>
      <c r="E59" s="14">
        <v>2.0190517E7</v>
      </c>
      <c r="F59" s="14">
        <v>300.0</v>
      </c>
      <c r="G59" s="14" t="s">
        <v>299</v>
      </c>
      <c r="H59" s="14">
        <v>77.3</v>
      </c>
      <c r="I59" s="14">
        <v>48.3</v>
      </c>
      <c r="J59" s="25" t="s">
        <v>316</v>
      </c>
    </row>
    <row r="60">
      <c r="A60" s="14">
        <v>12.0</v>
      </c>
      <c r="B60" s="14">
        <v>68.0</v>
      </c>
      <c r="C60" s="14">
        <v>186.0</v>
      </c>
      <c r="D60" s="14">
        <v>2.0180614E7</v>
      </c>
      <c r="E60" s="14">
        <v>2.0190517E7</v>
      </c>
      <c r="F60" s="14">
        <v>300.0</v>
      </c>
      <c r="G60" s="14" t="s">
        <v>299</v>
      </c>
      <c r="H60" s="14">
        <v>118.0</v>
      </c>
      <c r="I60" s="14">
        <v>76.9</v>
      </c>
      <c r="J60" s="25" t="s">
        <v>316</v>
      </c>
    </row>
    <row r="61">
      <c r="A61" s="14">
        <v>12.0</v>
      </c>
      <c r="B61" s="14">
        <v>69.0</v>
      </c>
      <c r="C61" s="14">
        <v>215.0</v>
      </c>
      <c r="D61" s="14">
        <v>2.0180614E7</v>
      </c>
      <c r="E61" s="14">
        <v>2.0190517E7</v>
      </c>
      <c r="F61" s="14">
        <v>300.0</v>
      </c>
      <c r="G61" s="14" t="s">
        <v>299</v>
      </c>
      <c r="H61" s="14">
        <v>192.0</v>
      </c>
      <c r="I61" s="14">
        <v>89.1</v>
      </c>
      <c r="J61" s="25" t="s">
        <v>316</v>
      </c>
    </row>
    <row r="62">
      <c r="A62" s="14">
        <v>12.0</v>
      </c>
      <c r="B62" s="14">
        <v>70.0</v>
      </c>
      <c r="C62" s="14">
        <v>212.0</v>
      </c>
      <c r="D62" s="14">
        <v>2.0180614E7</v>
      </c>
      <c r="E62" s="14">
        <v>2.0190517E7</v>
      </c>
      <c r="F62" s="14">
        <v>300.0</v>
      </c>
      <c r="G62" s="14" t="s">
        <v>299</v>
      </c>
      <c r="H62" s="14">
        <v>74.0</v>
      </c>
      <c r="I62" s="14">
        <v>41.7</v>
      </c>
      <c r="J62" s="25" t="s">
        <v>316</v>
      </c>
    </row>
    <row r="63">
      <c r="A63" s="14">
        <v>12.0</v>
      </c>
      <c r="B63" s="14">
        <v>71.0</v>
      </c>
      <c r="C63" s="14">
        <v>121.0</v>
      </c>
      <c r="D63" s="14">
        <v>2.0180615E7</v>
      </c>
      <c r="E63" s="14">
        <v>2.0190517E7</v>
      </c>
      <c r="F63" s="14">
        <v>300.0</v>
      </c>
      <c r="G63" s="14" t="s">
        <v>299</v>
      </c>
      <c r="H63" s="14">
        <v>55.3</v>
      </c>
      <c r="I63" s="14">
        <v>27.8</v>
      </c>
      <c r="J63" s="25" t="s">
        <v>316</v>
      </c>
    </row>
    <row r="64">
      <c r="A64" s="14">
        <v>12.0</v>
      </c>
      <c r="B64" s="14">
        <v>72.0</v>
      </c>
      <c r="C64" s="14">
        <v>221.0</v>
      </c>
      <c r="D64" s="14">
        <v>2.0180613E7</v>
      </c>
      <c r="E64" s="14">
        <v>2.0190517E7</v>
      </c>
      <c r="F64" s="14">
        <v>300.0</v>
      </c>
      <c r="G64" s="14" t="s">
        <v>299</v>
      </c>
      <c r="H64" s="14">
        <v>43.5</v>
      </c>
      <c r="I64" s="14">
        <v>23.0</v>
      </c>
      <c r="J64" s="25" t="s">
        <v>316</v>
      </c>
    </row>
    <row r="66">
      <c r="G66" s="1" t="s">
        <v>317</v>
      </c>
      <c r="H66" s="17">
        <f t="shared" ref="H66:I66" si="1">min(H2:H64)</f>
        <v>20.2</v>
      </c>
      <c r="I66" s="17">
        <f t="shared" si="1"/>
        <v>14.3</v>
      </c>
    </row>
    <row r="67">
      <c r="G67" s="1" t="s">
        <v>318</v>
      </c>
      <c r="H67" s="17">
        <f t="shared" ref="H67:I67" si="2">MAX(H2:H64)</f>
        <v>306</v>
      </c>
      <c r="I67" s="17">
        <f t="shared" si="2"/>
        <v>295</v>
      </c>
    </row>
    <row r="68">
      <c r="G68" s="1" t="s">
        <v>319</v>
      </c>
      <c r="H68" s="17">
        <f t="shared" ref="H68:I68" si="3">AVERAGE(H2:H64)</f>
        <v>97.59333333</v>
      </c>
      <c r="I68" s="17">
        <f t="shared" si="3"/>
        <v>80.25423729</v>
      </c>
    </row>
    <row r="69">
      <c r="G69" s="1" t="s">
        <v>320</v>
      </c>
      <c r="H69" s="17">
        <f t="shared" ref="H69:I69" si="4">MEDIAN(H2:H64)</f>
        <v>81.95</v>
      </c>
      <c r="I69" s="17">
        <f t="shared" si="4"/>
        <v>72.4</v>
      </c>
    </row>
    <row r="70">
      <c r="G70" s="1" t="s">
        <v>321</v>
      </c>
      <c r="H70" s="17">
        <f t="shared" ref="H70:I70" si="5">STDEV(H2:H64)</f>
        <v>61.89514333</v>
      </c>
      <c r="I70" s="17">
        <f t="shared" si="5"/>
        <v>55.84537249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</hyperlinks>
  <drawing r:id="rId6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289</v>
      </c>
      <c r="B1" s="1" t="s">
        <v>290</v>
      </c>
      <c r="C1" s="1" t="s">
        <v>291</v>
      </c>
      <c r="D1" s="1" t="s">
        <v>292</v>
      </c>
      <c r="E1" s="1" t="s">
        <v>293</v>
      </c>
      <c r="F1" s="1" t="s">
        <v>294</v>
      </c>
      <c r="G1" s="1" t="s">
        <v>295</v>
      </c>
      <c r="H1" s="1" t="s">
        <v>322</v>
      </c>
      <c r="I1" s="1" t="s">
        <v>296</v>
      </c>
      <c r="J1" s="1" t="s">
        <v>297</v>
      </c>
      <c r="K1" s="1" t="s">
        <v>298</v>
      </c>
      <c r="L1" s="1" t="s">
        <v>34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4">
        <v>1.0</v>
      </c>
      <c r="B2" s="14">
        <v>1.0</v>
      </c>
      <c r="C2" s="14">
        <v>796.0</v>
      </c>
      <c r="D2" s="14">
        <v>2.0180411E7</v>
      </c>
      <c r="E2" s="14">
        <v>2.0190524E7</v>
      </c>
      <c r="F2" s="14">
        <v>100.0</v>
      </c>
      <c r="G2" s="14" t="s">
        <v>299</v>
      </c>
      <c r="H2" s="14" t="s">
        <v>323</v>
      </c>
      <c r="I2" s="14">
        <v>44.7</v>
      </c>
      <c r="J2" s="14">
        <v>52.4</v>
      </c>
      <c r="K2" s="25" t="s">
        <v>324</v>
      </c>
    </row>
    <row r="3">
      <c r="A3" s="14">
        <v>1.0</v>
      </c>
      <c r="B3" s="14">
        <v>2.0</v>
      </c>
      <c r="C3" s="14">
        <v>161.0</v>
      </c>
      <c r="D3" s="14">
        <v>2.0180211E7</v>
      </c>
      <c r="E3" s="14">
        <v>2.0190524E7</v>
      </c>
      <c r="F3" s="14">
        <v>100.0</v>
      </c>
      <c r="G3" s="14" t="s">
        <v>299</v>
      </c>
      <c r="H3" s="14" t="s">
        <v>325</v>
      </c>
      <c r="I3" s="14" t="s">
        <v>40</v>
      </c>
      <c r="J3" s="14" t="s">
        <v>40</v>
      </c>
      <c r="K3" s="25" t="s">
        <v>324</v>
      </c>
    </row>
    <row r="4">
      <c r="A4" s="14">
        <v>1.0</v>
      </c>
      <c r="B4" s="14">
        <v>3.0</v>
      </c>
      <c r="C4" s="14">
        <v>227.0</v>
      </c>
      <c r="D4" s="14">
        <v>2.0180211E7</v>
      </c>
      <c r="E4" s="14">
        <v>2.0190524E7</v>
      </c>
      <c r="F4" s="14">
        <v>100.0</v>
      </c>
      <c r="G4" s="14" t="s">
        <v>299</v>
      </c>
      <c r="H4" s="14" t="s">
        <v>323</v>
      </c>
      <c r="I4" s="14">
        <v>179.0</v>
      </c>
      <c r="J4" s="14">
        <v>157.0</v>
      </c>
      <c r="K4" s="25" t="s">
        <v>324</v>
      </c>
    </row>
    <row r="5">
      <c r="A5" s="14">
        <v>1.0</v>
      </c>
      <c r="B5" s="14">
        <v>4.0</v>
      </c>
      <c r="C5" s="14">
        <v>203.0</v>
      </c>
      <c r="D5" s="14">
        <v>2.0180211E7</v>
      </c>
      <c r="E5" s="14">
        <v>2.0190524E7</v>
      </c>
      <c r="F5" s="14">
        <v>100.0</v>
      </c>
      <c r="G5" s="14" t="s">
        <v>299</v>
      </c>
      <c r="H5" s="14" t="s">
        <v>323</v>
      </c>
      <c r="I5" s="14">
        <v>64.3</v>
      </c>
      <c r="J5" s="14">
        <v>53.9</v>
      </c>
      <c r="K5" s="25" t="s">
        <v>324</v>
      </c>
    </row>
    <row r="6">
      <c r="A6" s="14">
        <v>1.0</v>
      </c>
      <c r="B6" s="14">
        <v>5.0</v>
      </c>
      <c r="C6" s="14">
        <v>13.0</v>
      </c>
      <c r="D6" s="14">
        <v>2.0180111E7</v>
      </c>
      <c r="E6" s="14">
        <v>2.0190524E7</v>
      </c>
      <c r="F6" s="14">
        <v>100.0</v>
      </c>
      <c r="G6" s="14" t="s">
        <v>299</v>
      </c>
      <c r="H6" s="14" t="s">
        <v>325</v>
      </c>
      <c r="I6" s="14" t="s">
        <v>40</v>
      </c>
      <c r="J6" s="14" t="s">
        <v>40</v>
      </c>
      <c r="K6" s="25" t="s">
        <v>324</v>
      </c>
    </row>
    <row r="7">
      <c r="A7" s="14">
        <v>1.0</v>
      </c>
      <c r="B7" s="14">
        <v>6.0</v>
      </c>
      <c r="C7" s="14">
        <v>179.0</v>
      </c>
      <c r="D7" s="14">
        <v>2.0180211E7</v>
      </c>
      <c r="E7" s="14">
        <v>2.0190524E7</v>
      </c>
      <c r="F7" s="14">
        <v>100.0</v>
      </c>
      <c r="G7" s="14" t="s">
        <v>299</v>
      </c>
      <c r="H7" s="14" t="s">
        <v>323</v>
      </c>
      <c r="I7" s="14">
        <v>26.4</v>
      </c>
      <c r="J7" s="14">
        <v>25.3</v>
      </c>
      <c r="K7" s="25" t="s">
        <v>324</v>
      </c>
    </row>
    <row r="8">
      <c r="A8" s="14">
        <v>1.0</v>
      </c>
      <c r="B8" s="14">
        <v>7.0</v>
      </c>
      <c r="C8" s="14">
        <v>191.0</v>
      </c>
      <c r="D8" s="14">
        <v>2.0180211E7</v>
      </c>
      <c r="E8" s="14">
        <v>2.0190524E7</v>
      </c>
      <c r="F8" s="14">
        <v>100.0</v>
      </c>
      <c r="G8" s="14" t="s">
        <v>299</v>
      </c>
      <c r="H8" s="14" t="s">
        <v>323</v>
      </c>
      <c r="I8" s="14">
        <v>74.0</v>
      </c>
      <c r="J8" s="14">
        <v>54.6</v>
      </c>
      <c r="K8" s="25" t="s">
        <v>324</v>
      </c>
    </row>
    <row r="9">
      <c r="A9" s="14">
        <v>1.0</v>
      </c>
      <c r="B9" s="14">
        <v>8.0</v>
      </c>
      <c r="C9" s="14">
        <v>197.0</v>
      </c>
      <c r="D9" s="14">
        <v>2.0180211E7</v>
      </c>
      <c r="E9" s="14">
        <v>2.0190524E7</v>
      </c>
      <c r="F9" s="14">
        <v>100.0</v>
      </c>
      <c r="G9" s="14" t="s">
        <v>299</v>
      </c>
      <c r="H9" s="14" t="s">
        <v>325</v>
      </c>
      <c r="I9" s="14" t="s">
        <v>40</v>
      </c>
      <c r="J9" s="14" t="s">
        <v>40</v>
      </c>
      <c r="K9" s="25" t="s">
        <v>324</v>
      </c>
    </row>
    <row r="10">
      <c r="A10" s="14">
        <v>1.0</v>
      </c>
      <c r="B10" s="14">
        <v>9.0</v>
      </c>
      <c r="C10" s="14">
        <v>778.0</v>
      </c>
      <c r="D10" s="14">
        <v>2.0180411E7</v>
      </c>
      <c r="E10" s="14">
        <v>2.0190524E7</v>
      </c>
      <c r="F10" s="14">
        <v>100.0</v>
      </c>
      <c r="G10" s="14" t="s">
        <v>299</v>
      </c>
      <c r="H10" s="14" t="s">
        <v>325</v>
      </c>
      <c r="I10" s="14" t="s">
        <v>40</v>
      </c>
      <c r="J10" s="14" t="s">
        <v>40</v>
      </c>
      <c r="K10" s="25" t="s">
        <v>324</v>
      </c>
    </row>
    <row r="11">
      <c r="A11" s="14">
        <v>1.0</v>
      </c>
      <c r="B11" s="14">
        <v>10.0</v>
      </c>
      <c r="C11" s="14">
        <v>209.0</v>
      </c>
      <c r="D11" s="14">
        <v>2.0180211E7</v>
      </c>
      <c r="E11" s="14">
        <v>2.0190524E7</v>
      </c>
      <c r="F11" s="14">
        <v>100.0</v>
      </c>
      <c r="G11" s="14" t="s">
        <v>299</v>
      </c>
      <c r="H11" s="14" t="s">
        <v>325</v>
      </c>
      <c r="I11" s="14" t="s">
        <v>40</v>
      </c>
      <c r="J11" s="14" t="s">
        <v>40</v>
      </c>
      <c r="K11" s="25" t="s">
        <v>324</v>
      </c>
    </row>
    <row r="12">
      <c r="A12" s="14">
        <v>2.0</v>
      </c>
      <c r="B12" s="14">
        <v>11.0</v>
      </c>
      <c r="C12" s="14">
        <v>784.0</v>
      </c>
      <c r="D12" s="14">
        <v>2.0180411E7</v>
      </c>
      <c r="E12" s="14">
        <v>2.0190528E7</v>
      </c>
      <c r="F12" s="14">
        <v>100.0</v>
      </c>
      <c r="G12" s="14" t="s">
        <v>314</v>
      </c>
      <c r="H12" s="14" t="s">
        <v>323</v>
      </c>
      <c r="I12" s="14">
        <v>96.6</v>
      </c>
      <c r="J12" s="14">
        <v>76.9</v>
      </c>
      <c r="K12" s="25" t="s">
        <v>326</v>
      </c>
    </row>
    <row r="13">
      <c r="A13" s="14">
        <v>2.0</v>
      </c>
      <c r="B13" s="14">
        <v>12.0</v>
      </c>
      <c r="C13" s="14">
        <v>215.0</v>
      </c>
      <c r="D13" s="14">
        <v>2.0180211E7</v>
      </c>
      <c r="E13" s="14">
        <v>2.0190528E7</v>
      </c>
      <c r="F13" s="14">
        <v>100.0</v>
      </c>
      <c r="G13" s="14" t="s">
        <v>314</v>
      </c>
      <c r="H13" s="14" t="s">
        <v>323</v>
      </c>
      <c r="I13" s="14">
        <v>101.0</v>
      </c>
      <c r="J13" s="14">
        <v>86.6</v>
      </c>
      <c r="K13" s="25" t="s">
        <v>326</v>
      </c>
    </row>
    <row r="14">
      <c r="A14" s="14">
        <v>2.0</v>
      </c>
      <c r="B14" s="14">
        <v>13.0</v>
      </c>
      <c r="C14" s="14">
        <v>760.0</v>
      </c>
      <c r="D14" s="14">
        <v>2.0180411E7</v>
      </c>
      <c r="E14" s="14">
        <v>2.0190528E7</v>
      </c>
      <c r="F14" s="14">
        <v>100.0</v>
      </c>
      <c r="G14" s="14" t="s">
        <v>314</v>
      </c>
      <c r="H14" s="14" t="s">
        <v>323</v>
      </c>
      <c r="I14" s="14">
        <v>109.0</v>
      </c>
      <c r="J14" s="14">
        <v>88.4</v>
      </c>
      <c r="K14" s="25" t="s">
        <v>326</v>
      </c>
    </row>
    <row r="15">
      <c r="A15" s="14">
        <v>2.0</v>
      </c>
      <c r="B15" s="14">
        <v>14.0</v>
      </c>
      <c r="C15" s="14">
        <v>790.0</v>
      </c>
      <c r="D15" s="14">
        <v>2.0180411E7</v>
      </c>
      <c r="E15" s="14">
        <v>2.0190528E7</v>
      </c>
      <c r="F15" s="14">
        <v>100.0</v>
      </c>
      <c r="G15" s="14" t="s">
        <v>314</v>
      </c>
      <c r="H15" s="14" t="s">
        <v>325</v>
      </c>
      <c r="I15" s="14">
        <v>10.2</v>
      </c>
      <c r="J15" s="14">
        <v>24.4</v>
      </c>
      <c r="K15" s="25" t="s">
        <v>326</v>
      </c>
    </row>
    <row r="16">
      <c r="A16" s="14">
        <v>2.0</v>
      </c>
      <c r="B16" s="14">
        <v>15.0</v>
      </c>
      <c r="C16" s="14">
        <v>19.0</v>
      </c>
      <c r="D16" s="14">
        <v>2.0180111E7</v>
      </c>
      <c r="E16" s="14">
        <v>2.0190528E7</v>
      </c>
      <c r="F16" s="14">
        <v>100.0</v>
      </c>
      <c r="G16" s="14" t="s">
        <v>314</v>
      </c>
      <c r="H16" s="14" t="s">
        <v>323</v>
      </c>
      <c r="I16" s="14">
        <v>153.0</v>
      </c>
      <c r="J16" s="14">
        <v>113.0</v>
      </c>
      <c r="K16" s="25" t="s">
        <v>326</v>
      </c>
    </row>
    <row r="17">
      <c r="A17" s="14">
        <v>2.0</v>
      </c>
      <c r="B17" s="14">
        <v>16.0</v>
      </c>
      <c r="C17" s="14">
        <v>185.0</v>
      </c>
      <c r="D17" s="14">
        <v>2.0180211E7</v>
      </c>
      <c r="E17" s="14">
        <v>2.0190528E7</v>
      </c>
      <c r="F17" s="14">
        <v>100.0</v>
      </c>
      <c r="G17" s="14" t="s">
        <v>314</v>
      </c>
      <c r="H17" s="14" t="s">
        <v>325</v>
      </c>
      <c r="I17" s="14" t="s">
        <v>40</v>
      </c>
      <c r="J17" s="14">
        <v>38.8</v>
      </c>
      <c r="K17" s="25" t="s">
        <v>326</v>
      </c>
      <c r="L17" s="14" t="s">
        <v>327</v>
      </c>
    </row>
    <row r="18">
      <c r="A18" s="14">
        <v>2.0</v>
      </c>
      <c r="B18" s="14">
        <v>17.0</v>
      </c>
      <c r="C18" s="14">
        <v>173.0</v>
      </c>
      <c r="D18" s="14">
        <v>2.0180211E7</v>
      </c>
      <c r="E18" s="14">
        <v>2.0190528E7</v>
      </c>
      <c r="F18" s="14">
        <v>100.0</v>
      </c>
      <c r="G18" s="14" t="s">
        <v>314</v>
      </c>
      <c r="H18" s="14" t="s">
        <v>325</v>
      </c>
      <c r="I18" s="14" t="s">
        <v>40</v>
      </c>
      <c r="J18" s="14">
        <v>18.0</v>
      </c>
      <c r="K18" s="25" t="s">
        <v>326</v>
      </c>
      <c r="L18" s="14" t="s">
        <v>327</v>
      </c>
    </row>
    <row r="19">
      <c r="A19" s="14">
        <v>2.0</v>
      </c>
      <c r="B19" s="14">
        <v>18.0</v>
      </c>
      <c r="C19" s="14">
        <v>754.0</v>
      </c>
      <c r="D19" s="14">
        <v>2.0180411E7</v>
      </c>
      <c r="E19" s="14">
        <v>2.0190528E7</v>
      </c>
      <c r="F19" s="14">
        <v>100.0</v>
      </c>
      <c r="G19" s="14" t="s">
        <v>314</v>
      </c>
      <c r="H19" s="14" t="s">
        <v>325</v>
      </c>
      <c r="I19" s="14">
        <v>11.0</v>
      </c>
      <c r="J19" s="14">
        <v>36.1</v>
      </c>
      <c r="K19" s="25" t="s">
        <v>326</v>
      </c>
    </row>
    <row r="20">
      <c r="A20" s="14">
        <v>2.0</v>
      </c>
      <c r="B20" s="14">
        <v>19.0</v>
      </c>
      <c r="C20" s="14">
        <v>167.0</v>
      </c>
      <c r="D20" s="14">
        <v>2.0180211E7</v>
      </c>
      <c r="E20" s="14">
        <v>2.0190528E7</v>
      </c>
      <c r="F20" s="14">
        <v>100.0</v>
      </c>
      <c r="G20" s="14" t="s">
        <v>314</v>
      </c>
      <c r="H20" s="14" t="s">
        <v>323</v>
      </c>
      <c r="I20" s="14">
        <v>121.0</v>
      </c>
      <c r="J20" s="14">
        <v>84.2</v>
      </c>
      <c r="K20" s="25" t="s">
        <v>326</v>
      </c>
    </row>
    <row r="21">
      <c r="A21" s="14">
        <v>2.0</v>
      </c>
      <c r="B21" s="14">
        <v>20.0</v>
      </c>
      <c r="C21" s="14">
        <v>221.0</v>
      </c>
      <c r="D21" s="14">
        <v>2.0180211E7</v>
      </c>
      <c r="E21" s="14">
        <v>2.0190528E7</v>
      </c>
      <c r="F21" s="14">
        <v>100.0</v>
      </c>
      <c r="G21" s="14" t="s">
        <v>314</v>
      </c>
      <c r="H21" s="14" t="s">
        <v>325</v>
      </c>
      <c r="I21" s="14">
        <v>12.1</v>
      </c>
      <c r="J21" s="14" t="s">
        <v>40</v>
      </c>
      <c r="K21" s="25" t="s">
        <v>326</v>
      </c>
      <c r="L21" s="14" t="s">
        <v>313</v>
      </c>
    </row>
    <row r="22">
      <c r="A22" s="14">
        <v>3.0</v>
      </c>
      <c r="B22" s="14">
        <v>21.0</v>
      </c>
      <c r="C22" s="14">
        <v>14.0</v>
      </c>
      <c r="D22" s="14" t="s">
        <v>40</v>
      </c>
      <c r="E22" s="14">
        <v>2.019082E7</v>
      </c>
      <c r="F22" s="14">
        <v>100.0</v>
      </c>
      <c r="G22" s="14" t="s">
        <v>299</v>
      </c>
      <c r="H22" s="14" t="s">
        <v>325</v>
      </c>
      <c r="I22" s="14" t="s">
        <v>40</v>
      </c>
      <c r="J22" s="14" t="s">
        <v>40</v>
      </c>
      <c r="K22" s="25" t="s">
        <v>328</v>
      </c>
    </row>
    <row r="23">
      <c r="A23" s="14">
        <v>3.0</v>
      </c>
      <c r="B23" s="14">
        <v>22.0</v>
      </c>
      <c r="C23" s="14">
        <v>755.0</v>
      </c>
      <c r="D23" s="14" t="s">
        <v>40</v>
      </c>
      <c r="E23" s="14">
        <v>2.019082E7</v>
      </c>
      <c r="F23" s="14">
        <v>100.0</v>
      </c>
      <c r="G23" s="14" t="s">
        <v>299</v>
      </c>
      <c r="H23" s="14" t="s">
        <v>325</v>
      </c>
      <c r="I23" s="14">
        <v>34.4</v>
      </c>
      <c r="J23" s="14">
        <v>76.5</v>
      </c>
      <c r="K23" s="25" t="s">
        <v>328</v>
      </c>
    </row>
    <row r="25">
      <c r="H25" s="1" t="s">
        <v>317</v>
      </c>
      <c r="I25" s="17">
        <f t="shared" ref="I25:J25" si="1">MIN(I2:I23)</f>
        <v>10.2</v>
      </c>
      <c r="J25" s="17">
        <f t="shared" si="1"/>
        <v>18</v>
      </c>
    </row>
    <row r="26">
      <c r="H26" s="1" t="s">
        <v>318</v>
      </c>
      <c r="I26" s="17">
        <f t="shared" ref="I26:J26" si="2">MAX(I2:I23)</f>
        <v>179</v>
      </c>
      <c r="J26" s="17">
        <f t="shared" si="2"/>
        <v>157</v>
      </c>
    </row>
    <row r="27">
      <c r="H27" s="1" t="s">
        <v>319</v>
      </c>
      <c r="I27" s="17">
        <f t="shared" ref="I27:J27" si="3">AVERAGE(I2:I23)</f>
        <v>74.05</v>
      </c>
      <c r="J27" s="17">
        <f t="shared" si="3"/>
        <v>65.74</v>
      </c>
    </row>
    <row r="28">
      <c r="H28" s="1" t="s">
        <v>320</v>
      </c>
      <c r="I28" s="17">
        <f t="shared" ref="I28:J28" si="4">MEDIAN(I2:I23)</f>
        <v>69.15</v>
      </c>
      <c r="J28" s="17">
        <f t="shared" si="4"/>
        <v>54.6</v>
      </c>
    </row>
    <row r="29">
      <c r="H29" s="1" t="s">
        <v>321</v>
      </c>
      <c r="I29" s="17">
        <f t="shared" ref="I29:J29" si="5">STDEV(I2:I23)</f>
        <v>54.48872502</v>
      </c>
      <c r="J29" s="17">
        <f t="shared" si="5"/>
        <v>37.57053937</v>
      </c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</hyperlinks>
  <drawing r:id="rId23"/>
</worksheet>
</file>