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lipids_metabolites/protein/"/>
    </mc:Choice>
  </mc:AlternateContent>
  <xr:revisionPtr revIDLastSave="0" documentId="13_ncr:1_{4082B822-8FEF-8B4A-B171-D50F9466DC1C}" xr6:coauthVersionLast="47" xr6:coauthVersionMax="47" xr10:uidLastSave="{00000000-0000-0000-0000-000000000000}"/>
  <bookViews>
    <workbookView xWindow="-34760" yWindow="-1460" windowWidth="33120" windowHeight="19080" xr2:uid="{3B8837D6-B230-0149-AD69-35B53EA692B4}"/>
  </bookViews>
  <sheets>
    <sheet name="Results" sheetId="6" r:id="rId1"/>
    <sheet name="Plate1" sheetId="1" r:id="rId2"/>
    <sheet name="Plate2" sheetId="2" r:id="rId3"/>
    <sheet name="Plate3" sheetId="3" r:id="rId4"/>
    <sheet name="Plate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G3" i="4"/>
  <c r="H3" i="4"/>
  <c r="F4" i="4"/>
  <c r="G4" i="4"/>
  <c r="H4" i="4"/>
  <c r="F5" i="4"/>
  <c r="G5" i="4"/>
  <c r="H5" i="4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G2" i="4"/>
  <c r="H2" i="4"/>
  <c r="F2" i="4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G2" i="3"/>
  <c r="H2" i="3"/>
  <c r="F2" i="3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G2" i="1"/>
  <c r="H2" i="1"/>
  <c r="F2" i="1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G2" i="2"/>
  <c r="H2" i="2"/>
  <c r="F2" i="2"/>
  <c r="J22" i="3"/>
  <c r="J23" i="3"/>
  <c r="J24" i="3"/>
  <c r="J25" i="3"/>
  <c r="J27" i="2"/>
  <c r="J26" i="2"/>
  <c r="J25" i="2"/>
  <c r="J24" i="2"/>
  <c r="J10" i="4"/>
  <c r="J9" i="4"/>
  <c r="J8" i="4"/>
  <c r="J7" i="4"/>
  <c r="J6" i="4"/>
  <c r="J5" i="4"/>
  <c r="J4" i="4"/>
  <c r="J3" i="4"/>
  <c r="J2" i="4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3" i="1"/>
  <c r="J4" i="1"/>
  <c r="J5" i="1"/>
  <c r="J6" i="1"/>
  <c r="J7" i="1"/>
  <c r="J8" i="1"/>
  <c r="J2" i="1"/>
  <c r="I22" i="3" l="1"/>
  <c r="I7" i="4"/>
  <c r="K7" i="4" s="1"/>
  <c r="L7" i="4" s="1"/>
  <c r="N7" i="4" s="1"/>
  <c r="I5" i="4"/>
  <c r="K5" i="4" s="1"/>
  <c r="L5" i="4" s="1"/>
  <c r="N5" i="4" s="1"/>
  <c r="I9" i="4"/>
  <c r="K9" i="4" s="1"/>
  <c r="L9" i="4" s="1"/>
  <c r="N9" i="4" s="1"/>
  <c r="I3" i="4"/>
  <c r="K3" i="4" s="1"/>
  <c r="L3" i="4" s="1"/>
  <c r="N3" i="4" s="1"/>
  <c r="I2" i="4"/>
  <c r="K2" i="4" s="1"/>
  <c r="L2" i="4" s="1"/>
  <c r="N2" i="4" s="1"/>
  <c r="I4" i="4"/>
  <c r="K4" i="4" s="1"/>
  <c r="L4" i="4" s="1"/>
  <c r="N4" i="4" s="1"/>
  <c r="I6" i="4"/>
  <c r="K6" i="4" s="1"/>
  <c r="L6" i="4" s="1"/>
  <c r="N6" i="4" s="1"/>
  <c r="I8" i="4"/>
  <c r="K8" i="4" s="1"/>
  <c r="L8" i="4" s="1"/>
  <c r="N8" i="4" s="1"/>
  <c r="I10" i="4"/>
  <c r="K10" i="4" s="1"/>
  <c r="L10" i="4" s="1"/>
  <c r="N10" i="4" s="1"/>
  <c r="I27" i="2"/>
  <c r="K27" i="2" s="1"/>
  <c r="L27" i="2" s="1"/>
  <c r="N27" i="2" s="1"/>
  <c r="I25" i="2"/>
  <c r="K25" i="2" s="1"/>
  <c r="L25" i="2" s="1"/>
  <c r="N25" i="2" s="1"/>
  <c r="I26" i="2"/>
  <c r="K26" i="2" s="1"/>
  <c r="L26" i="2" s="1"/>
  <c r="N26" i="2" s="1"/>
  <c r="I2" i="3"/>
  <c r="K2" i="3" s="1"/>
  <c r="L2" i="3" s="1"/>
  <c r="N2" i="3" s="1"/>
  <c r="I6" i="3"/>
  <c r="K6" i="3" s="1"/>
  <c r="L6" i="3" s="1"/>
  <c r="N6" i="3" s="1"/>
  <c r="I8" i="3"/>
  <c r="K8" i="3" s="1"/>
  <c r="L8" i="3" s="1"/>
  <c r="N8" i="3" s="1"/>
  <c r="I10" i="3"/>
  <c r="K10" i="3" s="1"/>
  <c r="L10" i="3" s="1"/>
  <c r="N10" i="3" s="1"/>
  <c r="I12" i="3"/>
  <c r="K12" i="3" s="1"/>
  <c r="L12" i="3" s="1"/>
  <c r="N12" i="3" s="1"/>
  <c r="I14" i="3"/>
  <c r="K14" i="3" s="1"/>
  <c r="L14" i="3" s="1"/>
  <c r="N14" i="3" s="1"/>
  <c r="I16" i="3"/>
  <c r="K16" i="3" s="1"/>
  <c r="L16" i="3" s="1"/>
  <c r="N16" i="3" s="1"/>
  <c r="I18" i="3"/>
  <c r="K18" i="3" s="1"/>
  <c r="L18" i="3" s="1"/>
  <c r="N18" i="3" s="1"/>
  <c r="I20" i="3"/>
  <c r="K20" i="3" s="1"/>
  <c r="L20" i="3" s="1"/>
  <c r="N20" i="3" s="1"/>
  <c r="I23" i="3"/>
  <c r="K23" i="3" s="1"/>
  <c r="L23" i="3" s="1"/>
  <c r="N23" i="3" s="1"/>
  <c r="I5" i="3"/>
  <c r="K5" i="3" s="1"/>
  <c r="L5" i="3" s="1"/>
  <c r="N5" i="3" s="1"/>
  <c r="I9" i="3"/>
  <c r="K9" i="3" s="1"/>
  <c r="L9" i="3" s="1"/>
  <c r="N9" i="3" s="1"/>
  <c r="I13" i="3"/>
  <c r="K13" i="3" s="1"/>
  <c r="L13" i="3" s="1"/>
  <c r="N13" i="3" s="1"/>
  <c r="I17" i="3"/>
  <c r="K17" i="3" s="1"/>
  <c r="L17" i="3" s="1"/>
  <c r="N17" i="3" s="1"/>
  <c r="I21" i="3"/>
  <c r="K21" i="3" s="1"/>
  <c r="L21" i="3" s="1"/>
  <c r="N21" i="3" s="1"/>
  <c r="I3" i="3"/>
  <c r="K3" i="3" s="1"/>
  <c r="L3" i="3" s="1"/>
  <c r="N3" i="3" s="1"/>
  <c r="I7" i="3"/>
  <c r="K7" i="3" s="1"/>
  <c r="L7" i="3" s="1"/>
  <c r="N7" i="3" s="1"/>
  <c r="I15" i="3"/>
  <c r="K15" i="3" s="1"/>
  <c r="L15" i="3" s="1"/>
  <c r="N15" i="3" s="1"/>
  <c r="I19" i="3"/>
  <c r="K19" i="3" s="1"/>
  <c r="L19" i="3" s="1"/>
  <c r="N19" i="3" s="1"/>
  <c r="I4" i="3"/>
  <c r="K4" i="3" s="1"/>
  <c r="L4" i="3" s="1"/>
  <c r="N4" i="3" s="1"/>
  <c r="I25" i="3"/>
  <c r="K25" i="3" s="1"/>
  <c r="L25" i="3" s="1"/>
  <c r="N25" i="3" s="1"/>
  <c r="I24" i="3"/>
  <c r="K24" i="3" s="1"/>
  <c r="L24" i="3" s="1"/>
  <c r="N24" i="3" s="1"/>
  <c r="K22" i="3"/>
  <c r="L22" i="3" s="1"/>
  <c r="N22" i="3" s="1"/>
  <c r="I24" i="2"/>
  <c r="K24" i="2" s="1"/>
  <c r="L24" i="2" s="1"/>
  <c r="N24" i="2" s="1"/>
  <c r="I22" i="2"/>
  <c r="K22" i="2" s="1"/>
  <c r="L22" i="2" s="1"/>
  <c r="N22" i="2" s="1"/>
  <c r="I23" i="2"/>
  <c r="K23" i="2" s="1"/>
  <c r="L23" i="2" s="1"/>
  <c r="N23" i="2" s="1"/>
  <c r="I15" i="2"/>
  <c r="K15" i="2" s="1"/>
  <c r="L15" i="2" s="1"/>
  <c r="N15" i="2" s="1"/>
  <c r="I17" i="2"/>
  <c r="K17" i="2" s="1"/>
  <c r="L17" i="2" s="1"/>
  <c r="N17" i="2" s="1"/>
  <c r="I11" i="3"/>
  <c r="K11" i="3" s="1"/>
  <c r="L11" i="3" s="1"/>
  <c r="N11" i="3" s="1"/>
  <c r="I2" i="2"/>
  <c r="K2" i="2" s="1"/>
  <c r="L2" i="2" s="1"/>
  <c r="N2" i="2" s="1"/>
  <c r="I6" i="2"/>
  <c r="K6" i="2" s="1"/>
  <c r="L6" i="2" s="1"/>
  <c r="N6" i="2" s="1"/>
  <c r="I10" i="2"/>
  <c r="K10" i="2" s="1"/>
  <c r="L10" i="2" s="1"/>
  <c r="N10" i="2" s="1"/>
  <c r="I14" i="2"/>
  <c r="K14" i="2" s="1"/>
  <c r="L14" i="2" s="1"/>
  <c r="N14" i="2" s="1"/>
  <c r="I20" i="2"/>
  <c r="K20" i="2" s="1"/>
  <c r="L20" i="2" s="1"/>
  <c r="N20" i="2" s="1"/>
  <c r="I4" i="2"/>
  <c r="K4" i="2" s="1"/>
  <c r="L4" i="2" s="1"/>
  <c r="N4" i="2" s="1"/>
  <c r="I8" i="2"/>
  <c r="K8" i="2" s="1"/>
  <c r="L8" i="2" s="1"/>
  <c r="N8" i="2" s="1"/>
  <c r="I12" i="2"/>
  <c r="K12" i="2" s="1"/>
  <c r="L12" i="2" s="1"/>
  <c r="N12" i="2" s="1"/>
  <c r="I16" i="2"/>
  <c r="K16" i="2" s="1"/>
  <c r="L16" i="2" s="1"/>
  <c r="N16" i="2" s="1"/>
  <c r="I18" i="2"/>
  <c r="K18" i="2" s="1"/>
  <c r="L18" i="2" s="1"/>
  <c r="N18" i="2" s="1"/>
  <c r="I19" i="1"/>
  <c r="K19" i="1" s="1"/>
  <c r="L19" i="1" s="1"/>
  <c r="N19" i="1" s="1"/>
  <c r="I10" i="1"/>
  <c r="K10" i="1" s="1"/>
  <c r="L10" i="1" s="1"/>
  <c r="N10" i="1" s="1"/>
  <c r="I9" i="1"/>
  <c r="K9" i="1" s="1"/>
  <c r="L9" i="1" s="1"/>
  <c r="N9" i="1" s="1"/>
  <c r="I23" i="1"/>
  <c r="K23" i="1" s="1"/>
  <c r="L23" i="1" s="1"/>
  <c r="N23" i="1" s="1"/>
  <c r="I14" i="1"/>
  <c r="K14" i="1" s="1"/>
  <c r="L14" i="1" s="1"/>
  <c r="N14" i="1" s="1"/>
  <c r="I15" i="1"/>
  <c r="K15" i="1" s="1"/>
  <c r="L15" i="1" s="1"/>
  <c r="N15" i="1" s="1"/>
  <c r="I22" i="1"/>
  <c r="K22" i="1" s="1"/>
  <c r="L22" i="1" s="1"/>
  <c r="N22" i="1" s="1"/>
  <c r="I11" i="1"/>
  <c r="K11" i="1" s="1"/>
  <c r="L11" i="1" s="1"/>
  <c r="N11" i="1" s="1"/>
  <c r="I18" i="1"/>
  <c r="K18" i="1" s="1"/>
  <c r="L18" i="1" s="1"/>
  <c r="N18" i="1" s="1"/>
  <c r="I21" i="1"/>
  <c r="K21" i="1" s="1"/>
  <c r="L21" i="1" s="1"/>
  <c r="N21" i="1" s="1"/>
  <c r="I13" i="1"/>
  <c r="K13" i="1" s="1"/>
  <c r="L13" i="1" s="1"/>
  <c r="N13" i="1" s="1"/>
  <c r="I17" i="1"/>
  <c r="K17" i="1" s="1"/>
  <c r="L17" i="1" s="1"/>
  <c r="N17" i="1" s="1"/>
  <c r="I20" i="1"/>
  <c r="K20" i="1" s="1"/>
  <c r="L20" i="1" s="1"/>
  <c r="N20" i="1" s="1"/>
  <c r="I12" i="1"/>
  <c r="K12" i="1" s="1"/>
  <c r="L12" i="1" s="1"/>
  <c r="N12" i="1" s="1"/>
  <c r="I16" i="1"/>
  <c r="K16" i="1" s="1"/>
  <c r="L16" i="1" s="1"/>
  <c r="N16" i="1" s="1"/>
  <c r="I6" i="1"/>
  <c r="K6" i="1" s="1"/>
  <c r="L6" i="1" s="1"/>
  <c r="N6" i="1" s="1"/>
  <c r="I3" i="1"/>
  <c r="K3" i="1" s="1"/>
  <c r="L3" i="1" s="1"/>
  <c r="N3" i="1" s="1"/>
  <c r="I5" i="1"/>
  <c r="K5" i="1" s="1"/>
  <c r="L5" i="1" s="1"/>
  <c r="N5" i="1" s="1"/>
  <c r="I8" i="1"/>
  <c r="K8" i="1" s="1"/>
  <c r="L8" i="1" s="1"/>
  <c r="N8" i="1" s="1"/>
  <c r="I4" i="1"/>
  <c r="K4" i="1" s="1"/>
  <c r="L4" i="1" s="1"/>
  <c r="N4" i="1" s="1"/>
  <c r="I2" i="1"/>
  <c r="I7" i="1"/>
  <c r="K7" i="1" s="1"/>
  <c r="L7" i="1" s="1"/>
  <c r="N7" i="1" s="1"/>
  <c r="I19" i="2" l="1"/>
  <c r="K19" i="2" s="1"/>
  <c r="L19" i="2" s="1"/>
  <c r="N19" i="2" s="1"/>
  <c r="I7" i="2"/>
  <c r="K7" i="2" s="1"/>
  <c r="L7" i="2" s="1"/>
  <c r="N7" i="2" s="1"/>
  <c r="I5" i="2"/>
  <c r="K5" i="2" s="1"/>
  <c r="L5" i="2" s="1"/>
  <c r="N5" i="2" s="1"/>
  <c r="I3" i="2"/>
  <c r="K3" i="2" s="1"/>
  <c r="L3" i="2" s="1"/>
  <c r="N3" i="2" s="1"/>
  <c r="I21" i="2"/>
  <c r="K21" i="2" s="1"/>
  <c r="L21" i="2" s="1"/>
  <c r="N21" i="2" s="1"/>
  <c r="I9" i="2"/>
  <c r="K9" i="2" s="1"/>
  <c r="L9" i="2" s="1"/>
  <c r="N9" i="2" s="1"/>
  <c r="I13" i="2"/>
  <c r="K13" i="2" s="1"/>
  <c r="L13" i="2" s="1"/>
  <c r="N13" i="2" s="1"/>
  <c r="I11" i="2"/>
  <c r="K11" i="2" s="1"/>
  <c r="L11" i="2" s="1"/>
  <c r="N11" i="2" s="1"/>
  <c r="K2" i="1"/>
  <c r="L2" i="1" s="1"/>
  <c r="N2" i="1" s="1"/>
</calcChain>
</file>

<file path=xl/sharedStrings.xml><?xml version="1.0" encoding="utf-8"?>
<sst xmlns="http://schemas.openxmlformats.org/spreadsheetml/2006/main" count="239" uniqueCount="94">
  <si>
    <t>sample</t>
  </si>
  <si>
    <t>Protein sample vol (ul)</t>
  </si>
  <si>
    <t>Abs 595 1</t>
  </si>
  <si>
    <t>mg/ml 1</t>
  </si>
  <si>
    <t>Abs 595 2</t>
  </si>
  <si>
    <t>mg/ml 2</t>
  </si>
  <si>
    <t>Abs 595 3</t>
  </si>
  <si>
    <t>mg/ml 3</t>
  </si>
  <si>
    <t>average mg protein/ml</t>
  </si>
  <si>
    <t>ug/ul</t>
  </si>
  <si>
    <t>mg/ml</t>
  </si>
  <si>
    <t>A595</t>
  </si>
  <si>
    <t>Total volume ul</t>
  </si>
  <si>
    <t>adj mg/mL</t>
  </si>
  <si>
    <t>dilution factor (actual input vol/10uL)</t>
  </si>
  <si>
    <t>coef1</t>
  </si>
  <si>
    <t>coef2</t>
  </si>
  <si>
    <t>Y = mg/mL</t>
  </si>
  <si>
    <t>X = abs</t>
  </si>
  <si>
    <t>NaOH blank</t>
  </si>
  <si>
    <t>L69</t>
  </si>
  <si>
    <t>L84</t>
  </si>
  <si>
    <t>L59</t>
  </si>
  <si>
    <t>L68</t>
  </si>
  <si>
    <t>L108</t>
  </si>
  <si>
    <t>L73</t>
  </si>
  <si>
    <t>L61</t>
  </si>
  <si>
    <t>L86</t>
  </si>
  <si>
    <t>L90</t>
  </si>
  <si>
    <t>L80</t>
  </si>
  <si>
    <t>L89</t>
  </si>
  <si>
    <t>L72</t>
  </si>
  <si>
    <t>L66</t>
  </si>
  <si>
    <t>L57</t>
  </si>
  <si>
    <t>L87</t>
  </si>
  <si>
    <t>L92</t>
  </si>
  <si>
    <t>L71</t>
  </si>
  <si>
    <t>L63</t>
  </si>
  <si>
    <t>L81</t>
  </si>
  <si>
    <t>EB1</t>
  </si>
  <si>
    <t>EB4</t>
  </si>
  <si>
    <t>total protein ug</t>
  </si>
  <si>
    <t>Notes</t>
  </si>
  <si>
    <t>too low; redo in next plate at 20uL</t>
  </si>
  <si>
    <t>Sample</t>
  </si>
  <si>
    <t>L93</t>
  </si>
  <si>
    <t>L94</t>
  </si>
  <si>
    <t>L56</t>
  </si>
  <si>
    <t>L106</t>
  </si>
  <si>
    <t>L75</t>
  </si>
  <si>
    <t>L58</t>
  </si>
  <si>
    <t>L91</t>
  </si>
  <si>
    <t>L62</t>
  </si>
  <si>
    <t>L65</t>
  </si>
  <si>
    <t>L70</t>
  </si>
  <si>
    <t>L103</t>
  </si>
  <si>
    <t>L85</t>
  </si>
  <si>
    <t>L95</t>
  </si>
  <si>
    <t>L104</t>
  </si>
  <si>
    <t>L60</t>
  </si>
  <si>
    <t>L78</t>
  </si>
  <si>
    <t>L64</t>
  </si>
  <si>
    <t>EB3</t>
  </si>
  <si>
    <t>EB5</t>
  </si>
  <si>
    <t>EB7</t>
  </si>
  <si>
    <t>EB9</t>
  </si>
  <si>
    <t>redo from Plate1</t>
  </si>
  <si>
    <t>too low; redo on Plate 3 with 20 uL</t>
  </si>
  <si>
    <t>Total Protein ug</t>
  </si>
  <si>
    <t>L83</t>
  </si>
  <si>
    <t>L102</t>
  </si>
  <si>
    <t>L79</t>
  </si>
  <si>
    <t>L99</t>
  </si>
  <si>
    <t>L100</t>
  </si>
  <si>
    <t>L88</t>
  </si>
  <si>
    <t>L101</t>
  </si>
  <si>
    <t>L74</t>
  </si>
  <si>
    <t>L82</t>
  </si>
  <si>
    <t>L105</t>
  </si>
  <si>
    <t>L77</t>
  </si>
  <si>
    <t>L67</t>
  </si>
  <si>
    <t>L76</t>
  </si>
  <si>
    <t>L98</t>
  </si>
  <si>
    <t>L55</t>
  </si>
  <si>
    <t>L96</t>
  </si>
  <si>
    <t>L107</t>
  </si>
  <si>
    <t>L97</t>
  </si>
  <si>
    <t>EB6</t>
  </si>
  <si>
    <t>EB8</t>
  </si>
  <si>
    <t>EB2</t>
  </si>
  <si>
    <t>testing dilution, keep reads from triplicate 10 uL</t>
  </si>
  <si>
    <t>too low; repeat on plate 4 with 20uL</t>
  </si>
  <si>
    <t>lower naoh resuspension</t>
  </si>
  <si>
    <t>Below curve, but no material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</si>
</sst>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64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0" xfId="0" applyFill="1"/>
    <xf numFmtId="0" fontId="1" fillId="8" borderId="1" xfId="0" applyFont="1" applyFill="1" applyBorder="1" applyAlignment="1">
      <alignment wrapText="1"/>
    </xf>
    <xf numFmtId="0" fontId="0" fillId="8" borderId="0" xfId="0" applyFill="1"/>
    <xf numFmtId="165" fontId="0" fillId="5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Plate1!$R$1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Plate1!$R$2:$R$16</c:f>
              <c:numCache>
                <c:formatCode>0.0000</c:formatCode>
                <c:ptCount val="15"/>
                <c:pt idx="0">
                  <c:v>0.47810000000000002</c:v>
                </c:pt>
                <c:pt idx="1">
                  <c:v>0.4924</c:v>
                </c:pt>
                <c:pt idx="2">
                  <c:v>0.51200000000000001</c:v>
                </c:pt>
                <c:pt idx="3">
                  <c:v>0.50819999999999999</c:v>
                </c:pt>
                <c:pt idx="4">
                  <c:v>0.53990000000000005</c:v>
                </c:pt>
                <c:pt idx="5">
                  <c:v>0.52059999999999995</c:v>
                </c:pt>
                <c:pt idx="6">
                  <c:v>0.58389999999999997</c:v>
                </c:pt>
                <c:pt idx="7">
                  <c:v>0.5766</c:v>
                </c:pt>
                <c:pt idx="8">
                  <c:v>0.55510000000000004</c:v>
                </c:pt>
                <c:pt idx="9">
                  <c:v>0.7319</c:v>
                </c:pt>
                <c:pt idx="10">
                  <c:v>0.70709999999999995</c:v>
                </c:pt>
                <c:pt idx="11">
                  <c:v>0.73009999999999997</c:v>
                </c:pt>
                <c:pt idx="12">
                  <c:v>0.95809999999999995</c:v>
                </c:pt>
                <c:pt idx="13">
                  <c:v>1.0002</c:v>
                </c:pt>
                <c:pt idx="14">
                  <c:v>0.93720000000000003</c:v>
                </c:pt>
              </c:numCache>
            </c:numRef>
          </c:xVal>
          <c:yVal>
            <c:numRef>
              <c:f>Plate1!$Q$2:$Q$16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8B-9747-887F-538BF72CB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Plate2!$R$1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Plate2!$R$2:$R$16</c:f>
              <c:numCache>
                <c:formatCode>0.0000</c:formatCode>
                <c:ptCount val="15"/>
                <c:pt idx="0">
                  <c:v>0.49840000000000001</c:v>
                </c:pt>
                <c:pt idx="1">
                  <c:v>0.53069999999999995</c:v>
                </c:pt>
                <c:pt idx="2">
                  <c:v>0.52839999999999998</c:v>
                </c:pt>
                <c:pt idx="3">
                  <c:v>0.53259999999999996</c:v>
                </c:pt>
                <c:pt idx="4">
                  <c:v>0.53920000000000001</c:v>
                </c:pt>
                <c:pt idx="5">
                  <c:v>0.53759999999999997</c:v>
                </c:pt>
                <c:pt idx="6">
                  <c:v>0.58360000000000001</c:v>
                </c:pt>
                <c:pt idx="7">
                  <c:v>0.58540000000000003</c:v>
                </c:pt>
                <c:pt idx="8">
                  <c:v>0.61250000000000004</c:v>
                </c:pt>
                <c:pt idx="10">
                  <c:v>0.73819999999999997</c:v>
                </c:pt>
                <c:pt idx="11">
                  <c:v>0.7278</c:v>
                </c:pt>
                <c:pt idx="12">
                  <c:v>1.0168999999999999</c:v>
                </c:pt>
                <c:pt idx="13">
                  <c:v>0.95479999999999998</c:v>
                </c:pt>
                <c:pt idx="14">
                  <c:v>1.0880000000000001</c:v>
                </c:pt>
              </c:numCache>
            </c:numRef>
          </c:xVal>
          <c:yVal>
            <c:numRef>
              <c:f>Plate2!$Q$2:$Q$16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7A-B24D-9ECD-6378396A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Plate3!$R$1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Plate3!$R$2:$R$16</c:f>
              <c:numCache>
                <c:formatCode>0.0000</c:formatCode>
                <c:ptCount val="15"/>
                <c:pt idx="0">
                  <c:v>0.51629999999999998</c:v>
                </c:pt>
                <c:pt idx="1">
                  <c:v>0.52039999999999997</c:v>
                </c:pt>
                <c:pt idx="2">
                  <c:v>0.54210000000000003</c:v>
                </c:pt>
                <c:pt idx="3">
                  <c:v>0.5514</c:v>
                </c:pt>
                <c:pt idx="5">
                  <c:v>0.55659999999999998</c:v>
                </c:pt>
                <c:pt idx="6">
                  <c:v>0.62570000000000003</c:v>
                </c:pt>
                <c:pt idx="7">
                  <c:v>0.60719999999999996</c:v>
                </c:pt>
                <c:pt idx="8">
                  <c:v>0.61070000000000002</c:v>
                </c:pt>
                <c:pt idx="9">
                  <c:v>0.73880000000000001</c:v>
                </c:pt>
                <c:pt idx="10">
                  <c:v>0.73650000000000004</c:v>
                </c:pt>
                <c:pt idx="11">
                  <c:v>0.73460000000000003</c:v>
                </c:pt>
                <c:pt idx="12">
                  <c:v>0.98760000000000003</c:v>
                </c:pt>
                <c:pt idx="13">
                  <c:v>0.97370000000000001</c:v>
                </c:pt>
              </c:numCache>
            </c:numRef>
          </c:xVal>
          <c:yVal>
            <c:numRef>
              <c:f>Plate3!$Q$2:$Q$16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7-8649-BBDA-9BB58AD26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Plate4!$R$1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Plate4!$R$2:$R$16</c:f>
              <c:numCache>
                <c:formatCode>0.0000</c:formatCode>
                <c:ptCount val="15"/>
                <c:pt idx="1">
                  <c:v>0.53559999999999997</c:v>
                </c:pt>
                <c:pt idx="2">
                  <c:v>0.54090000000000005</c:v>
                </c:pt>
                <c:pt idx="3">
                  <c:v>0.57909999999999995</c:v>
                </c:pt>
                <c:pt idx="4">
                  <c:v>0.57520000000000004</c:v>
                </c:pt>
                <c:pt idx="5">
                  <c:v>0.57169999999999999</c:v>
                </c:pt>
                <c:pt idx="6">
                  <c:v>0.62039999999999995</c:v>
                </c:pt>
                <c:pt idx="7">
                  <c:v>0.60809999999999997</c:v>
                </c:pt>
                <c:pt idx="8">
                  <c:v>0.61280000000000001</c:v>
                </c:pt>
                <c:pt idx="9">
                  <c:v>0.82869999999999999</c:v>
                </c:pt>
                <c:pt idx="10">
                  <c:v>0.79200000000000004</c:v>
                </c:pt>
                <c:pt idx="11">
                  <c:v>0.80640000000000001</c:v>
                </c:pt>
                <c:pt idx="12">
                  <c:v>1.0028999999999999</c:v>
                </c:pt>
                <c:pt idx="13">
                  <c:v>1.127</c:v>
                </c:pt>
                <c:pt idx="14">
                  <c:v>1.0486</c:v>
                </c:pt>
              </c:numCache>
            </c:numRef>
          </c:xVal>
          <c:yVal>
            <c:numRef>
              <c:f>Plate4!$Q$2:$Q$16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B-A148-8E1E-E4B6F1191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431800</xdr:colOff>
      <xdr:row>1</xdr:row>
      <xdr:rowOff>0</xdr:rowOff>
    </xdr:from>
    <xdr:to>
      <xdr:col>25</xdr:col>
      <xdr:colOff>812800</xdr:colOff>
      <xdr:row>15</xdr:row>
      <xdr:rowOff>215900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9DA2B-9DB3-E144-A862-4EDCE2917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C8DD37-CD89-F240-883B-979CE202D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8085-6955-214C-A654-A12F37CFF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1BD42-2389-0845-ABDB-068216D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66D2-AB27-484B-96DC-0B702B5B1330}">
  <dimension ref="A1:B55"/>
  <sheetViews>
    <sheetView tabSelected="1" workbookViewId="0">
      <selection activeCell="K14" sqref="K14"/>
    </sheetView>
  </sheetViews>
  <sheetFormatPr baseColWidth="10" defaultRowHeight="16" x14ac:dyDescent="0.2"/>
  <cols>
    <col min="1" max="1" width="11.83203125" customWidth="1"/>
    <col min="2" max="2" width="15" style="20" customWidth="1"/>
  </cols>
  <sheetData>
    <row r="1" spans="1:2" x14ac:dyDescent="0.2">
      <c r="A1" s="18" t="s">
        <v>44</v>
      </c>
      <c r="B1" s="19" t="s">
        <v>68</v>
      </c>
    </row>
    <row r="2" spans="1:2" x14ac:dyDescent="0.2">
      <c r="A2" t="s">
        <v>83</v>
      </c>
      <c r="B2" s="20">
        <v>12.870321999999979</v>
      </c>
    </row>
    <row r="3" spans="1:2" x14ac:dyDescent="0.2">
      <c r="A3" t="s">
        <v>47</v>
      </c>
      <c r="B3" s="20">
        <v>22.320588000000008</v>
      </c>
    </row>
    <row r="4" spans="1:2" x14ac:dyDescent="0.2">
      <c r="A4" t="s">
        <v>33</v>
      </c>
      <c r="B4" s="20">
        <v>9.8330536666666681</v>
      </c>
    </row>
    <row r="5" spans="1:2" x14ac:dyDescent="0.2">
      <c r="A5" t="s">
        <v>50</v>
      </c>
      <c r="B5" s="20">
        <v>24.509858000000015</v>
      </c>
    </row>
    <row r="6" spans="1:2" x14ac:dyDescent="0.2">
      <c r="A6" t="s">
        <v>22</v>
      </c>
      <c r="B6" s="20">
        <v>7.7388293333333342</v>
      </c>
    </row>
    <row r="7" spans="1:2" x14ac:dyDescent="0.2">
      <c r="A7" t="s">
        <v>59</v>
      </c>
      <c r="B7" s="20">
        <v>32.055342000000003</v>
      </c>
    </row>
    <row r="8" spans="1:2" x14ac:dyDescent="0.2">
      <c r="A8" t="s">
        <v>26</v>
      </c>
      <c r="B8" s="20">
        <v>22.216857000000005</v>
      </c>
    </row>
    <row r="9" spans="1:2" x14ac:dyDescent="0.2">
      <c r="A9" t="s">
        <v>52</v>
      </c>
      <c r="B9" s="20">
        <v>19.267606000000015</v>
      </c>
    </row>
    <row r="10" spans="1:2" x14ac:dyDescent="0.2">
      <c r="A10" t="s">
        <v>37</v>
      </c>
      <c r="B10" s="20">
        <v>14.442940666666674</v>
      </c>
    </row>
    <row r="11" spans="1:2" x14ac:dyDescent="0.2">
      <c r="A11" t="s">
        <v>61</v>
      </c>
      <c r="B11" s="20">
        <v>26.531184000000007</v>
      </c>
    </row>
    <row r="12" spans="1:2" x14ac:dyDescent="0.2">
      <c r="A12" t="s">
        <v>53</v>
      </c>
      <c r="B12" s="20">
        <v>18.068006000000008</v>
      </c>
    </row>
    <row r="13" spans="1:2" x14ac:dyDescent="0.2">
      <c r="A13" t="s">
        <v>32</v>
      </c>
      <c r="B13" s="20">
        <v>10.107645000000005</v>
      </c>
    </row>
    <row r="14" spans="1:2" x14ac:dyDescent="0.2">
      <c r="A14" t="s">
        <v>80</v>
      </c>
      <c r="B14" s="20">
        <v>10.775611999999997</v>
      </c>
    </row>
    <row r="15" spans="1:2" x14ac:dyDescent="0.2">
      <c r="A15" t="s">
        <v>23</v>
      </c>
      <c r="B15" s="20">
        <v>21.66574533333333</v>
      </c>
    </row>
    <row r="16" spans="1:2" x14ac:dyDescent="0.2">
      <c r="A16" t="s">
        <v>20</v>
      </c>
      <c r="B16" s="20">
        <v>39.729240666666676</v>
      </c>
    </row>
    <row r="17" spans="1:2" x14ac:dyDescent="0.2">
      <c r="A17" t="s">
        <v>54</v>
      </c>
      <c r="B17" s="20">
        <v>19.477536000000004</v>
      </c>
    </row>
    <row r="18" spans="1:2" x14ac:dyDescent="0.2">
      <c r="A18" t="s">
        <v>36</v>
      </c>
      <c r="B18" s="20">
        <v>11.026048333333339</v>
      </c>
    </row>
    <row r="19" spans="1:2" x14ac:dyDescent="0.2">
      <c r="A19" t="s">
        <v>31</v>
      </c>
      <c r="B19" s="20">
        <v>21.93157566666666</v>
      </c>
    </row>
    <row r="20" spans="1:2" x14ac:dyDescent="0.2">
      <c r="A20" t="s">
        <v>25</v>
      </c>
      <c r="B20" s="20">
        <v>19.707677999999998</v>
      </c>
    </row>
    <row r="21" spans="1:2" x14ac:dyDescent="0.2">
      <c r="A21" t="s">
        <v>76</v>
      </c>
      <c r="B21" s="20">
        <v>13.899021999999981</v>
      </c>
    </row>
    <row r="22" spans="1:2" x14ac:dyDescent="0.2">
      <c r="A22" t="s">
        <v>49</v>
      </c>
      <c r="B22" s="20">
        <v>19.753444000000009</v>
      </c>
    </row>
    <row r="23" spans="1:2" x14ac:dyDescent="0.2">
      <c r="A23" t="s">
        <v>81</v>
      </c>
      <c r="B23" s="20">
        <v>11.169537999999985</v>
      </c>
    </row>
    <row r="24" spans="1:2" x14ac:dyDescent="0.2">
      <c r="A24" t="s">
        <v>79</v>
      </c>
      <c r="B24" s="20">
        <v>19.447143999999991</v>
      </c>
    </row>
    <row r="25" spans="1:2" x14ac:dyDescent="0.2">
      <c r="A25" t="s">
        <v>60</v>
      </c>
      <c r="B25" s="20">
        <v>9.6588100000000061</v>
      </c>
    </row>
    <row r="26" spans="1:2" x14ac:dyDescent="0.2">
      <c r="A26" t="s">
        <v>71</v>
      </c>
      <c r="B26" s="20">
        <v>8.2411719999999846</v>
      </c>
    </row>
    <row r="27" spans="1:2" x14ac:dyDescent="0.2">
      <c r="A27" t="s">
        <v>29</v>
      </c>
      <c r="B27" s="20">
        <v>20.077246999999996</v>
      </c>
    </row>
    <row r="28" spans="1:2" x14ac:dyDescent="0.2">
      <c r="A28" t="s">
        <v>38</v>
      </c>
      <c r="B28" s="20">
        <v>25.419788333333333</v>
      </c>
    </row>
    <row r="29" spans="1:2" x14ac:dyDescent="0.2">
      <c r="A29" t="s">
        <v>77</v>
      </c>
      <c r="B29" s="20">
        <v>17.664063999999989</v>
      </c>
    </row>
    <row r="30" spans="1:2" x14ac:dyDescent="0.2">
      <c r="A30" t="s">
        <v>69</v>
      </c>
      <c r="B30" s="20">
        <v>12.134254</v>
      </c>
    </row>
    <row r="31" spans="1:2" x14ac:dyDescent="0.2">
      <c r="A31" t="s">
        <v>21</v>
      </c>
      <c r="B31" s="20">
        <v>7.615639666666663</v>
      </c>
    </row>
    <row r="32" spans="1:2" x14ac:dyDescent="0.2">
      <c r="A32" t="s">
        <v>56</v>
      </c>
      <c r="B32" s="20">
        <v>9.4368840000000045</v>
      </c>
    </row>
    <row r="33" spans="1:2" x14ac:dyDescent="0.2">
      <c r="A33" t="s">
        <v>27</v>
      </c>
      <c r="B33" s="20">
        <v>11.124306000000006</v>
      </c>
    </row>
    <row r="34" spans="1:2" x14ac:dyDescent="0.2">
      <c r="A34" t="s">
        <v>34</v>
      </c>
      <c r="B34" s="20">
        <v>10.118335</v>
      </c>
    </row>
    <row r="35" spans="1:2" x14ac:dyDescent="0.2">
      <c r="A35" t="s">
        <v>74</v>
      </c>
      <c r="B35" s="20">
        <v>7.4592643333333335</v>
      </c>
    </row>
    <row r="36" spans="1:2" x14ac:dyDescent="0.2">
      <c r="A36" t="s">
        <v>30</v>
      </c>
      <c r="B36" s="20">
        <v>13.308299000000002</v>
      </c>
    </row>
    <row r="37" spans="1:2" x14ac:dyDescent="0.2">
      <c r="A37" t="s">
        <v>28</v>
      </c>
      <c r="B37" s="20">
        <v>11.106312000000001</v>
      </c>
    </row>
    <row r="38" spans="1:2" x14ac:dyDescent="0.2">
      <c r="A38" t="s">
        <v>51</v>
      </c>
      <c r="B38" s="20">
        <v>33.458874000000009</v>
      </c>
    </row>
    <row r="39" spans="1:2" x14ac:dyDescent="0.2">
      <c r="A39" t="s">
        <v>35</v>
      </c>
      <c r="B39" s="20">
        <v>9.9238250000000008</v>
      </c>
    </row>
    <row r="40" spans="1:2" x14ac:dyDescent="0.2">
      <c r="A40" t="s">
        <v>45</v>
      </c>
      <c r="B40" s="20">
        <v>26.951044000000014</v>
      </c>
    </row>
    <row r="41" spans="1:2" x14ac:dyDescent="0.2">
      <c r="A41" t="s">
        <v>46</v>
      </c>
      <c r="B41" s="20">
        <v>16.694464000000011</v>
      </c>
    </row>
    <row r="42" spans="1:2" x14ac:dyDescent="0.2">
      <c r="A42" t="s">
        <v>57</v>
      </c>
      <c r="B42" s="20">
        <v>20.947046000000004</v>
      </c>
    </row>
    <row r="43" spans="1:2" x14ac:dyDescent="0.2">
      <c r="A43" t="s">
        <v>84</v>
      </c>
      <c r="B43" s="20">
        <v>28.443383199999985</v>
      </c>
    </row>
    <row r="44" spans="1:2" x14ac:dyDescent="0.2">
      <c r="A44" t="s">
        <v>86</v>
      </c>
      <c r="B44" s="20">
        <v>20.379831999999976</v>
      </c>
    </row>
    <row r="45" spans="1:2" x14ac:dyDescent="0.2">
      <c r="A45" t="s">
        <v>82</v>
      </c>
      <c r="B45" s="20">
        <v>27.683601999999972</v>
      </c>
    </row>
    <row r="46" spans="1:2" x14ac:dyDescent="0.2">
      <c r="A46" t="s">
        <v>72</v>
      </c>
      <c r="B46" s="20">
        <v>5.1633313333333355</v>
      </c>
    </row>
    <row r="47" spans="1:2" x14ac:dyDescent="0.2">
      <c r="A47" t="s">
        <v>73</v>
      </c>
      <c r="B47" s="20">
        <v>14.029323999999979</v>
      </c>
    </row>
    <row r="48" spans="1:2" x14ac:dyDescent="0.2">
      <c r="A48" t="s">
        <v>75</v>
      </c>
      <c r="B48" s="20">
        <v>12.938901999999993</v>
      </c>
    </row>
    <row r="49" spans="1:2" x14ac:dyDescent="0.2">
      <c r="A49" t="s">
        <v>70</v>
      </c>
      <c r="B49" s="20">
        <v>23.397351999999984</v>
      </c>
    </row>
    <row r="50" spans="1:2" x14ac:dyDescent="0.2">
      <c r="A50" t="s">
        <v>55</v>
      </c>
      <c r="B50" s="20">
        <v>20.161308000000012</v>
      </c>
    </row>
    <row r="51" spans="1:2" x14ac:dyDescent="0.2">
      <c r="A51" t="s">
        <v>58</v>
      </c>
      <c r="B51" s="20">
        <v>23.106325999999999</v>
      </c>
    </row>
    <row r="52" spans="1:2" x14ac:dyDescent="0.2">
      <c r="A52" t="s">
        <v>78</v>
      </c>
      <c r="B52" s="20">
        <v>10.13641966666667</v>
      </c>
    </row>
    <row r="53" spans="1:2" x14ac:dyDescent="0.2">
      <c r="A53" t="s">
        <v>48</v>
      </c>
      <c r="B53" s="20">
        <v>12.891732000000003</v>
      </c>
    </row>
    <row r="54" spans="1:2" x14ac:dyDescent="0.2">
      <c r="A54" t="s">
        <v>85</v>
      </c>
      <c r="B54" s="20">
        <v>1.6234096666666642</v>
      </c>
    </row>
    <row r="55" spans="1:2" x14ac:dyDescent="0.2">
      <c r="A55" t="s">
        <v>24</v>
      </c>
      <c r="B55" s="20">
        <v>8.5811540000000068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603B-CB6F-5441-803D-A0FCD3B9AA98}">
  <dimension ref="A1:W25"/>
  <sheetViews>
    <sheetView zoomScale="110" zoomScaleNormal="110" workbookViewId="0">
      <pane xSplit="1" topLeftCell="B1" activePane="topRight" state="frozen"/>
      <selection pane="topRight" activeCell="N2" sqref="N2:N23"/>
    </sheetView>
  </sheetViews>
  <sheetFormatPr baseColWidth="10" defaultRowHeight="16" x14ac:dyDescent="0.2"/>
  <cols>
    <col min="1" max="1" width="12.33203125" style="4" customWidth="1"/>
    <col min="2" max="2" width="9.33203125" customWidth="1"/>
    <col min="3" max="5" width="10.83203125" style="3"/>
    <col min="9" max="9" width="20.83203125" customWidth="1"/>
    <col min="10" max="10" width="16.5" customWidth="1"/>
    <col min="13" max="13" width="17.1640625" customWidth="1"/>
    <col min="14" max="14" width="12.1640625" style="6" customWidth="1"/>
    <col min="15" max="15" width="33.5" customWidth="1"/>
    <col min="16" max="16" width="11.83203125" style="14" customWidth="1"/>
  </cols>
  <sheetData>
    <row r="1" spans="1:18" s="9" customFormat="1" ht="51" x14ac:dyDescent="0.2">
      <c r="A1" s="8" t="s">
        <v>0</v>
      </c>
      <c r="B1" s="9" t="s">
        <v>1</v>
      </c>
      <c r="C1" s="10" t="s">
        <v>2</v>
      </c>
      <c r="D1" s="10" t="s">
        <v>4</v>
      </c>
      <c r="E1" s="10" t="s">
        <v>6</v>
      </c>
      <c r="F1" s="9" t="s">
        <v>3</v>
      </c>
      <c r="G1" s="9" t="s">
        <v>5</v>
      </c>
      <c r="H1" s="9" t="s">
        <v>7</v>
      </c>
      <c r="I1" s="9" t="s">
        <v>8</v>
      </c>
      <c r="J1" s="9" t="s">
        <v>14</v>
      </c>
      <c r="K1" s="9" t="s">
        <v>13</v>
      </c>
      <c r="L1" s="9" t="s">
        <v>9</v>
      </c>
      <c r="M1" s="9" t="s">
        <v>12</v>
      </c>
      <c r="N1" s="11" t="s">
        <v>41</v>
      </c>
      <c r="O1" s="9" t="s">
        <v>42</v>
      </c>
      <c r="P1" s="13"/>
      <c r="Q1" s="9" t="s">
        <v>10</v>
      </c>
      <c r="R1" s="9" t="s">
        <v>11</v>
      </c>
    </row>
    <row r="2" spans="1:18" x14ac:dyDescent="0.2">
      <c r="A2" s="4" t="s">
        <v>19</v>
      </c>
      <c r="B2">
        <v>10</v>
      </c>
      <c r="C2" s="2">
        <v>0.45279999999999998</v>
      </c>
      <c r="D2" s="2">
        <v>0.45960000000000001</v>
      </c>
      <c r="E2" s="2">
        <v>0.44950000000000001</v>
      </c>
      <c r="F2">
        <f>($U$18*C2)+($U$19)</f>
        <v>-7.1587200000000628E-3</v>
      </c>
      <c r="G2">
        <f t="shared" ref="G2:H2" si="0">($U$18*D2)+($U$19)</f>
        <v>6.0679599999999834E-3</v>
      </c>
      <c r="H2">
        <f t="shared" si="0"/>
        <v>-1.3577549999999938E-2</v>
      </c>
      <c r="I2" s="1">
        <f t="shared" ref="I2:I23" si="1">AVERAGE(F2,G2,H2)</f>
        <v>-4.8894366666666729E-3</v>
      </c>
      <c r="J2" s="1">
        <f t="shared" ref="J2:J23" si="2">B2/10</f>
        <v>1</v>
      </c>
      <c r="K2">
        <f>I2/J2</f>
        <v>-4.8894366666666729E-3</v>
      </c>
      <c r="L2">
        <f>K2</f>
        <v>-4.8894366666666729E-3</v>
      </c>
      <c r="M2">
        <v>100</v>
      </c>
      <c r="N2" s="17">
        <f>L2*M2</f>
        <v>-0.48894366666666728</v>
      </c>
      <c r="Q2">
        <v>0.06</v>
      </c>
      <c r="R2" s="7">
        <v>0.47810000000000002</v>
      </c>
    </row>
    <row r="3" spans="1:18" x14ac:dyDescent="0.2">
      <c r="A3" s="4" t="s">
        <v>20</v>
      </c>
      <c r="B3">
        <v>10</v>
      </c>
      <c r="C3" s="2">
        <v>0.64100000000000001</v>
      </c>
      <c r="D3" s="2">
        <v>0.65990000000000004</v>
      </c>
      <c r="E3" s="2">
        <v>0.68130000000000002</v>
      </c>
      <c r="F3">
        <f t="shared" ref="F3:F23" si="3">($U$18*C3)+($U$19)</f>
        <v>0.35890910000000009</v>
      </c>
      <c r="G3">
        <f t="shared" ref="G3:G23" si="4">($U$18*D3)+($U$19)</f>
        <v>0.39567149000000013</v>
      </c>
      <c r="H3">
        <f t="shared" ref="H3:H23" si="5">($U$18*E3)+($U$19)</f>
        <v>0.43729662999999996</v>
      </c>
      <c r="I3" s="1">
        <f t="shared" si="1"/>
        <v>0.39729240666666676</v>
      </c>
      <c r="J3" s="1">
        <f t="shared" si="2"/>
        <v>1</v>
      </c>
      <c r="K3">
        <f t="shared" ref="K3:K8" si="6">I3/J3</f>
        <v>0.39729240666666676</v>
      </c>
      <c r="L3">
        <f t="shared" ref="L3:L23" si="7">K3</f>
        <v>0.39729240666666676</v>
      </c>
      <c r="M3">
        <v>100</v>
      </c>
      <c r="N3" s="15">
        <f t="shared" ref="N3:N8" si="8">L3*M3</f>
        <v>39.729240666666676</v>
      </c>
      <c r="Q3">
        <v>0.06</v>
      </c>
      <c r="R3" s="7">
        <v>0.4924</v>
      </c>
    </row>
    <row r="4" spans="1:18" x14ac:dyDescent="0.2">
      <c r="A4" s="4" t="s">
        <v>21</v>
      </c>
      <c r="B4">
        <v>10</v>
      </c>
      <c r="C4" s="2">
        <v>0.4975</v>
      </c>
      <c r="D4" s="2">
        <v>0.50549999999999995</v>
      </c>
      <c r="E4" s="2">
        <v>0.4839</v>
      </c>
      <c r="F4">
        <f t="shared" si="3"/>
        <v>7.9787249999999976E-2</v>
      </c>
      <c r="G4">
        <f t="shared" si="4"/>
        <v>9.5348049999999906E-2</v>
      </c>
      <c r="H4">
        <f t="shared" si="5"/>
        <v>5.3333889999999995E-2</v>
      </c>
      <c r="I4" s="1">
        <f t="shared" si="1"/>
        <v>7.6156396666666626E-2</v>
      </c>
      <c r="J4" s="1">
        <f t="shared" si="2"/>
        <v>1</v>
      </c>
      <c r="K4">
        <f t="shared" si="6"/>
        <v>7.6156396666666626E-2</v>
      </c>
      <c r="L4">
        <f t="shared" si="7"/>
        <v>7.6156396666666626E-2</v>
      </c>
      <c r="M4">
        <v>100</v>
      </c>
      <c r="N4" s="15">
        <f t="shared" si="8"/>
        <v>7.615639666666663</v>
      </c>
      <c r="Q4">
        <v>0.06</v>
      </c>
      <c r="R4" s="7">
        <v>0.51200000000000001</v>
      </c>
    </row>
    <row r="5" spans="1:18" x14ac:dyDescent="0.2">
      <c r="A5" s="4" t="s">
        <v>22</v>
      </c>
      <c r="B5">
        <v>10</v>
      </c>
      <c r="C5" s="2">
        <v>0.49959999999999999</v>
      </c>
      <c r="D5" s="2">
        <v>0.49990000000000001</v>
      </c>
      <c r="E5" s="2">
        <v>0.48930000000000001</v>
      </c>
      <c r="F5">
        <f t="shared" si="3"/>
        <v>8.3871959999999968E-2</v>
      </c>
      <c r="G5">
        <f t="shared" si="4"/>
        <v>8.4455490000000077E-2</v>
      </c>
      <c r="H5">
        <f t="shared" si="5"/>
        <v>6.3837429999999973E-2</v>
      </c>
      <c r="I5" s="1">
        <f t="shared" si="1"/>
        <v>7.7388293333333344E-2</v>
      </c>
      <c r="J5" s="1">
        <f t="shared" si="2"/>
        <v>1</v>
      </c>
      <c r="K5">
        <f t="shared" si="6"/>
        <v>7.7388293333333344E-2</v>
      </c>
      <c r="L5">
        <f t="shared" si="7"/>
        <v>7.7388293333333344E-2</v>
      </c>
      <c r="M5">
        <v>100</v>
      </c>
      <c r="N5" s="15">
        <f t="shared" si="8"/>
        <v>7.7388293333333342</v>
      </c>
      <c r="Q5">
        <v>0.125</v>
      </c>
      <c r="R5" s="7">
        <v>0.50819999999999999</v>
      </c>
    </row>
    <row r="6" spans="1:18" x14ac:dyDescent="0.2">
      <c r="A6" s="4" t="s">
        <v>23</v>
      </c>
      <c r="B6">
        <v>10</v>
      </c>
      <c r="C6" s="2">
        <v>0.59389999999999998</v>
      </c>
      <c r="D6" s="2">
        <v>0.54049999999999998</v>
      </c>
      <c r="E6" s="2">
        <v>0.56920000000000004</v>
      </c>
      <c r="F6">
        <f t="shared" si="3"/>
        <v>0.26729488999999995</v>
      </c>
      <c r="G6">
        <f t="shared" si="4"/>
        <v>0.16342654999999995</v>
      </c>
      <c r="H6">
        <f t="shared" si="5"/>
        <v>0.21925092000000002</v>
      </c>
      <c r="I6" s="1">
        <f t="shared" si="1"/>
        <v>0.21665745333333331</v>
      </c>
      <c r="J6" s="1">
        <f t="shared" si="2"/>
        <v>1</v>
      </c>
      <c r="K6">
        <f t="shared" si="6"/>
        <v>0.21665745333333331</v>
      </c>
      <c r="L6">
        <f t="shared" si="7"/>
        <v>0.21665745333333331</v>
      </c>
      <c r="M6">
        <v>100</v>
      </c>
      <c r="N6" s="15">
        <f t="shared" si="8"/>
        <v>21.66574533333333</v>
      </c>
      <c r="Q6">
        <v>0.125</v>
      </c>
      <c r="R6" s="7">
        <v>0.53990000000000005</v>
      </c>
    </row>
    <row r="7" spans="1:18" x14ac:dyDescent="0.2">
      <c r="A7" s="4" t="s">
        <v>24</v>
      </c>
      <c r="B7">
        <v>10</v>
      </c>
      <c r="C7" s="2">
        <v>0.48199999999999998</v>
      </c>
      <c r="D7" s="2">
        <v>0.47899999999999998</v>
      </c>
      <c r="E7" s="2">
        <v>0.46400000000000002</v>
      </c>
      <c r="F7">
        <f t="shared" si="3"/>
        <v>4.9638199999999966E-2</v>
      </c>
      <c r="G7">
        <f t="shared" si="4"/>
        <v>4.3802899999999978E-2</v>
      </c>
      <c r="H7">
        <f t="shared" si="5"/>
        <v>1.4626400000000039E-2</v>
      </c>
      <c r="I7" s="1">
        <f t="shared" si="1"/>
        <v>3.6022499999999992E-2</v>
      </c>
      <c r="J7" s="1">
        <f t="shared" si="2"/>
        <v>1</v>
      </c>
      <c r="K7">
        <f t="shared" si="6"/>
        <v>3.6022499999999992E-2</v>
      </c>
      <c r="L7">
        <f t="shared" si="7"/>
        <v>3.6022499999999992E-2</v>
      </c>
      <c r="M7">
        <v>100</v>
      </c>
      <c r="N7" s="16">
        <f t="shared" si="8"/>
        <v>3.6022499999999993</v>
      </c>
      <c r="O7" t="s">
        <v>43</v>
      </c>
      <c r="Q7">
        <v>0.125</v>
      </c>
      <c r="R7" s="7">
        <v>0.52059999999999995</v>
      </c>
    </row>
    <row r="8" spans="1:18" x14ac:dyDescent="0.2">
      <c r="A8" s="4" t="s">
        <v>25</v>
      </c>
      <c r="B8">
        <v>10</v>
      </c>
      <c r="C8" s="2">
        <v>0.5776</v>
      </c>
      <c r="D8" s="2">
        <v>0.54679999999999995</v>
      </c>
      <c r="E8" s="2">
        <v>0.54900000000000004</v>
      </c>
      <c r="F8">
        <f t="shared" si="3"/>
        <v>0.23558975999999998</v>
      </c>
      <c r="G8">
        <f t="shared" si="4"/>
        <v>0.17568067999999981</v>
      </c>
      <c r="H8">
        <f t="shared" si="5"/>
        <v>0.17995990000000017</v>
      </c>
      <c r="I8" s="1">
        <f t="shared" si="1"/>
        <v>0.19707677999999998</v>
      </c>
      <c r="J8" s="1">
        <f t="shared" si="2"/>
        <v>1</v>
      </c>
      <c r="K8">
        <f t="shared" si="6"/>
        <v>0.19707677999999998</v>
      </c>
      <c r="L8">
        <f t="shared" si="7"/>
        <v>0.19707677999999998</v>
      </c>
      <c r="M8">
        <v>100</v>
      </c>
      <c r="N8" s="15">
        <f t="shared" si="8"/>
        <v>19.707677999999998</v>
      </c>
      <c r="Q8">
        <v>0.25</v>
      </c>
      <c r="R8" s="7">
        <v>0.58389999999999997</v>
      </c>
    </row>
    <row r="9" spans="1:18" x14ac:dyDescent="0.2">
      <c r="A9" s="4" t="s">
        <v>26</v>
      </c>
      <c r="B9">
        <v>10</v>
      </c>
      <c r="C9" s="3">
        <v>0.59830000000000005</v>
      </c>
      <c r="D9" s="3">
        <v>0.51790000000000003</v>
      </c>
      <c r="E9" s="3">
        <v>0.59589999999999999</v>
      </c>
      <c r="F9">
        <f t="shared" si="3"/>
        <v>0.27585333000000001</v>
      </c>
      <c r="G9">
        <f t="shared" si="4"/>
        <v>0.11946729000000011</v>
      </c>
      <c r="H9">
        <f t="shared" si="5"/>
        <v>0.27118509000000002</v>
      </c>
      <c r="I9" s="1">
        <f t="shared" si="1"/>
        <v>0.22216857000000004</v>
      </c>
      <c r="J9" s="1">
        <f t="shared" si="2"/>
        <v>1</v>
      </c>
      <c r="K9">
        <f t="shared" ref="K9:K23" si="9">I9/J9</f>
        <v>0.22216857000000004</v>
      </c>
      <c r="L9">
        <f t="shared" si="7"/>
        <v>0.22216857000000004</v>
      </c>
      <c r="M9">
        <v>100</v>
      </c>
      <c r="N9" s="15">
        <f t="shared" ref="N9:N23" si="10">L9*M9</f>
        <v>22.216857000000005</v>
      </c>
      <c r="Q9">
        <v>0.25</v>
      </c>
      <c r="R9" s="7">
        <v>0.5766</v>
      </c>
    </row>
    <row r="10" spans="1:18" x14ac:dyDescent="0.2">
      <c r="A10" s="4" t="s">
        <v>27</v>
      </c>
      <c r="B10">
        <v>10</v>
      </c>
      <c r="C10" s="3">
        <v>0.51</v>
      </c>
      <c r="D10" s="3">
        <v>0.47710000000000002</v>
      </c>
      <c r="E10" s="3">
        <v>0.49149999999999999</v>
      </c>
      <c r="F10">
        <f t="shared" si="3"/>
        <v>0.104101</v>
      </c>
      <c r="G10">
        <f t="shared" si="4"/>
        <v>4.010721000000006E-2</v>
      </c>
      <c r="H10">
        <f t="shared" si="5"/>
        <v>6.8116650000000001E-2</v>
      </c>
      <c r="I10" s="1">
        <f t="shared" si="1"/>
        <v>7.0774953333333349E-2</v>
      </c>
      <c r="J10" s="1">
        <f t="shared" si="2"/>
        <v>1</v>
      </c>
      <c r="K10">
        <f t="shared" si="9"/>
        <v>7.0774953333333349E-2</v>
      </c>
      <c r="L10">
        <f t="shared" si="7"/>
        <v>7.0774953333333349E-2</v>
      </c>
      <c r="M10">
        <v>100</v>
      </c>
      <c r="N10" s="16">
        <f t="shared" si="10"/>
        <v>7.077495333333335</v>
      </c>
      <c r="O10" t="s">
        <v>43</v>
      </c>
      <c r="Q10">
        <v>0.25</v>
      </c>
      <c r="R10" s="7">
        <v>0.55510000000000004</v>
      </c>
    </row>
    <row r="11" spans="1:18" x14ac:dyDescent="0.2">
      <c r="A11" s="4" t="s">
        <v>28</v>
      </c>
      <c r="B11">
        <v>10</v>
      </c>
      <c r="C11" s="3">
        <v>0.47639999999999999</v>
      </c>
      <c r="D11" s="3">
        <v>0.47770000000000001</v>
      </c>
      <c r="E11" s="3">
        <v>0.50329999999999997</v>
      </c>
      <c r="F11">
        <f t="shared" si="3"/>
        <v>3.8745640000000026E-2</v>
      </c>
      <c r="G11">
        <f t="shared" si="4"/>
        <v>4.1274270000000057E-2</v>
      </c>
      <c r="H11">
        <f t="shared" si="5"/>
        <v>9.106882999999999E-2</v>
      </c>
      <c r="I11" s="1">
        <f t="shared" si="1"/>
        <v>5.7029580000000024E-2</v>
      </c>
      <c r="J11" s="1">
        <f t="shared" si="2"/>
        <v>1</v>
      </c>
      <c r="K11">
        <f t="shared" si="9"/>
        <v>5.7029580000000024E-2</v>
      </c>
      <c r="L11">
        <f t="shared" si="7"/>
        <v>5.7029580000000024E-2</v>
      </c>
      <c r="M11">
        <v>100</v>
      </c>
      <c r="N11" s="16">
        <f t="shared" si="10"/>
        <v>5.7029580000000024</v>
      </c>
      <c r="O11" t="s">
        <v>43</v>
      </c>
      <c r="Q11">
        <v>0.5</v>
      </c>
      <c r="R11" s="7">
        <v>0.7319</v>
      </c>
    </row>
    <row r="12" spans="1:18" x14ac:dyDescent="0.2">
      <c r="A12" s="4" t="s">
        <v>29</v>
      </c>
      <c r="B12">
        <v>10</v>
      </c>
      <c r="C12" s="3">
        <v>0.54869999999999997</v>
      </c>
      <c r="D12" s="3">
        <v>0.5706</v>
      </c>
      <c r="E12" s="3">
        <v>0.55979999999999996</v>
      </c>
      <c r="F12">
        <f t="shared" si="3"/>
        <v>0.17937636999999984</v>
      </c>
      <c r="G12">
        <f t="shared" si="4"/>
        <v>0.22197406000000008</v>
      </c>
      <c r="H12">
        <f t="shared" si="5"/>
        <v>0.20096697999999991</v>
      </c>
      <c r="I12" s="1">
        <f t="shared" si="1"/>
        <v>0.20077246999999995</v>
      </c>
      <c r="J12" s="1">
        <f t="shared" si="2"/>
        <v>1</v>
      </c>
      <c r="K12">
        <f t="shared" si="9"/>
        <v>0.20077246999999995</v>
      </c>
      <c r="L12">
        <f t="shared" si="7"/>
        <v>0.20077246999999995</v>
      </c>
      <c r="M12">
        <v>100</v>
      </c>
      <c r="N12" s="15">
        <f t="shared" si="10"/>
        <v>20.077246999999996</v>
      </c>
      <c r="Q12">
        <v>0.5</v>
      </c>
      <c r="R12" s="7">
        <v>0.70709999999999995</v>
      </c>
    </row>
    <row r="13" spans="1:18" x14ac:dyDescent="0.2">
      <c r="A13" s="4" t="s">
        <v>30</v>
      </c>
      <c r="B13">
        <v>10</v>
      </c>
      <c r="C13" s="3">
        <v>0.51290000000000002</v>
      </c>
      <c r="D13" s="3">
        <v>0.54730000000000001</v>
      </c>
      <c r="E13" s="3">
        <v>0.51449999999999996</v>
      </c>
      <c r="F13">
        <f t="shared" si="3"/>
        <v>0.10974179000000006</v>
      </c>
      <c r="G13">
        <f t="shared" si="4"/>
        <v>0.17665322999999999</v>
      </c>
      <c r="H13">
        <f t="shared" si="5"/>
        <v>0.11285394999999998</v>
      </c>
      <c r="I13" s="1">
        <f t="shared" si="1"/>
        <v>0.13308299000000001</v>
      </c>
      <c r="J13" s="1">
        <f t="shared" si="2"/>
        <v>1</v>
      </c>
      <c r="K13">
        <f t="shared" si="9"/>
        <v>0.13308299000000001</v>
      </c>
      <c r="L13">
        <f t="shared" si="7"/>
        <v>0.13308299000000001</v>
      </c>
      <c r="M13">
        <v>100</v>
      </c>
      <c r="N13" s="15">
        <f t="shared" si="10"/>
        <v>13.308299000000002</v>
      </c>
      <c r="Q13">
        <v>0.5</v>
      </c>
      <c r="R13" s="7">
        <v>0.73009999999999997</v>
      </c>
    </row>
    <row r="14" spans="1:18" x14ac:dyDescent="0.2">
      <c r="A14" s="4" t="s">
        <v>31</v>
      </c>
      <c r="B14">
        <v>10</v>
      </c>
      <c r="C14" s="3">
        <v>0.56850000000000001</v>
      </c>
      <c r="D14" s="3">
        <v>0.57369999999999999</v>
      </c>
      <c r="E14" s="3">
        <v>0.5655</v>
      </c>
      <c r="F14">
        <f t="shared" si="3"/>
        <v>0.21788934999999998</v>
      </c>
      <c r="G14">
        <f t="shared" si="4"/>
        <v>0.22800386999999989</v>
      </c>
      <c r="H14">
        <f t="shared" si="5"/>
        <v>0.21205404999999999</v>
      </c>
      <c r="I14" s="1">
        <f t="shared" si="1"/>
        <v>0.21931575666666661</v>
      </c>
      <c r="J14" s="1">
        <f t="shared" si="2"/>
        <v>1</v>
      </c>
      <c r="K14">
        <f t="shared" si="9"/>
        <v>0.21931575666666661</v>
      </c>
      <c r="L14">
        <f t="shared" si="7"/>
        <v>0.21931575666666661</v>
      </c>
      <c r="M14">
        <v>100</v>
      </c>
      <c r="N14" s="15">
        <f t="shared" si="10"/>
        <v>21.93157566666666</v>
      </c>
      <c r="Q14">
        <v>1</v>
      </c>
      <c r="R14" s="7">
        <v>0.95809999999999995</v>
      </c>
    </row>
    <row r="15" spans="1:18" ht="20" customHeight="1" x14ac:dyDescent="0.2">
      <c r="A15" s="4" t="s">
        <v>32</v>
      </c>
      <c r="B15">
        <v>10</v>
      </c>
      <c r="C15" s="3">
        <v>0.49580000000000002</v>
      </c>
      <c r="D15" s="3">
        <v>0.4854</v>
      </c>
      <c r="E15" s="3">
        <v>0.48409999999999997</v>
      </c>
      <c r="F15">
        <f t="shared" si="3"/>
        <v>7.648058000000002E-2</v>
      </c>
      <c r="G15">
        <f t="shared" si="4"/>
        <v>5.6251539999999989E-2</v>
      </c>
      <c r="H15">
        <f t="shared" si="5"/>
        <v>5.3722909999999957E-2</v>
      </c>
      <c r="I15" s="1">
        <f t="shared" si="1"/>
        <v>6.2151676666666655E-2</v>
      </c>
      <c r="J15" s="1">
        <f t="shared" si="2"/>
        <v>1</v>
      </c>
      <c r="K15">
        <f t="shared" si="9"/>
        <v>6.2151676666666655E-2</v>
      </c>
      <c r="L15">
        <f t="shared" si="7"/>
        <v>6.2151676666666655E-2</v>
      </c>
      <c r="M15">
        <v>100</v>
      </c>
      <c r="N15" s="16">
        <f t="shared" si="10"/>
        <v>6.215167666666666</v>
      </c>
      <c r="O15" t="s">
        <v>43</v>
      </c>
      <c r="Q15">
        <v>1</v>
      </c>
      <c r="R15" s="7">
        <v>1.0002</v>
      </c>
    </row>
    <row r="16" spans="1:18" x14ac:dyDescent="0.2">
      <c r="A16" s="4" t="s">
        <v>33</v>
      </c>
      <c r="B16">
        <v>10</v>
      </c>
      <c r="C16" s="3">
        <v>0.49130000000000001</v>
      </c>
      <c r="D16" s="3">
        <v>0.53310000000000002</v>
      </c>
      <c r="E16" s="3">
        <v>0.49669999999999997</v>
      </c>
      <c r="F16">
        <f t="shared" si="3"/>
        <v>6.7727630000000039E-2</v>
      </c>
      <c r="G16">
        <f t="shared" si="4"/>
        <v>0.14903281000000013</v>
      </c>
      <c r="H16">
        <f t="shared" si="5"/>
        <v>7.8231169999999906E-2</v>
      </c>
      <c r="I16" s="1">
        <f t="shared" si="1"/>
        <v>9.833053666666669E-2</v>
      </c>
      <c r="J16" s="1">
        <f t="shared" si="2"/>
        <v>1</v>
      </c>
      <c r="K16">
        <f t="shared" si="9"/>
        <v>9.833053666666669E-2</v>
      </c>
      <c r="L16">
        <f t="shared" si="7"/>
        <v>9.833053666666669E-2</v>
      </c>
      <c r="M16">
        <v>100</v>
      </c>
      <c r="N16" s="15">
        <f t="shared" si="10"/>
        <v>9.8330536666666681</v>
      </c>
      <c r="Q16">
        <v>1</v>
      </c>
      <c r="R16" s="7">
        <v>0.93720000000000003</v>
      </c>
    </row>
    <row r="17" spans="1:23" x14ac:dyDescent="0.2">
      <c r="A17" s="4" t="s">
        <v>34</v>
      </c>
      <c r="B17">
        <v>10</v>
      </c>
      <c r="C17" s="3">
        <v>0.52049999999999996</v>
      </c>
      <c r="D17" s="3">
        <v>0.49680000000000002</v>
      </c>
      <c r="E17" s="3">
        <v>0.50819999999999999</v>
      </c>
      <c r="F17">
        <f t="shared" si="3"/>
        <v>0.12452454999999996</v>
      </c>
      <c r="G17">
        <f t="shared" si="4"/>
        <v>7.8425680000000053E-2</v>
      </c>
      <c r="H17">
        <f t="shared" si="5"/>
        <v>0.10059982000000001</v>
      </c>
      <c r="I17" s="1">
        <f t="shared" si="1"/>
        <v>0.10118335000000001</v>
      </c>
      <c r="J17" s="1">
        <f t="shared" si="2"/>
        <v>1</v>
      </c>
      <c r="K17">
        <f t="shared" si="9"/>
        <v>0.10118335000000001</v>
      </c>
      <c r="L17">
        <f t="shared" si="7"/>
        <v>0.10118335000000001</v>
      </c>
      <c r="M17">
        <v>100</v>
      </c>
      <c r="N17" s="15">
        <f t="shared" si="10"/>
        <v>10.118335</v>
      </c>
    </row>
    <row r="18" spans="1:23" x14ac:dyDescent="0.2">
      <c r="A18" s="4" t="s">
        <v>35</v>
      </c>
      <c r="B18">
        <v>10</v>
      </c>
      <c r="C18" s="3">
        <v>0.51800000000000002</v>
      </c>
      <c r="D18" s="3">
        <v>0.50360000000000005</v>
      </c>
      <c r="E18" s="3">
        <v>0.50090000000000001</v>
      </c>
      <c r="F18">
        <f t="shared" si="3"/>
        <v>0.11966179999999993</v>
      </c>
      <c r="G18">
        <f t="shared" si="4"/>
        <v>9.1652360000000099E-2</v>
      </c>
      <c r="H18">
        <f t="shared" si="5"/>
        <v>8.6400589999999999E-2</v>
      </c>
      <c r="I18" s="1">
        <f t="shared" si="1"/>
        <v>9.9238250000000014E-2</v>
      </c>
      <c r="J18" s="1">
        <f t="shared" si="2"/>
        <v>1</v>
      </c>
      <c r="K18">
        <f t="shared" si="9"/>
        <v>9.9238250000000014E-2</v>
      </c>
      <c r="L18">
        <f t="shared" si="7"/>
        <v>9.9238250000000014E-2</v>
      </c>
      <c r="M18">
        <v>100</v>
      </c>
      <c r="N18" s="15">
        <f t="shared" si="10"/>
        <v>9.9238250000000008</v>
      </c>
      <c r="T18" s="12" t="s">
        <v>15</v>
      </c>
      <c r="U18" s="12">
        <v>1.9451000000000001</v>
      </c>
      <c r="W18" t="s">
        <v>17</v>
      </c>
    </row>
    <row r="19" spans="1:23" x14ac:dyDescent="0.2">
      <c r="A19" s="4" t="s">
        <v>36</v>
      </c>
      <c r="B19">
        <v>10</v>
      </c>
      <c r="C19" s="3">
        <v>0.5141</v>
      </c>
      <c r="D19" s="3">
        <v>0.50470000000000004</v>
      </c>
      <c r="E19" s="3">
        <v>0.52070000000000005</v>
      </c>
      <c r="F19">
        <f t="shared" si="3"/>
        <v>0.11207591000000006</v>
      </c>
      <c r="G19">
        <f t="shared" si="4"/>
        <v>9.3791970000000058E-2</v>
      </c>
      <c r="H19">
        <f t="shared" si="5"/>
        <v>0.12491357000000003</v>
      </c>
      <c r="I19" s="1">
        <f t="shared" si="1"/>
        <v>0.11026048333333338</v>
      </c>
      <c r="J19" s="1">
        <f t="shared" si="2"/>
        <v>1</v>
      </c>
      <c r="K19">
        <f t="shared" si="9"/>
        <v>0.11026048333333338</v>
      </c>
      <c r="L19">
        <f t="shared" si="7"/>
        <v>0.11026048333333338</v>
      </c>
      <c r="M19">
        <v>100</v>
      </c>
      <c r="N19" s="15">
        <f t="shared" si="10"/>
        <v>11.026048333333339</v>
      </c>
      <c r="T19" s="12" t="s">
        <v>16</v>
      </c>
      <c r="U19" s="12">
        <v>-0.88790000000000002</v>
      </c>
      <c r="W19" t="s">
        <v>18</v>
      </c>
    </row>
    <row r="20" spans="1:23" x14ac:dyDescent="0.2">
      <c r="A20" s="4" t="s">
        <v>37</v>
      </c>
      <c r="B20">
        <v>10</v>
      </c>
      <c r="C20" s="3">
        <v>0.53720000000000001</v>
      </c>
      <c r="D20" s="3">
        <v>0.5333</v>
      </c>
      <c r="E20" s="3">
        <v>0.52170000000000005</v>
      </c>
      <c r="F20">
        <f t="shared" si="3"/>
        <v>0.15700772000000007</v>
      </c>
      <c r="G20">
        <f t="shared" si="4"/>
        <v>0.14942182999999998</v>
      </c>
      <c r="H20">
        <f t="shared" si="5"/>
        <v>0.12685867000000017</v>
      </c>
      <c r="I20" s="1">
        <f t="shared" si="1"/>
        <v>0.14442940666666673</v>
      </c>
      <c r="J20" s="1">
        <f t="shared" si="2"/>
        <v>1</v>
      </c>
      <c r="K20">
        <f t="shared" si="9"/>
        <v>0.14442940666666673</v>
      </c>
      <c r="L20">
        <f t="shared" si="7"/>
        <v>0.14442940666666673</v>
      </c>
      <c r="M20">
        <v>100</v>
      </c>
      <c r="N20" s="15">
        <f t="shared" si="10"/>
        <v>14.442940666666674</v>
      </c>
      <c r="T20" s="12"/>
      <c r="U20" s="12"/>
    </row>
    <row r="21" spans="1:23" x14ac:dyDescent="0.2">
      <c r="A21" s="4" t="s">
        <v>38</v>
      </c>
      <c r="B21">
        <v>10</v>
      </c>
      <c r="C21" s="3">
        <v>0.6119</v>
      </c>
      <c r="D21" s="3">
        <v>0.58299999999999996</v>
      </c>
      <c r="E21" s="3">
        <v>0.56659999999999999</v>
      </c>
      <c r="F21">
        <f t="shared" si="3"/>
        <v>0.3023066900000001</v>
      </c>
      <c r="G21">
        <f t="shared" si="4"/>
        <v>0.24609329999999996</v>
      </c>
      <c r="H21">
        <f t="shared" si="5"/>
        <v>0.21419365999999995</v>
      </c>
      <c r="I21" s="1">
        <f t="shared" si="1"/>
        <v>0.25419788333333332</v>
      </c>
      <c r="J21" s="1">
        <f t="shared" si="2"/>
        <v>1</v>
      </c>
      <c r="K21">
        <f t="shared" si="9"/>
        <v>0.25419788333333332</v>
      </c>
      <c r="L21">
        <f t="shared" si="7"/>
        <v>0.25419788333333332</v>
      </c>
      <c r="M21">
        <v>100</v>
      </c>
      <c r="N21" s="15">
        <f t="shared" si="10"/>
        <v>25.419788333333333</v>
      </c>
    </row>
    <row r="22" spans="1:23" x14ac:dyDescent="0.2">
      <c r="A22" s="4" t="s">
        <v>39</v>
      </c>
      <c r="B22">
        <v>10</v>
      </c>
      <c r="C22" s="3">
        <v>0.45900000000000002</v>
      </c>
      <c r="D22" s="3">
        <v>0.45879999999999999</v>
      </c>
      <c r="E22" s="3">
        <v>0.46600000000000003</v>
      </c>
      <c r="F22">
        <f t="shared" si="3"/>
        <v>4.9008999999999858E-3</v>
      </c>
      <c r="G22">
        <f t="shared" si="4"/>
        <v>4.5118800000000236E-3</v>
      </c>
      <c r="H22">
        <f t="shared" si="5"/>
        <v>1.8516600000000105E-2</v>
      </c>
      <c r="I22" s="1">
        <f t="shared" si="1"/>
        <v>9.3097933333333716E-3</v>
      </c>
      <c r="J22" s="1">
        <f t="shared" si="2"/>
        <v>1</v>
      </c>
      <c r="K22">
        <f t="shared" si="9"/>
        <v>9.3097933333333716E-3</v>
      </c>
      <c r="L22">
        <f t="shared" si="7"/>
        <v>9.3097933333333716E-3</v>
      </c>
      <c r="M22">
        <v>100</v>
      </c>
      <c r="N22" s="17">
        <f t="shared" si="10"/>
        <v>0.93097933333333716</v>
      </c>
    </row>
    <row r="23" spans="1:23" x14ac:dyDescent="0.2">
      <c r="A23" s="4" t="s">
        <v>40</v>
      </c>
      <c r="B23">
        <v>10</v>
      </c>
      <c r="C23" s="3">
        <v>0.45629999999999998</v>
      </c>
      <c r="D23" s="3">
        <v>0.4723</v>
      </c>
      <c r="E23" s="3">
        <v>0.45829999999999999</v>
      </c>
      <c r="F23">
        <f t="shared" si="3"/>
        <v>-3.5087000000000312E-4</v>
      </c>
      <c r="G23">
        <f t="shared" si="4"/>
        <v>3.0770729999999968E-2</v>
      </c>
      <c r="H23">
        <f t="shared" si="5"/>
        <v>3.5393299999999517E-3</v>
      </c>
      <c r="I23" s="1">
        <f t="shared" si="1"/>
        <v>1.1319729999999972E-2</v>
      </c>
      <c r="J23" s="1">
        <f t="shared" si="2"/>
        <v>1</v>
      </c>
      <c r="K23">
        <f t="shared" si="9"/>
        <v>1.1319729999999972E-2</v>
      </c>
      <c r="L23">
        <f t="shared" si="7"/>
        <v>1.1319729999999972E-2</v>
      </c>
      <c r="M23">
        <v>100</v>
      </c>
      <c r="N23" s="17">
        <f t="shared" si="10"/>
        <v>1.1319729999999972</v>
      </c>
    </row>
    <row r="24" spans="1:23" x14ac:dyDescent="0.2">
      <c r="I24" s="1"/>
      <c r="J24" s="1"/>
      <c r="N24" s="5"/>
    </row>
    <row r="25" spans="1:23" x14ac:dyDescent="0.2">
      <c r="J25" s="1"/>
      <c r="N25" s="5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6E3C-9961-5C44-96FA-088EE4A3DE43}">
  <dimension ref="A1:W27"/>
  <sheetViews>
    <sheetView zoomScale="90" zoomScaleNormal="90" workbookViewId="0">
      <selection activeCell="N2" sqref="N2:N27"/>
    </sheetView>
  </sheetViews>
  <sheetFormatPr baseColWidth="10" defaultRowHeight="16" x14ac:dyDescent="0.2"/>
  <cols>
    <col min="1" max="1" width="12.33203125" style="4" customWidth="1"/>
    <col min="2" max="2" width="9.33203125" customWidth="1"/>
    <col min="3" max="5" width="10.83203125" style="3"/>
    <col min="9" max="9" width="20.83203125" customWidth="1"/>
    <col min="10" max="10" width="16.5" customWidth="1"/>
    <col min="13" max="13" width="17.1640625" customWidth="1"/>
    <col min="14" max="14" width="12.1640625" style="6" customWidth="1"/>
    <col min="15" max="15" width="33.5" customWidth="1"/>
    <col min="16" max="16" width="11.83203125" style="14" customWidth="1"/>
  </cols>
  <sheetData>
    <row r="1" spans="1:18" s="9" customFormat="1" ht="51" x14ac:dyDescent="0.2">
      <c r="A1" s="8" t="s">
        <v>0</v>
      </c>
      <c r="B1" s="9" t="s">
        <v>1</v>
      </c>
      <c r="C1" s="10" t="s">
        <v>2</v>
      </c>
      <c r="D1" s="10" t="s">
        <v>4</v>
      </c>
      <c r="E1" s="10" t="s">
        <v>6</v>
      </c>
      <c r="F1" s="9" t="s">
        <v>3</v>
      </c>
      <c r="G1" s="9" t="s">
        <v>5</v>
      </c>
      <c r="H1" s="9" t="s">
        <v>7</v>
      </c>
      <c r="I1" s="9" t="s">
        <v>8</v>
      </c>
      <c r="J1" s="9" t="s">
        <v>14</v>
      </c>
      <c r="K1" s="9" t="s">
        <v>13</v>
      </c>
      <c r="L1" s="9" t="s">
        <v>9</v>
      </c>
      <c r="M1" s="9" t="s">
        <v>12</v>
      </c>
      <c r="N1" s="11" t="s">
        <v>41</v>
      </c>
      <c r="O1" s="9" t="s">
        <v>42</v>
      </c>
      <c r="P1" s="13"/>
      <c r="Q1" s="9" t="s">
        <v>10</v>
      </c>
      <c r="R1" s="9" t="s">
        <v>11</v>
      </c>
    </row>
    <row r="2" spans="1:18" x14ac:dyDescent="0.2">
      <c r="A2" s="4" t="s">
        <v>19</v>
      </c>
      <c r="B2">
        <v>10</v>
      </c>
      <c r="C2" s="2">
        <v>0.47139999999999999</v>
      </c>
      <c r="D2" s="2">
        <v>0.47860000000000003</v>
      </c>
      <c r="E2" s="2">
        <v>0.47889999999999999</v>
      </c>
      <c r="F2">
        <f>($U$18*C2)+($U$19)</f>
        <v>9.4371600000000555E-3</v>
      </c>
      <c r="G2">
        <f t="shared" ref="G2:H2" si="0">($U$18*D2)+($U$19)</f>
        <v>2.239284000000008E-2</v>
      </c>
      <c r="H2">
        <f t="shared" si="0"/>
        <v>2.2932660000000049E-2</v>
      </c>
      <c r="I2" s="1">
        <f t="shared" ref="I2:I23" si="1">AVERAGE(F2,G2,H2)</f>
        <v>1.8254220000000061E-2</v>
      </c>
      <c r="J2" s="1">
        <f t="shared" ref="J2:J27" si="2">B2/10</f>
        <v>1</v>
      </c>
      <c r="K2">
        <f>I2/J2</f>
        <v>1.8254220000000061E-2</v>
      </c>
      <c r="L2">
        <f>K2</f>
        <v>1.8254220000000061E-2</v>
      </c>
      <c r="M2">
        <v>100</v>
      </c>
      <c r="N2" s="17">
        <f>L2*M2</f>
        <v>1.8254220000000061</v>
      </c>
      <c r="Q2">
        <v>0.06</v>
      </c>
      <c r="R2" s="7">
        <v>0.49840000000000001</v>
      </c>
    </row>
    <row r="3" spans="1:18" x14ac:dyDescent="0.2">
      <c r="A3" s="4" t="s">
        <v>24</v>
      </c>
      <c r="B3">
        <v>20</v>
      </c>
      <c r="C3" s="2">
        <v>0.55400000000000005</v>
      </c>
      <c r="D3" s="2">
        <v>0.57110000000000005</v>
      </c>
      <c r="E3" s="2">
        <v>0.5595</v>
      </c>
      <c r="F3">
        <f t="shared" ref="F3:F27" si="3">($U$18*C3)+($U$19)</f>
        <v>0.1580676000000002</v>
      </c>
      <c r="G3">
        <f t="shared" ref="G3:G27" si="4">($U$18*D3)+($U$19)</f>
        <v>0.18883734000000008</v>
      </c>
      <c r="H3">
        <f t="shared" ref="H3:H27" si="5">($U$18*E3)+($U$19)</f>
        <v>0.16796430000000018</v>
      </c>
      <c r="I3" s="1">
        <f t="shared" si="1"/>
        <v>0.17162308000000015</v>
      </c>
      <c r="J3" s="1">
        <f t="shared" si="2"/>
        <v>2</v>
      </c>
      <c r="K3">
        <f t="shared" ref="K3:K23" si="6">I3/J3</f>
        <v>8.5811540000000075E-2</v>
      </c>
      <c r="L3">
        <f t="shared" ref="L3:L27" si="7">K3</f>
        <v>8.5811540000000075E-2</v>
      </c>
      <c r="M3">
        <v>100</v>
      </c>
      <c r="N3" s="15">
        <f t="shared" ref="N3:N23" si="8">L3*M3</f>
        <v>8.5811540000000068</v>
      </c>
      <c r="O3" t="s">
        <v>66</v>
      </c>
      <c r="Q3">
        <v>0.06</v>
      </c>
      <c r="R3" s="7">
        <v>0.53069999999999995</v>
      </c>
    </row>
    <row r="4" spans="1:18" x14ac:dyDescent="0.2">
      <c r="A4" s="4" t="s">
        <v>27</v>
      </c>
      <c r="B4">
        <v>20</v>
      </c>
      <c r="C4" s="2">
        <v>0.56620000000000004</v>
      </c>
      <c r="D4" s="2">
        <v>0.60389999999999999</v>
      </c>
      <c r="E4" s="2">
        <v>0.59930000000000005</v>
      </c>
      <c r="F4">
        <f t="shared" si="3"/>
        <v>0.18002028000000014</v>
      </c>
      <c r="G4">
        <f t="shared" si="4"/>
        <v>0.24785765999999998</v>
      </c>
      <c r="H4">
        <f t="shared" si="5"/>
        <v>0.23958042000000024</v>
      </c>
      <c r="I4" s="1">
        <f t="shared" si="1"/>
        <v>0.22248612000000012</v>
      </c>
      <c r="J4" s="1">
        <f t="shared" si="2"/>
        <v>2</v>
      </c>
      <c r="K4">
        <f t="shared" si="6"/>
        <v>0.11124306000000006</v>
      </c>
      <c r="L4">
        <f t="shared" si="7"/>
        <v>0.11124306000000006</v>
      </c>
      <c r="M4">
        <v>100</v>
      </c>
      <c r="N4" s="15">
        <f t="shared" si="8"/>
        <v>11.124306000000006</v>
      </c>
      <c r="O4" t="s">
        <v>66</v>
      </c>
      <c r="Q4">
        <v>0.06</v>
      </c>
      <c r="R4" s="7">
        <v>0.52839999999999998</v>
      </c>
    </row>
    <row r="5" spans="1:18" x14ac:dyDescent="0.2">
      <c r="A5" s="4" t="s">
        <v>28</v>
      </c>
      <c r="B5">
        <v>20</v>
      </c>
      <c r="C5" s="2">
        <v>0.59099999999999997</v>
      </c>
      <c r="D5" s="2">
        <v>0.58160000000000001</v>
      </c>
      <c r="E5" s="2">
        <v>0.59619999999999995</v>
      </c>
      <c r="F5">
        <f t="shared" si="3"/>
        <v>0.2246454</v>
      </c>
      <c r="G5">
        <f t="shared" si="4"/>
        <v>0.20773104000000009</v>
      </c>
      <c r="H5">
        <f t="shared" si="5"/>
        <v>0.2340022799999999</v>
      </c>
      <c r="I5" s="1">
        <f t="shared" si="1"/>
        <v>0.22212624</v>
      </c>
      <c r="J5" s="1">
        <f t="shared" si="2"/>
        <v>2</v>
      </c>
      <c r="K5">
        <f t="shared" si="6"/>
        <v>0.11106312</v>
      </c>
      <c r="L5">
        <f t="shared" si="7"/>
        <v>0.11106312</v>
      </c>
      <c r="M5">
        <v>100</v>
      </c>
      <c r="N5" s="15">
        <f t="shared" si="8"/>
        <v>11.106312000000001</v>
      </c>
      <c r="O5" t="s">
        <v>66</v>
      </c>
      <c r="Q5">
        <v>0.125</v>
      </c>
      <c r="R5" s="7">
        <v>0.53259999999999996</v>
      </c>
    </row>
    <row r="6" spans="1:18" x14ac:dyDescent="0.2">
      <c r="A6" s="4" t="s">
        <v>32</v>
      </c>
      <c r="B6">
        <v>20</v>
      </c>
      <c r="C6" s="2">
        <v>0.57940000000000003</v>
      </c>
      <c r="D6" s="2">
        <v>0.56840000000000002</v>
      </c>
      <c r="E6" s="2">
        <v>0.5877</v>
      </c>
      <c r="F6">
        <f t="shared" si="3"/>
        <v>0.2037723600000001</v>
      </c>
      <c r="G6">
        <f t="shared" si="4"/>
        <v>0.18397896000000014</v>
      </c>
      <c r="H6">
        <f t="shared" si="5"/>
        <v>0.21870738000000012</v>
      </c>
      <c r="I6" s="1">
        <f t="shared" si="1"/>
        <v>0.20215290000000011</v>
      </c>
      <c r="J6" s="1">
        <f t="shared" si="2"/>
        <v>2</v>
      </c>
      <c r="K6">
        <f t="shared" si="6"/>
        <v>0.10107645000000005</v>
      </c>
      <c r="L6">
        <f t="shared" si="7"/>
        <v>0.10107645000000005</v>
      </c>
      <c r="M6">
        <v>100</v>
      </c>
      <c r="N6" s="15">
        <f t="shared" si="8"/>
        <v>10.107645000000005</v>
      </c>
      <c r="O6" t="s">
        <v>66</v>
      </c>
      <c r="Q6">
        <v>0.125</v>
      </c>
      <c r="R6" s="7">
        <v>0.53920000000000001</v>
      </c>
    </row>
    <row r="7" spans="1:18" x14ac:dyDescent="0.2">
      <c r="A7" s="4" t="s">
        <v>45</v>
      </c>
      <c r="B7">
        <v>10</v>
      </c>
      <c r="C7" s="2">
        <v>0.63990000000000002</v>
      </c>
      <c r="D7" s="2">
        <v>0.626</v>
      </c>
      <c r="E7" s="2">
        <v>0.58189999999999997</v>
      </c>
      <c r="F7">
        <f t="shared" si="3"/>
        <v>0.31263606000000022</v>
      </c>
      <c r="G7">
        <f t="shared" si="4"/>
        <v>0.28762440000000011</v>
      </c>
      <c r="H7">
        <f t="shared" si="5"/>
        <v>0.20827086000000006</v>
      </c>
      <c r="I7" s="1">
        <f t="shared" si="1"/>
        <v>0.26951044000000013</v>
      </c>
      <c r="J7" s="1">
        <f t="shared" si="2"/>
        <v>1</v>
      </c>
      <c r="K7">
        <f t="shared" si="6"/>
        <v>0.26951044000000013</v>
      </c>
      <c r="L7">
        <f t="shared" si="7"/>
        <v>0.26951044000000013</v>
      </c>
      <c r="M7">
        <v>100</v>
      </c>
      <c r="N7" s="15">
        <f t="shared" si="8"/>
        <v>26.951044000000014</v>
      </c>
      <c r="Q7">
        <v>0.125</v>
      </c>
      <c r="R7" s="7">
        <v>0.53759999999999997</v>
      </c>
    </row>
    <row r="8" spans="1:18" x14ac:dyDescent="0.2">
      <c r="A8" s="4" t="s">
        <v>46</v>
      </c>
      <c r="B8">
        <v>10</v>
      </c>
      <c r="C8" s="2">
        <v>0.56330000000000002</v>
      </c>
      <c r="D8" s="2">
        <v>0.55449999999999999</v>
      </c>
      <c r="E8" s="2">
        <v>0.55900000000000005</v>
      </c>
      <c r="F8">
        <f t="shared" si="3"/>
        <v>0.17480202</v>
      </c>
      <c r="G8">
        <f t="shared" si="4"/>
        <v>0.15896730000000003</v>
      </c>
      <c r="H8">
        <f t="shared" si="5"/>
        <v>0.16706460000000023</v>
      </c>
      <c r="I8" s="1">
        <f t="shared" si="1"/>
        <v>0.16694464000000009</v>
      </c>
      <c r="J8" s="1">
        <f t="shared" si="2"/>
        <v>1</v>
      </c>
      <c r="K8">
        <f t="shared" si="6"/>
        <v>0.16694464000000009</v>
      </c>
      <c r="L8">
        <f t="shared" si="7"/>
        <v>0.16694464000000009</v>
      </c>
      <c r="M8">
        <v>100</v>
      </c>
      <c r="N8" s="15">
        <f t="shared" si="8"/>
        <v>16.694464000000011</v>
      </c>
      <c r="Q8">
        <v>0.25</v>
      </c>
      <c r="R8" s="7">
        <v>0.58360000000000001</v>
      </c>
    </row>
    <row r="9" spans="1:18" x14ac:dyDescent="0.2">
      <c r="A9" s="4" t="s">
        <v>47</v>
      </c>
      <c r="B9">
        <v>10</v>
      </c>
      <c r="C9" s="3">
        <v>0.60129999999999995</v>
      </c>
      <c r="D9" s="3">
        <v>0.58779999999999999</v>
      </c>
      <c r="E9" s="3">
        <v>0.58150000000000002</v>
      </c>
      <c r="F9">
        <f t="shared" si="3"/>
        <v>0.24317922000000003</v>
      </c>
      <c r="G9">
        <f t="shared" si="4"/>
        <v>0.21888732000000011</v>
      </c>
      <c r="H9">
        <f t="shared" si="5"/>
        <v>0.2075511000000001</v>
      </c>
      <c r="I9" s="1">
        <f t="shared" si="1"/>
        <v>0.22320588000000008</v>
      </c>
      <c r="J9" s="1">
        <f t="shared" si="2"/>
        <v>1</v>
      </c>
      <c r="K9">
        <f t="shared" si="6"/>
        <v>0.22320588000000008</v>
      </c>
      <c r="L9">
        <f t="shared" si="7"/>
        <v>0.22320588000000008</v>
      </c>
      <c r="M9">
        <v>100</v>
      </c>
      <c r="N9" s="15">
        <f t="shared" si="8"/>
        <v>22.320588000000008</v>
      </c>
      <c r="Q9">
        <v>0.25</v>
      </c>
      <c r="R9" s="7">
        <v>0.58540000000000003</v>
      </c>
    </row>
    <row r="10" spans="1:18" x14ac:dyDescent="0.2">
      <c r="A10" s="4" t="s">
        <v>48</v>
      </c>
      <c r="B10">
        <v>10</v>
      </c>
      <c r="C10" s="3">
        <v>0.53169999999999995</v>
      </c>
      <c r="D10" s="3">
        <v>0.53590000000000004</v>
      </c>
      <c r="E10" s="3">
        <v>0.54579999999999995</v>
      </c>
      <c r="F10">
        <f t="shared" si="3"/>
        <v>0.11794097999999997</v>
      </c>
      <c r="G10">
        <f t="shared" si="4"/>
        <v>0.1254984600000002</v>
      </c>
      <c r="H10">
        <f t="shared" si="5"/>
        <v>0.14331251999999994</v>
      </c>
      <c r="I10" s="1">
        <f t="shared" si="1"/>
        <v>0.12891732000000003</v>
      </c>
      <c r="J10" s="1">
        <f t="shared" si="2"/>
        <v>1</v>
      </c>
      <c r="K10">
        <f t="shared" si="6"/>
        <v>0.12891732000000003</v>
      </c>
      <c r="L10">
        <f t="shared" si="7"/>
        <v>0.12891732000000003</v>
      </c>
      <c r="M10">
        <v>100</v>
      </c>
      <c r="N10" s="15">
        <f t="shared" si="8"/>
        <v>12.891732000000003</v>
      </c>
      <c r="Q10">
        <v>0.25</v>
      </c>
      <c r="R10" s="7">
        <v>0.61250000000000004</v>
      </c>
    </row>
    <row r="11" spans="1:18" x14ac:dyDescent="0.2">
      <c r="A11" s="4" t="s">
        <v>49</v>
      </c>
      <c r="B11">
        <v>10</v>
      </c>
      <c r="C11" s="3">
        <v>0.57379999999999998</v>
      </c>
      <c r="D11" s="3">
        <v>0.57069999999999999</v>
      </c>
      <c r="E11" s="3">
        <v>0.58330000000000004</v>
      </c>
      <c r="F11">
        <f t="shared" si="3"/>
        <v>0.19369572000000002</v>
      </c>
      <c r="G11">
        <f t="shared" si="4"/>
        <v>0.18811758000000012</v>
      </c>
      <c r="H11">
        <f t="shared" si="5"/>
        <v>0.21079002000000013</v>
      </c>
      <c r="I11" s="1">
        <f t="shared" si="1"/>
        <v>0.19753444000000009</v>
      </c>
      <c r="J11" s="1">
        <f t="shared" si="2"/>
        <v>1</v>
      </c>
      <c r="K11">
        <f t="shared" si="6"/>
        <v>0.19753444000000009</v>
      </c>
      <c r="L11">
        <f t="shared" si="7"/>
        <v>0.19753444000000009</v>
      </c>
      <c r="M11">
        <v>100</v>
      </c>
      <c r="N11" s="15">
        <f t="shared" si="8"/>
        <v>19.753444000000009</v>
      </c>
      <c r="Q11">
        <v>0.5</v>
      </c>
      <c r="R11" s="7"/>
    </row>
    <row r="12" spans="1:18" x14ac:dyDescent="0.2">
      <c r="A12" s="4" t="s">
        <v>50</v>
      </c>
      <c r="B12">
        <v>10</v>
      </c>
      <c r="C12" s="3">
        <v>0.60340000000000005</v>
      </c>
      <c r="D12" s="3">
        <v>0.60399999999999998</v>
      </c>
      <c r="E12" s="3">
        <v>0.59970000000000001</v>
      </c>
      <c r="F12">
        <f t="shared" si="3"/>
        <v>0.24695796000000025</v>
      </c>
      <c r="G12">
        <f t="shared" si="4"/>
        <v>0.24803759999999997</v>
      </c>
      <c r="H12">
        <f t="shared" si="5"/>
        <v>0.2403001800000002</v>
      </c>
      <c r="I12" s="1">
        <f t="shared" si="1"/>
        <v>0.24509858000000015</v>
      </c>
      <c r="J12" s="1">
        <f t="shared" si="2"/>
        <v>1</v>
      </c>
      <c r="K12">
        <f t="shared" si="6"/>
        <v>0.24509858000000015</v>
      </c>
      <c r="L12">
        <f t="shared" si="7"/>
        <v>0.24509858000000015</v>
      </c>
      <c r="M12">
        <v>100</v>
      </c>
      <c r="N12" s="15">
        <f t="shared" si="8"/>
        <v>24.509858000000015</v>
      </c>
      <c r="Q12">
        <v>0.5</v>
      </c>
      <c r="R12" s="7">
        <v>0.73819999999999997</v>
      </c>
    </row>
    <row r="13" spans="1:18" x14ac:dyDescent="0.2">
      <c r="A13" s="4" t="s">
        <v>51</v>
      </c>
      <c r="B13">
        <v>10</v>
      </c>
      <c r="C13" s="3">
        <v>0.65680000000000005</v>
      </c>
      <c r="D13" s="3">
        <v>0.64229999999999998</v>
      </c>
      <c r="E13" s="3">
        <v>0.65720000000000001</v>
      </c>
      <c r="F13">
        <f t="shared" si="3"/>
        <v>0.34304592000000023</v>
      </c>
      <c r="G13">
        <f t="shared" si="4"/>
        <v>0.31695461999999996</v>
      </c>
      <c r="H13">
        <f t="shared" si="5"/>
        <v>0.34376568000000018</v>
      </c>
      <c r="I13" s="1">
        <f t="shared" si="1"/>
        <v>0.33458874000000011</v>
      </c>
      <c r="J13" s="1">
        <f t="shared" si="2"/>
        <v>1</v>
      </c>
      <c r="K13">
        <f t="shared" si="6"/>
        <v>0.33458874000000011</v>
      </c>
      <c r="L13">
        <f t="shared" si="7"/>
        <v>0.33458874000000011</v>
      </c>
      <c r="M13">
        <v>100</v>
      </c>
      <c r="N13" s="15">
        <f t="shared" si="8"/>
        <v>33.458874000000009</v>
      </c>
      <c r="Q13">
        <v>0.5</v>
      </c>
      <c r="R13" s="7">
        <v>0.7278</v>
      </c>
    </row>
    <row r="14" spans="1:18" x14ac:dyDescent="0.2">
      <c r="A14" s="4" t="s">
        <v>52</v>
      </c>
      <c r="B14">
        <v>10</v>
      </c>
      <c r="C14" s="3">
        <v>0.53690000000000004</v>
      </c>
      <c r="D14" s="3">
        <v>0.58530000000000004</v>
      </c>
      <c r="E14" s="3">
        <v>0.59750000000000003</v>
      </c>
      <c r="F14">
        <f t="shared" si="3"/>
        <v>0.1272978600000001</v>
      </c>
      <c r="G14">
        <f t="shared" si="4"/>
        <v>0.21438882000000015</v>
      </c>
      <c r="H14">
        <f t="shared" si="5"/>
        <v>0.2363415000000002</v>
      </c>
      <c r="I14" s="1">
        <f t="shared" si="1"/>
        <v>0.19267606000000015</v>
      </c>
      <c r="J14" s="1">
        <f t="shared" si="2"/>
        <v>1</v>
      </c>
      <c r="K14">
        <f t="shared" si="6"/>
        <v>0.19267606000000015</v>
      </c>
      <c r="L14">
        <f t="shared" si="7"/>
        <v>0.19267606000000015</v>
      </c>
      <c r="M14">
        <v>100</v>
      </c>
      <c r="N14" s="15">
        <f t="shared" si="8"/>
        <v>19.267606000000015</v>
      </c>
      <c r="Q14">
        <v>1</v>
      </c>
      <c r="R14" s="7">
        <v>1.0168999999999999</v>
      </c>
    </row>
    <row r="15" spans="1:18" ht="20" customHeight="1" x14ac:dyDescent="0.2">
      <c r="A15" s="4" t="s">
        <v>53</v>
      </c>
      <c r="B15">
        <v>10</v>
      </c>
      <c r="C15" s="3">
        <v>0.57389999999999997</v>
      </c>
      <c r="D15" s="3">
        <v>0.57379999999999998</v>
      </c>
      <c r="E15" s="3">
        <v>0.55200000000000005</v>
      </c>
      <c r="F15">
        <f t="shared" si="3"/>
        <v>0.19387566000000001</v>
      </c>
      <c r="G15">
        <f t="shared" si="4"/>
        <v>0.19369572000000002</v>
      </c>
      <c r="H15">
        <f t="shared" si="5"/>
        <v>0.15446880000000018</v>
      </c>
      <c r="I15" s="1">
        <f t="shared" si="1"/>
        <v>0.18068006000000006</v>
      </c>
      <c r="J15" s="1">
        <f t="shared" si="2"/>
        <v>1</v>
      </c>
      <c r="K15">
        <f t="shared" si="6"/>
        <v>0.18068006000000006</v>
      </c>
      <c r="L15">
        <f t="shared" si="7"/>
        <v>0.18068006000000006</v>
      </c>
      <c r="M15">
        <v>100</v>
      </c>
      <c r="N15" s="15">
        <f t="shared" si="8"/>
        <v>18.068006000000008</v>
      </c>
      <c r="Q15">
        <v>1</v>
      </c>
      <c r="R15" s="7">
        <v>0.95479999999999998</v>
      </c>
    </row>
    <row r="16" spans="1:18" x14ac:dyDescent="0.2">
      <c r="A16" s="4" t="s">
        <v>54</v>
      </c>
      <c r="B16">
        <v>10</v>
      </c>
      <c r="C16" s="3">
        <v>0.57220000000000004</v>
      </c>
      <c r="D16" s="3">
        <v>0.57199999999999995</v>
      </c>
      <c r="E16" s="3">
        <v>0.57899999999999996</v>
      </c>
      <c r="F16">
        <f t="shared" si="3"/>
        <v>0.19081668000000018</v>
      </c>
      <c r="G16">
        <f t="shared" si="4"/>
        <v>0.19045679999999998</v>
      </c>
      <c r="H16">
        <f t="shared" si="5"/>
        <v>0.20305259999999992</v>
      </c>
      <c r="I16" s="1">
        <f t="shared" si="1"/>
        <v>0.19477536000000004</v>
      </c>
      <c r="J16" s="1">
        <f t="shared" si="2"/>
        <v>1</v>
      </c>
      <c r="K16">
        <f t="shared" si="6"/>
        <v>0.19477536000000004</v>
      </c>
      <c r="L16">
        <f t="shared" si="7"/>
        <v>0.19477536000000004</v>
      </c>
      <c r="M16">
        <v>100</v>
      </c>
      <c r="N16" s="15">
        <f t="shared" si="8"/>
        <v>19.477536000000004</v>
      </c>
      <c r="Q16">
        <v>1</v>
      </c>
      <c r="R16" s="7">
        <v>1.0880000000000001</v>
      </c>
    </row>
    <row r="17" spans="1:23" x14ac:dyDescent="0.2">
      <c r="A17" s="4" t="s">
        <v>55</v>
      </c>
      <c r="B17">
        <v>10</v>
      </c>
      <c r="C17" s="3">
        <v>0.58040000000000003</v>
      </c>
      <c r="D17" s="3">
        <v>0.57840000000000003</v>
      </c>
      <c r="E17" s="3">
        <v>0.57579999999999998</v>
      </c>
      <c r="F17">
        <f t="shared" si="3"/>
        <v>0.20557176000000021</v>
      </c>
      <c r="G17">
        <f t="shared" si="4"/>
        <v>0.2019729600000002</v>
      </c>
      <c r="H17">
        <f t="shared" si="5"/>
        <v>0.19729452000000003</v>
      </c>
      <c r="I17" s="1">
        <f t="shared" si="1"/>
        <v>0.20161308000000014</v>
      </c>
      <c r="J17" s="1">
        <f t="shared" si="2"/>
        <v>1</v>
      </c>
      <c r="K17">
        <f t="shared" si="6"/>
        <v>0.20161308000000014</v>
      </c>
      <c r="L17">
        <f t="shared" si="7"/>
        <v>0.20161308000000014</v>
      </c>
      <c r="M17">
        <v>100</v>
      </c>
      <c r="N17" s="15">
        <f t="shared" si="8"/>
        <v>20.161308000000012</v>
      </c>
    </row>
    <row r="18" spans="1:23" x14ac:dyDescent="0.2">
      <c r="A18" s="4" t="s">
        <v>56</v>
      </c>
      <c r="B18">
        <v>10</v>
      </c>
      <c r="C18" s="3">
        <v>0.51729999999999998</v>
      </c>
      <c r="D18" s="3">
        <v>0.51629999999999998</v>
      </c>
      <c r="E18" s="3">
        <v>0.5222</v>
      </c>
      <c r="F18">
        <f t="shared" si="3"/>
        <v>9.2029620000000034E-2</v>
      </c>
      <c r="G18">
        <f t="shared" si="4"/>
        <v>9.0230220000000028E-2</v>
      </c>
      <c r="H18">
        <f t="shared" si="5"/>
        <v>0.10084668000000008</v>
      </c>
      <c r="I18" s="1">
        <f t="shared" si="1"/>
        <v>9.4368840000000051E-2</v>
      </c>
      <c r="J18" s="1">
        <f t="shared" si="2"/>
        <v>1</v>
      </c>
      <c r="K18">
        <f t="shared" si="6"/>
        <v>9.4368840000000051E-2</v>
      </c>
      <c r="L18">
        <f t="shared" si="7"/>
        <v>9.4368840000000051E-2</v>
      </c>
      <c r="M18">
        <v>100</v>
      </c>
      <c r="N18" s="15">
        <f t="shared" si="8"/>
        <v>9.4368840000000045</v>
      </c>
      <c r="O18" t="s">
        <v>67</v>
      </c>
      <c r="T18" s="12" t="s">
        <v>15</v>
      </c>
      <c r="U18" s="12">
        <v>1.7994000000000001</v>
      </c>
      <c r="W18" t="s">
        <v>17</v>
      </c>
    </row>
    <row r="19" spans="1:23" x14ac:dyDescent="0.2">
      <c r="A19" s="4" t="s">
        <v>57</v>
      </c>
      <c r="B19">
        <v>10</v>
      </c>
      <c r="C19" s="3">
        <v>0.60099999999999998</v>
      </c>
      <c r="D19" s="3">
        <v>0.57279999999999998</v>
      </c>
      <c r="E19" s="3">
        <v>0.57389999999999997</v>
      </c>
      <c r="F19">
        <f t="shared" si="3"/>
        <v>0.24263940000000006</v>
      </c>
      <c r="G19">
        <f t="shared" si="4"/>
        <v>0.19189632000000012</v>
      </c>
      <c r="H19">
        <f t="shared" si="5"/>
        <v>0.19387566000000001</v>
      </c>
      <c r="I19" s="1">
        <f t="shared" si="1"/>
        <v>0.20947046000000005</v>
      </c>
      <c r="J19" s="1">
        <f t="shared" si="2"/>
        <v>1</v>
      </c>
      <c r="K19">
        <f t="shared" si="6"/>
        <v>0.20947046000000005</v>
      </c>
      <c r="L19">
        <f t="shared" si="7"/>
        <v>0.20947046000000005</v>
      </c>
      <c r="M19">
        <v>100</v>
      </c>
      <c r="N19" s="15">
        <f t="shared" si="8"/>
        <v>20.947046000000004</v>
      </c>
      <c r="T19" s="12" t="s">
        <v>16</v>
      </c>
      <c r="U19" s="12">
        <v>-0.83879999999999999</v>
      </c>
      <c r="W19" t="s">
        <v>18</v>
      </c>
    </row>
    <row r="20" spans="1:23" x14ac:dyDescent="0.2">
      <c r="A20" s="4" t="s">
        <v>58</v>
      </c>
      <c r="B20">
        <v>10</v>
      </c>
      <c r="C20" s="3">
        <v>0.60809999999999997</v>
      </c>
      <c r="D20" s="3">
        <v>0.58860000000000001</v>
      </c>
      <c r="E20" s="3">
        <v>0.58699999999999997</v>
      </c>
      <c r="F20">
        <f t="shared" si="3"/>
        <v>0.25541513999999998</v>
      </c>
      <c r="G20">
        <f t="shared" si="4"/>
        <v>0.22032684000000002</v>
      </c>
      <c r="H20">
        <f t="shared" si="5"/>
        <v>0.21744779999999997</v>
      </c>
      <c r="I20" s="1">
        <f t="shared" si="1"/>
        <v>0.23106325999999999</v>
      </c>
      <c r="J20" s="1">
        <f t="shared" si="2"/>
        <v>1</v>
      </c>
      <c r="K20">
        <f t="shared" si="6"/>
        <v>0.23106325999999999</v>
      </c>
      <c r="L20">
        <f t="shared" si="7"/>
        <v>0.23106325999999999</v>
      </c>
      <c r="M20">
        <v>100</v>
      </c>
      <c r="N20" s="15">
        <f t="shared" si="8"/>
        <v>23.106325999999999</v>
      </c>
      <c r="T20" s="12"/>
      <c r="U20" s="12"/>
    </row>
    <row r="21" spans="1:23" x14ac:dyDescent="0.2">
      <c r="A21" s="4" t="s">
        <v>59</v>
      </c>
      <c r="B21">
        <v>10</v>
      </c>
      <c r="C21" s="3">
        <v>0.64329999999999998</v>
      </c>
      <c r="D21" s="3">
        <v>0.64629999999999999</v>
      </c>
      <c r="E21" s="3">
        <v>0.64329999999999998</v>
      </c>
      <c r="F21">
        <f t="shared" si="3"/>
        <v>0.31875402000000008</v>
      </c>
      <c r="G21">
        <f t="shared" si="4"/>
        <v>0.32415221999999999</v>
      </c>
      <c r="H21">
        <f t="shared" si="5"/>
        <v>0.31875402000000008</v>
      </c>
      <c r="I21" s="1">
        <f t="shared" si="1"/>
        <v>0.32055342000000003</v>
      </c>
      <c r="J21" s="1">
        <f t="shared" si="2"/>
        <v>1</v>
      </c>
      <c r="K21">
        <f t="shared" si="6"/>
        <v>0.32055342000000003</v>
      </c>
      <c r="L21">
        <f t="shared" si="7"/>
        <v>0.32055342000000003</v>
      </c>
      <c r="M21">
        <v>100</v>
      </c>
      <c r="N21" s="15">
        <f t="shared" si="8"/>
        <v>32.055342000000003</v>
      </c>
    </row>
    <row r="22" spans="1:23" x14ac:dyDescent="0.2">
      <c r="A22" s="4" t="s">
        <v>60</v>
      </c>
      <c r="B22">
        <v>10</v>
      </c>
      <c r="C22" s="3">
        <v>0.54969999999999997</v>
      </c>
      <c r="D22" s="3">
        <v>0.5</v>
      </c>
      <c r="E22" s="3">
        <v>0.50980000000000003</v>
      </c>
      <c r="F22">
        <f t="shared" si="3"/>
        <v>0.15033017999999998</v>
      </c>
      <c r="G22">
        <f t="shared" si="4"/>
        <v>6.0900000000000065E-2</v>
      </c>
      <c r="H22">
        <f t="shared" si="5"/>
        <v>7.8534120000000152E-2</v>
      </c>
      <c r="I22" s="1">
        <f t="shared" si="1"/>
        <v>9.6588100000000066E-2</v>
      </c>
      <c r="J22" s="1">
        <f t="shared" si="2"/>
        <v>1</v>
      </c>
      <c r="K22">
        <f t="shared" si="6"/>
        <v>9.6588100000000066E-2</v>
      </c>
      <c r="L22">
        <f t="shared" si="7"/>
        <v>9.6588100000000066E-2</v>
      </c>
      <c r="M22">
        <v>100</v>
      </c>
      <c r="N22" s="15">
        <f t="shared" si="8"/>
        <v>9.6588100000000061</v>
      </c>
    </row>
    <row r="23" spans="1:23" x14ac:dyDescent="0.2">
      <c r="A23" s="4" t="s">
        <v>61</v>
      </c>
      <c r="B23">
        <v>10</v>
      </c>
      <c r="C23" s="3">
        <v>0.60470000000000002</v>
      </c>
      <c r="D23" s="3">
        <v>0.61909999999999998</v>
      </c>
      <c r="E23" s="3">
        <v>0.61699999999999999</v>
      </c>
      <c r="F23">
        <f t="shared" si="3"/>
        <v>0.24929718000000012</v>
      </c>
      <c r="G23">
        <f t="shared" si="4"/>
        <v>0.27520853999999995</v>
      </c>
      <c r="H23">
        <f t="shared" si="5"/>
        <v>0.27142980000000017</v>
      </c>
      <c r="I23" s="1">
        <f t="shared" si="1"/>
        <v>0.26531184000000008</v>
      </c>
      <c r="J23" s="1">
        <f t="shared" si="2"/>
        <v>1</v>
      </c>
      <c r="K23">
        <f t="shared" si="6"/>
        <v>0.26531184000000008</v>
      </c>
      <c r="L23">
        <f t="shared" si="7"/>
        <v>0.26531184000000008</v>
      </c>
      <c r="M23">
        <v>100</v>
      </c>
      <c r="N23" s="15">
        <f t="shared" si="8"/>
        <v>26.531184000000007</v>
      </c>
    </row>
    <row r="24" spans="1:23" x14ac:dyDescent="0.2">
      <c r="A24" s="4" t="s">
        <v>62</v>
      </c>
      <c r="B24">
        <v>10</v>
      </c>
      <c r="C24" s="3">
        <v>0.50280000000000002</v>
      </c>
      <c r="D24" s="3">
        <v>0.50009999999999999</v>
      </c>
      <c r="E24" s="3">
        <v>0.51400000000000001</v>
      </c>
      <c r="F24">
        <f t="shared" si="3"/>
        <v>6.5938320000000106E-2</v>
      </c>
      <c r="G24">
        <f t="shared" si="4"/>
        <v>6.1079940000000055E-2</v>
      </c>
      <c r="H24">
        <f t="shared" si="5"/>
        <v>8.6091600000000046E-2</v>
      </c>
      <c r="I24" s="1">
        <f t="shared" ref="I24:I27" si="9">AVERAGE(F24,G24,H24)</f>
        <v>7.1036620000000064E-2</v>
      </c>
      <c r="J24" s="1">
        <f t="shared" si="2"/>
        <v>1</v>
      </c>
      <c r="K24">
        <f t="shared" ref="K24:K27" si="10">I24/J24</f>
        <v>7.1036620000000064E-2</v>
      </c>
      <c r="L24">
        <f t="shared" si="7"/>
        <v>7.1036620000000064E-2</v>
      </c>
      <c r="M24">
        <v>100</v>
      </c>
      <c r="N24" s="17">
        <f t="shared" ref="N24:N27" si="11">L24*M24</f>
        <v>7.1036620000000061</v>
      </c>
    </row>
    <row r="25" spans="1:23" x14ac:dyDescent="0.2">
      <c r="A25" s="4" t="s">
        <v>63</v>
      </c>
      <c r="B25">
        <v>10</v>
      </c>
      <c r="C25" s="3">
        <v>0.50560000000000005</v>
      </c>
      <c r="D25" s="3">
        <v>0.53180000000000005</v>
      </c>
      <c r="E25" s="3">
        <v>0.51</v>
      </c>
      <c r="F25">
        <f t="shared" si="3"/>
        <v>7.0976640000000146E-2</v>
      </c>
      <c r="G25">
        <f t="shared" si="4"/>
        <v>0.11812092000000018</v>
      </c>
      <c r="H25">
        <f t="shared" si="5"/>
        <v>7.8894000000000131E-2</v>
      </c>
      <c r="I25" s="1">
        <f t="shared" si="9"/>
        <v>8.9330520000000149E-2</v>
      </c>
      <c r="J25" s="1">
        <f t="shared" si="2"/>
        <v>1</v>
      </c>
      <c r="K25">
        <f t="shared" si="10"/>
        <v>8.9330520000000149E-2</v>
      </c>
      <c r="L25">
        <f t="shared" si="7"/>
        <v>8.9330520000000149E-2</v>
      </c>
      <c r="M25">
        <v>100</v>
      </c>
      <c r="N25" s="17">
        <f t="shared" si="11"/>
        <v>8.9330520000000142</v>
      </c>
    </row>
    <row r="26" spans="1:23" x14ac:dyDescent="0.2">
      <c r="A26" s="4" t="s">
        <v>64</v>
      </c>
      <c r="B26">
        <v>10</v>
      </c>
      <c r="C26" s="3">
        <v>0.48270000000000002</v>
      </c>
      <c r="D26" s="3">
        <v>0.51380000000000003</v>
      </c>
      <c r="E26" s="3">
        <v>0.50239999999999996</v>
      </c>
      <c r="F26">
        <f t="shared" si="3"/>
        <v>2.9770380000000096E-2</v>
      </c>
      <c r="G26">
        <f t="shared" si="4"/>
        <v>8.5731720000000178E-2</v>
      </c>
      <c r="H26">
        <f t="shared" si="5"/>
        <v>6.5218560000000037E-2</v>
      </c>
      <c r="I26" s="1">
        <f t="shared" si="9"/>
        <v>6.0240220000000101E-2</v>
      </c>
      <c r="J26" s="1">
        <f t="shared" si="2"/>
        <v>1</v>
      </c>
      <c r="K26">
        <f t="shared" si="10"/>
        <v>6.0240220000000101E-2</v>
      </c>
      <c r="L26">
        <f t="shared" si="7"/>
        <v>6.0240220000000101E-2</v>
      </c>
      <c r="M26">
        <v>100</v>
      </c>
      <c r="N26" s="17">
        <f t="shared" si="11"/>
        <v>6.0240220000000102</v>
      </c>
    </row>
    <row r="27" spans="1:23" x14ac:dyDescent="0.2">
      <c r="A27" s="4" t="s">
        <v>65</v>
      </c>
      <c r="B27">
        <v>10</v>
      </c>
      <c r="C27" s="3">
        <v>0.51</v>
      </c>
      <c r="D27" s="3">
        <v>0.49530000000000002</v>
      </c>
      <c r="E27" s="3">
        <v>0.49680000000000002</v>
      </c>
      <c r="F27">
        <f t="shared" si="3"/>
        <v>7.8894000000000131E-2</v>
      </c>
      <c r="G27">
        <f t="shared" si="4"/>
        <v>5.2442820000000112E-2</v>
      </c>
      <c r="H27">
        <f t="shared" si="5"/>
        <v>5.5141920000000066E-2</v>
      </c>
      <c r="I27" s="1">
        <f t="shared" si="9"/>
        <v>6.2159580000000103E-2</v>
      </c>
      <c r="J27" s="1">
        <f t="shared" si="2"/>
        <v>1</v>
      </c>
      <c r="K27">
        <f t="shared" si="10"/>
        <v>6.2159580000000103E-2</v>
      </c>
      <c r="L27">
        <f t="shared" si="7"/>
        <v>6.2159580000000103E-2</v>
      </c>
      <c r="M27">
        <v>100</v>
      </c>
      <c r="N27" s="17">
        <f t="shared" si="11"/>
        <v>6.2159580000000103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DEC-4DB8-8146-AD10-A2852FBE37F2}">
  <dimension ref="A1:W32"/>
  <sheetViews>
    <sheetView zoomScale="110" zoomScaleNormal="110" workbookViewId="0">
      <selection activeCell="N2" sqref="N2:N25"/>
    </sheetView>
  </sheetViews>
  <sheetFormatPr baseColWidth="10" defaultRowHeight="16" x14ac:dyDescent="0.2"/>
  <cols>
    <col min="1" max="1" width="12.33203125" style="4" customWidth="1"/>
    <col min="2" max="2" width="9.33203125" customWidth="1"/>
    <col min="3" max="5" width="10.83203125" style="3"/>
    <col min="9" max="9" width="20.83203125" customWidth="1"/>
    <col min="10" max="10" width="16.5" customWidth="1"/>
    <col min="13" max="13" width="17.1640625" customWidth="1"/>
    <col min="14" max="14" width="12.1640625" style="6" customWidth="1"/>
    <col min="15" max="15" width="33.5" customWidth="1"/>
    <col min="16" max="16" width="11.83203125" style="14" customWidth="1"/>
  </cols>
  <sheetData>
    <row r="1" spans="1:18" s="9" customFormat="1" ht="51" x14ac:dyDescent="0.2">
      <c r="A1" s="8" t="s">
        <v>0</v>
      </c>
      <c r="B1" s="9" t="s">
        <v>1</v>
      </c>
      <c r="C1" s="10" t="s">
        <v>2</v>
      </c>
      <c r="D1" s="10" t="s">
        <v>4</v>
      </c>
      <c r="E1" s="10" t="s">
        <v>6</v>
      </c>
      <c r="F1" s="9" t="s">
        <v>3</v>
      </c>
      <c r="G1" s="9" t="s">
        <v>5</v>
      </c>
      <c r="H1" s="9" t="s">
        <v>7</v>
      </c>
      <c r="I1" s="9" t="s">
        <v>8</v>
      </c>
      <c r="J1" s="9" t="s">
        <v>14</v>
      </c>
      <c r="K1" s="9" t="s">
        <v>13</v>
      </c>
      <c r="L1" s="9" t="s">
        <v>9</v>
      </c>
      <c r="M1" s="9" t="s">
        <v>12</v>
      </c>
      <c r="N1" s="11" t="s">
        <v>41</v>
      </c>
      <c r="O1" s="9" t="s">
        <v>42</v>
      </c>
      <c r="P1" s="13"/>
      <c r="Q1" s="9" t="s">
        <v>10</v>
      </c>
      <c r="R1" s="9" t="s">
        <v>11</v>
      </c>
    </row>
    <row r="2" spans="1:18" x14ac:dyDescent="0.2">
      <c r="A2" s="4" t="s">
        <v>19</v>
      </c>
      <c r="B2">
        <v>10</v>
      </c>
      <c r="C2" s="2">
        <v>0.47510000000000002</v>
      </c>
      <c r="D2" s="2">
        <v>0.48120000000000002</v>
      </c>
      <c r="E2" s="2">
        <v>0.48649999999999999</v>
      </c>
      <c r="F2">
        <f>($U$18*C2)+($U$19)</f>
        <v>-3.9729260000000099E-2</v>
      </c>
      <c r="G2">
        <f t="shared" ref="G2:H2" si="0">($U$18*D2)+($U$19)</f>
        <v>-2.7179120000000112E-2</v>
      </c>
      <c r="H2">
        <f t="shared" si="0"/>
        <v>-1.6274900000000203E-2</v>
      </c>
      <c r="I2" s="1">
        <f t="shared" ref="I2:I21" si="1">AVERAGE(F2,G2,H2)</f>
        <v>-2.7727760000000139E-2</v>
      </c>
      <c r="J2" s="1">
        <f t="shared" ref="J2:J21" si="2">B2/10</f>
        <v>1</v>
      </c>
      <c r="K2">
        <f>I2/J2</f>
        <v>-2.7727760000000139E-2</v>
      </c>
      <c r="L2">
        <f>K2</f>
        <v>-2.7727760000000139E-2</v>
      </c>
      <c r="M2">
        <v>100</v>
      </c>
      <c r="N2" s="17">
        <f>L2*M2</f>
        <v>-2.7727760000000141</v>
      </c>
      <c r="Q2">
        <v>0.06</v>
      </c>
      <c r="R2" s="7">
        <v>0.51629999999999998</v>
      </c>
    </row>
    <row r="3" spans="1:18" x14ac:dyDescent="0.2">
      <c r="A3" s="4" t="s">
        <v>56</v>
      </c>
      <c r="B3">
        <v>20</v>
      </c>
      <c r="C3" s="2">
        <v>0.55300000000000005</v>
      </c>
      <c r="D3" s="2">
        <v>0.54949999999999999</v>
      </c>
      <c r="E3" s="2">
        <v>0.55600000000000005</v>
      </c>
      <c r="F3">
        <f t="shared" ref="F3:F25" si="3">($U$18*C3)+($U$19)</f>
        <v>0.12054220000000004</v>
      </c>
      <c r="G3">
        <f t="shared" ref="G3:G25" si="4">($U$18*D3)+($U$19)</f>
        <v>0.11334129999999987</v>
      </c>
      <c r="H3">
        <f t="shared" ref="H3:H25" si="5">($U$18*E3)+($U$19)</f>
        <v>0.1267144</v>
      </c>
      <c r="I3" s="1">
        <f t="shared" si="1"/>
        <v>0.12019929999999997</v>
      </c>
      <c r="J3" s="1">
        <f t="shared" si="2"/>
        <v>2</v>
      </c>
      <c r="K3">
        <f t="shared" ref="K3:K21" si="6">I3/J3</f>
        <v>6.0099649999999984E-2</v>
      </c>
      <c r="L3">
        <f t="shared" ref="L3:L25" si="7">K3</f>
        <v>6.0099649999999984E-2</v>
      </c>
      <c r="M3">
        <v>100</v>
      </c>
      <c r="N3" s="15">
        <f t="shared" ref="N3:N21" si="8">L3*M3</f>
        <v>6.0099649999999984</v>
      </c>
      <c r="Q3">
        <v>0.06</v>
      </c>
      <c r="R3" s="7">
        <v>0.52039999999999997</v>
      </c>
    </row>
    <row r="4" spans="1:18" x14ac:dyDescent="0.2">
      <c r="A4" s="4" t="s">
        <v>69</v>
      </c>
      <c r="B4">
        <v>10</v>
      </c>
      <c r="C4" s="2">
        <v>0.52790000000000004</v>
      </c>
      <c r="D4" s="2">
        <v>0.51949999999999996</v>
      </c>
      <c r="E4" s="2">
        <v>0.52200000000000002</v>
      </c>
      <c r="F4">
        <f t="shared" si="3"/>
        <v>6.890145999999997E-2</v>
      </c>
      <c r="G4">
        <f t="shared" si="4"/>
        <v>5.1619299999999813E-2</v>
      </c>
      <c r="H4">
        <f t="shared" si="5"/>
        <v>5.676279999999978E-2</v>
      </c>
      <c r="I4" s="1">
        <f t="shared" si="1"/>
        <v>5.9094519999999852E-2</v>
      </c>
      <c r="J4" s="1">
        <f t="shared" si="2"/>
        <v>1</v>
      </c>
      <c r="K4">
        <f t="shared" si="6"/>
        <v>5.9094519999999852E-2</v>
      </c>
      <c r="L4">
        <f t="shared" si="7"/>
        <v>5.9094519999999852E-2</v>
      </c>
      <c r="M4">
        <v>100</v>
      </c>
      <c r="N4" s="15">
        <f t="shared" si="8"/>
        <v>5.9094519999999848</v>
      </c>
      <c r="O4" t="s">
        <v>91</v>
      </c>
      <c r="Q4">
        <v>0.06</v>
      </c>
      <c r="R4" s="7">
        <v>0.54210000000000003</v>
      </c>
    </row>
    <row r="5" spans="1:18" x14ac:dyDescent="0.2">
      <c r="A5" s="4" t="s">
        <v>70</v>
      </c>
      <c r="B5">
        <v>10</v>
      </c>
      <c r="C5" s="2">
        <v>0.58689999999999998</v>
      </c>
      <c r="D5" s="2">
        <v>0.60670000000000002</v>
      </c>
      <c r="E5" s="2">
        <v>0.63080000000000003</v>
      </c>
      <c r="F5">
        <f t="shared" si="3"/>
        <v>0.19028805999999987</v>
      </c>
      <c r="G5">
        <f t="shared" si="4"/>
        <v>0.23102457999999992</v>
      </c>
      <c r="H5">
        <f t="shared" si="5"/>
        <v>0.28060791999999979</v>
      </c>
      <c r="I5" s="1">
        <f t="shared" si="1"/>
        <v>0.23397351999999985</v>
      </c>
      <c r="J5" s="1">
        <f t="shared" si="2"/>
        <v>1</v>
      </c>
      <c r="K5">
        <f t="shared" si="6"/>
        <v>0.23397351999999985</v>
      </c>
      <c r="L5">
        <f t="shared" si="7"/>
        <v>0.23397351999999985</v>
      </c>
      <c r="M5">
        <v>100</v>
      </c>
      <c r="N5" s="15">
        <f t="shared" si="8"/>
        <v>23.397351999999984</v>
      </c>
      <c r="Q5">
        <v>0.125</v>
      </c>
      <c r="R5" s="7">
        <v>0.5514</v>
      </c>
    </row>
    <row r="6" spans="1:18" x14ac:dyDescent="0.2">
      <c r="A6" s="4" t="s">
        <v>71</v>
      </c>
      <c r="B6">
        <v>10</v>
      </c>
      <c r="C6" s="2">
        <v>0.53710000000000002</v>
      </c>
      <c r="D6" s="2">
        <v>0.54259999999999997</v>
      </c>
      <c r="E6" s="2">
        <v>0.52370000000000005</v>
      </c>
      <c r="F6">
        <f t="shared" si="3"/>
        <v>8.7829539999999984E-2</v>
      </c>
      <c r="G6">
        <f t="shared" si="4"/>
        <v>9.914523999999969E-2</v>
      </c>
      <c r="H6">
        <f t="shared" si="5"/>
        <v>6.0260379999999891E-2</v>
      </c>
      <c r="I6" s="1">
        <f t="shared" si="1"/>
        <v>8.2411719999999855E-2</v>
      </c>
      <c r="J6" s="1">
        <f t="shared" si="2"/>
        <v>1</v>
      </c>
      <c r="K6">
        <f t="shared" si="6"/>
        <v>8.2411719999999855E-2</v>
      </c>
      <c r="L6">
        <f t="shared" si="7"/>
        <v>8.2411719999999855E-2</v>
      </c>
      <c r="M6">
        <v>100</v>
      </c>
      <c r="N6" s="15">
        <f t="shared" si="8"/>
        <v>8.2411719999999846</v>
      </c>
      <c r="Q6">
        <v>0.125</v>
      </c>
      <c r="R6" s="7"/>
    </row>
    <row r="7" spans="1:18" x14ac:dyDescent="0.2">
      <c r="A7" s="4" t="s">
        <v>72</v>
      </c>
      <c r="B7">
        <v>10</v>
      </c>
      <c r="C7" s="2">
        <v>0.49130000000000001</v>
      </c>
      <c r="D7" s="2">
        <v>0.47770000000000001</v>
      </c>
      <c r="E7" s="2">
        <v>0.49049999999999999</v>
      </c>
      <c r="F7">
        <f t="shared" si="3"/>
        <v>-6.3993800000001766E-3</v>
      </c>
      <c r="G7">
        <f t="shared" si="4"/>
        <v>-3.4380020000000178E-2</v>
      </c>
      <c r="H7">
        <f t="shared" si="5"/>
        <v>-8.045300000000255E-3</v>
      </c>
      <c r="I7" s="1">
        <f t="shared" si="1"/>
        <v>-1.6274900000000203E-2</v>
      </c>
      <c r="J7" s="1">
        <f t="shared" si="2"/>
        <v>1</v>
      </c>
      <c r="K7">
        <f t="shared" si="6"/>
        <v>-1.6274900000000203E-2</v>
      </c>
      <c r="L7">
        <f t="shared" si="7"/>
        <v>-1.6274900000000203E-2</v>
      </c>
      <c r="M7">
        <v>100</v>
      </c>
      <c r="N7" s="15">
        <f t="shared" si="8"/>
        <v>-1.6274900000000203</v>
      </c>
      <c r="O7" t="s">
        <v>91</v>
      </c>
      <c r="Q7">
        <v>0.125</v>
      </c>
      <c r="R7" s="7">
        <v>0.55659999999999998</v>
      </c>
    </row>
    <row r="8" spans="1:18" x14ac:dyDescent="0.2">
      <c r="A8" s="4" t="s">
        <v>73</v>
      </c>
      <c r="B8">
        <v>10</v>
      </c>
      <c r="C8" s="2">
        <v>0.56879999999999997</v>
      </c>
      <c r="D8" s="2">
        <v>0.56440000000000001</v>
      </c>
      <c r="E8" s="2">
        <v>0.55459999999999998</v>
      </c>
      <c r="F8">
        <f t="shared" si="3"/>
        <v>0.15304911999999971</v>
      </c>
      <c r="G8">
        <f t="shared" si="4"/>
        <v>0.14399655999999994</v>
      </c>
      <c r="H8">
        <f t="shared" si="5"/>
        <v>0.12383403999999976</v>
      </c>
      <c r="I8" s="1">
        <f t="shared" si="1"/>
        <v>0.14029323999999979</v>
      </c>
      <c r="J8" s="1">
        <f t="shared" si="2"/>
        <v>1</v>
      </c>
      <c r="K8">
        <f t="shared" si="6"/>
        <v>0.14029323999999979</v>
      </c>
      <c r="L8">
        <f t="shared" si="7"/>
        <v>0.14029323999999979</v>
      </c>
      <c r="M8">
        <v>100</v>
      </c>
      <c r="N8" s="15">
        <f t="shared" si="8"/>
        <v>14.029323999999979</v>
      </c>
      <c r="Q8">
        <v>0.25</v>
      </c>
      <c r="R8" s="7">
        <v>0.62570000000000003</v>
      </c>
    </row>
    <row r="9" spans="1:18" x14ac:dyDescent="0.2">
      <c r="A9" s="4" t="s">
        <v>74</v>
      </c>
      <c r="B9">
        <v>10</v>
      </c>
      <c r="C9" s="3">
        <v>0.51029999999999998</v>
      </c>
      <c r="D9" s="3">
        <v>0.50519999999999998</v>
      </c>
      <c r="E9" s="3">
        <v>0.50839999999999996</v>
      </c>
      <c r="F9">
        <f t="shared" si="3"/>
        <v>3.2691219999999799E-2</v>
      </c>
      <c r="G9">
        <f t="shared" si="4"/>
        <v>2.2198479999999909E-2</v>
      </c>
      <c r="H9">
        <f t="shared" si="5"/>
        <v>2.8782159999999779E-2</v>
      </c>
      <c r="I9" s="1">
        <f t="shared" si="1"/>
        <v>2.7890619999999828E-2</v>
      </c>
      <c r="J9" s="1">
        <f t="shared" si="2"/>
        <v>1</v>
      </c>
      <c r="K9">
        <f t="shared" si="6"/>
        <v>2.7890619999999828E-2</v>
      </c>
      <c r="L9">
        <f t="shared" si="7"/>
        <v>2.7890619999999828E-2</v>
      </c>
      <c r="M9">
        <v>100</v>
      </c>
      <c r="N9" s="15">
        <f t="shared" si="8"/>
        <v>2.7890619999999826</v>
      </c>
      <c r="O9" t="s">
        <v>91</v>
      </c>
      <c r="Q9">
        <v>0.25</v>
      </c>
      <c r="R9" s="7">
        <v>0.60719999999999996</v>
      </c>
    </row>
    <row r="10" spans="1:18" x14ac:dyDescent="0.2">
      <c r="A10" s="4" t="s">
        <v>75</v>
      </c>
      <c r="B10">
        <v>10</v>
      </c>
      <c r="C10" s="3">
        <v>0.52310000000000001</v>
      </c>
      <c r="D10" s="3">
        <v>0.58240000000000003</v>
      </c>
      <c r="E10" s="3">
        <v>0.56640000000000001</v>
      </c>
      <c r="F10">
        <f t="shared" si="3"/>
        <v>5.9025939999999943E-2</v>
      </c>
      <c r="G10">
        <f t="shared" si="4"/>
        <v>0.18102975999999993</v>
      </c>
      <c r="H10">
        <f t="shared" si="5"/>
        <v>0.14811135999999991</v>
      </c>
      <c r="I10" s="1">
        <f t="shared" si="1"/>
        <v>0.12938901999999994</v>
      </c>
      <c r="J10" s="1">
        <f t="shared" si="2"/>
        <v>1</v>
      </c>
      <c r="K10">
        <f t="shared" si="6"/>
        <v>0.12938901999999994</v>
      </c>
      <c r="L10">
        <f t="shared" si="7"/>
        <v>0.12938901999999994</v>
      </c>
      <c r="M10">
        <v>100</v>
      </c>
      <c r="N10" s="15">
        <f t="shared" si="8"/>
        <v>12.938901999999993</v>
      </c>
      <c r="Q10">
        <v>0.25</v>
      </c>
      <c r="R10" s="7">
        <v>0.61070000000000002</v>
      </c>
    </row>
    <row r="11" spans="1:18" x14ac:dyDescent="0.2">
      <c r="A11" s="4" t="s">
        <v>76</v>
      </c>
      <c r="B11">
        <v>10</v>
      </c>
      <c r="C11" s="3">
        <v>0.5706</v>
      </c>
      <c r="D11" s="3">
        <v>0.57089999999999996</v>
      </c>
      <c r="E11" s="3">
        <v>0.5444</v>
      </c>
      <c r="F11">
        <f t="shared" si="3"/>
        <v>0.15675243999999977</v>
      </c>
      <c r="G11">
        <f t="shared" si="4"/>
        <v>0.15736965999999986</v>
      </c>
      <c r="H11">
        <f t="shared" si="5"/>
        <v>0.10284855999999976</v>
      </c>
      <c r="I11" s="1">
        <f t="shared" si="1"/>
        <v>0.1389902199999998</v>
      </c>
      <c r="J11" s="1">
        <f t="shared" si="2"/>
        <v>1</v>
      </c>
      <c r="K11">
        <f t="shared" si="6"/>
        <v>0.1389902199999998</v>
      </c>
      <c r="L11">
        <f t="shared" si="7"/>
        <v>0.1389902199999998</v>
      </c>
      <c r="M11">
        <v>100</v>
      </c>
      <c r="N11" s="15">
        <f t="shared" si="8"/>
        <v>13.899021999999981</v>
      </c>
      <c r="Q11">
        <v>0.5</v>
      </c>
      <c r="R11" s="7">
        <v>0.73880000000000001</v>
      </c>
    </row>
    <row r="12" spans="1:18" x14ac:dyDescent="0.2">
      <c r="A12" s="4" t="s">
        <v>77</v>
      </c>
      <c r="B12">
        <v>10</v>
      </c>
      <c r="C12" s="3">
        <v>0.56910000000000005</v>
      </c>
      <c r="D12" s="3">
        <v>0.58250000000000002</v>
      </c>
      <c r="E12" s="3">
        <v>0.58919999999999995</v>
      </c>
      <c r="F12">
        <f t="shared" si="3"/>
        <v>0.15366634000000001</v>
      </c>
      <c r="G12">
        <f t="shared" si="4"/>
        <v>0.18123549999999988</v>
      </c>
      <c r="H12">
        <f t="shared" si="5"/>
        <v>0.19502007999999971</v>
      </c>
      <c r="I12" s="1">
        <f t="shared" si="1"/>
        <v>0.17664063999999988</v>
      </c>
      <c r="J12" s="1">
        <f t="shared" si="2"/>
        <v>1</v>
      </c>
      <c r="K12">
        <f t="shared" si="6"/>
        <v>0.17664063999999988</v>
      </c>
      <c r="L12">
        <f t="shared" si="7"/>
        <v>0.17664063999999988</v>
      </c>
      <c r="M12">
        <v>100</v>
      </c>
      <c r="N12" s="15">
        <f t="shared" si="8"/>
        <v>17.664063999999989</v>
      </c>
      <c r="Q12">
        <v>0.5</v>
      </c>
      <c r="R12" s="7">
        <v>0.73650000000000004</v>
      </c>
    </row>
    <row r="13" spans="1:18" x14ac:dyDescent="0.2">
      <c r="A13" s="4" t="s">
        <v>78</v>
      </c>
      <c r="B13">
        <v>10</v>
      </c>
      <c r="C13" s="3">
        <v>0.5081</v>
      </c>
      <c r="D13" s="3">
        <v>0.51570000000000005</v>
      </c>
      <c r="E13" s="3">
        <v>0.50509999999999999</v>
      </c>
      <c r="F13">
        <f t="shared" si="3"/>
        <v>2.8164939999999916E-2</v>
      </c>
      <c r="G13">
        <f t="shared" si="4"/>
        <v>4.3801179999999995E-2</v>
      </c>
      <c r="H13">
        <f t="shared" si="5"/>
        <v>2.1992739999999733E-2</v>
      </c>
      <c r="I13" s="1">
        <f t="shared" si="1"/>
        <v>3.1319619999999881E-2</v>
      </c>
      <c r="J13" s="1">
        <f t="shared" si="2"/>
        <v>1</v>
      </c>
      <c r="K13">
        <f t="shared" si="6"/>
        <v>3.1319619999999881E-2</v>
      </c>
      <c r="L13">
        <f t="shared" si="7"/>
        <v>3.1319619999999881E-2</v>
      </c>
      <c r="M13">
        <v>100</v>
      </c>
      <c r="N13" s="15">
        <f t="shared" si="8"/>
        <v>3.1319619999999881</v>
      </c>
      <c r="O13" t="s">
        <v>91</v>
      </c>
      <c r="Q13">
        <v>0.5</v>
      </c>
      <c r="R13" s="7">
        <v>0.73460000000000003</v>
      </c>
    </row>
    <row r="14" spans="1:18" x14ac:dyDescent="0.2">
      <c r="A14" s="4" t="s">
        <v>79</v>
      </c>
      <c r="B14">
        <v>10</v>
      </c>
      <c r="C14" s="3">
        <v>0.58540000000000003</v>
      </c>
      <c r="D14" s="3">
        <v>0.57210000000000005</v>
      </c>
      <c r="E14" s="3">
        <v>0.60929999999999995</v>
      </c>
      <c r="F14">
        <f t="shared" si="3"/>
        <v>0.18720195999999989</v>
      </c>
      <c r="G14">
        <f t="shared" si="4"/>
        <v>0.15983853999999997</v>
      </c>
      <c r="H14">
        <f t="shared" si="5"/>
        <v>0.23637381999999985</v>
      </c>
      <c r="I14" s="1">
        <f t="shared" si="1"/>
        <v>0.19447143999999991</v>
      </c>
      <c r="J14" s="1">
        <f t="shared" si="2"/>
        <v>1</v>
      </c>
      <c r="K14">
        <f t="shared" si="6"/>
        <v>0.19447143999999991</v>
      </c>
      <c r="L14">
        <f t="shared" si="7"/>
        <v>0.19447143999999991</v>
      </c>
      <c r="M14">
        <v>100</v>
      </c>
      <c r="N14" s="15">
        <f t="shared" si="8"/>
        <v>19.447143999999991</v>
      </c>
      <c r="Q14">
        <v>1</v>
      </c>
      <c r="R14" s="7">
        <v>0.98760000000000003</v>
      </c>
    </row>
    <row r="15" spans="1:18" ht="20" customHeight="1" x14ac:dyDescent="0.2">
      <c r="A15" s="4" t="s">
        <v>80</v>
      </c>
      <c r="B15">
        <v>10</v>
      </c>
      <c r="C15" s="3">
        <v>0.52229999999999999</v>
      </c>
      <c r="D15" s="3">
        <v>0.51870000000000005</v>
      </c>
      <c r="E15" s="3">
        <v>0.51839999999999997</v>
      </c>
      <c r="F15">
        <f t="shared" si="3"/>
        <v>5.7380019999999865E-2</v>
      </c>
      <c r="G15">
        <f t="shared" si="4"/>
        <v>4.9973379999999956E-2</v>
      </c>
      <c r="H15">
        <f t="shared" si="5"/>
        <v>4.9356159999999871E-2</v>
      </c>
      <c r="I15" s="1">
        <f t="shared" si="1"/>
        <v>5.2236519999999897E-2</v>
      </c>
      <c r="J15" s="1">
        <f t="shared" si="2"/>
        <v>1</v>
      </c>
      <c r="K15">
        <f t="shared" si="6"/>
        <v>5.2236519999999897E-2</v>
      </c>
      <c r="L15">
        <f t="shared" si="7"/>
        <v>5.2236519999999897E-2</v>
      </c>
      <c r="M15">
        <v>100</v>
      </c>
      <c r="N15" s="15">
        <f t="shared" si="8"/>
        <v>5.2236519999999897</v>
      </c>
      <c r="O15" t="s">
        <v>91</v>
      </c>
      <c r="Q15">
        <v>1</v>
      </c>
      <c r="R15" s="7">
        <v>0.97370000000000001</v>
      </c>
    </row>
    <row r="16" spans="1:18" x14ac:dyDescent="0.2">
      <c r="A16" s="4" t="s">
        <v>81</v>
      </c>
      <c r="B16">
        <v>10</v>
      </c>
      <c r="C16" s="3">
        <v>0.55600000000000005</v>
      </c>
      <c r="D16" s="3">
        <v>0.53869999999999996</v>
      </c>
      <c r="E16" s="3">
        <v>0.5514</v>
      </c>
      <c r="F16">
        <f t="shared" si="3"/>
        <v>0.1267144</v>
      </c>
      <c r="G16">
        <f t="shared" si="4"/>
        <v>9.1121379999999697E-2</v>
      </c>
      <c r="H16">
        <f t="shared" si="5"/>
        <v>0.11725035999999989</v>
      </c>
      <c r="I16" s="1">
        <f t="shared" si="1"/>
        <v>0.11169537999999986</v>
      </c>
      <c r="J16" s="1">
        <f t="shared" si="2"/>
        <v>1</v>
      </c>
      <c r="K16">
        <f t="shared" si="6"/>
        <v>0.11169537999999986</v>
      </c>
      <c r="L16">
        <f t="shared" si="7"/>
        <v>0.11169537999999986</v>
      </c>
      <c r="M16">
        <v>100</v>
      </c>
      <c r="N16" s="15">
        <f t="shared" si="8"/>
        <v>11.169537999999985</v>
      </c>
      <c r="Q16">
        <v>1</v>
      </c>
      <c r="R16" s="7"/>
    </row>
    <row r="17" spans="1:23" x14ac:dyDescent="0.2">
      <c r="A17" s="4" t="s">
        <v>82</v>
      </c>
      <c r="B17">
        <v>10</v>
      </c>
      <c r="C17" s="3">
        <v>0.62849999999999995</v>
      </c>
      <c r="D17" s="3">
        <v>0.6079</v>
      </c>
      <c r="E17" s="3">
        <v>0.65049999999999997</v>
      </c>
      <c r="F17">
        <f t="shared" si="3"/>
        <v>0.27587589999999973</v>
      </c>
      <c r="G17">
        <f t="shared" si="4"/>
        <v>0.23349345999999982</v>
      </c>
      <c r="H17">
        <f t="shared" si="5"/>
        <v>0.32113869999999967</v>
      </c>
      <c r="I17" s="1">
        <f t="shared" si="1"/>
        <v>0.27683601999999974</v>
      </c>
      <c r="J17" s="1">
        <f t="shared" si="2"/>
        <v>1</v>
      </c>
      <c r="K17">
        <f t="shared" si="6"/>
        <v>0.27683601999999974</v>
      </c>
      <c r="L17">
        <f t="shared" si="7"/>
        <v>0.27683601999999974</v>
      </c>
      <c r="M17">
        <v>100</v>
      </c>
      <c r="N17" s="15">
        <f t="shared" si="8"/>
        <v>27.683601999999972</v>
      </c>
    </row>
    <row r="18" spans="1:23" x14ac:dyDescent="0.2">
      <c r="A18" s="4" t="s">
        <v>83</v>
      </c>
      <c r="B18">
        <v>10</v>
      </c>
      <c r="C18" s="3">
        <v>0.51129999999999998</v>
      </c>
      <c r="D18" s="3">
        <v>0.57850000000000001</v>
      </c>
      <c r="E18" s="3">
        <v>0.58109999999999995</v>
      </c>
      <c r="F18">
        <f t="shared" si="3"/>
        <v>3.4748619999999786E-2</v>
      </c>
      <c r="G18">
        <f t="shared" si="4"/>
        <v>0.17300589999999993</v>
      </c>
      <c r="H18">
        <f t="shared" si="5"/>
        <v>0.17835513999999963</v>
      </c>
      <c r="I18" s="1">
        <f t="shared" si="1"/>
        <v>0.12870321999999979</v>
      </c>
      <c r="J18" s="1">
        <f t="shared" si="2"/>
        <v>1</v>
      </c>
      <c r="K18">
        <f t="shared" si="6"/>
        <v>0.12870321999999979</v>
      </c>
      <c r="L18">
        <f t="shared" si="7"/>
        <v>0.12870321999999979</v>
      </c>
      <c r="M18">
        <v>100</v>
      </c>
      <c r="N18" s="15">
        <f t="shared" si="8"/>
        <v>12.870321999999979</v>
      </c>
      <c r="T18" s="12" t="s">
        <v>15</v>
      </c>
      <c r="U18" s="12">
        <v>2.0573999999999999</v>
      </c>
      <c r="W18" t="s">
        <v>17</v>
      </c>
    </row>
    <row r="19" spans="1:23" x14ac:dyDescent="0.2">
      <c r="A19" s="4" t="s">
        <v>84</v>
      </c>
      <c r="B19">
        <v>10</v>
      </c>
      <c r="C19" s="3">
        <v>0.79159999999999997</v>
      </c>
      <c r="D19" s="3">
        <v>0.84919999999999995</v>
      </c>
      <c r="E19" s="3">
        <v>0.87929999999999997</v>
      </c>
      <c r="F19">
        <f t="shared" si="3"/>
        <v>0.61143783999999979</v>
      </c>
      <c r="G19">
        <f t="shared" si="4"/>
        <v>0.72994407999999966</v>
      </c>
      <c r="H19">
        <f t="shared" si="5"/>
        <v>0.79187181999999967</v>
      </c>
      <c r="I19" s="1">
        <f t="shared" si="1"/>
        <v>0.71108457999999963</v>
      </c>
      <c r="J19" s="1">
        <f t="shared" si="2"/>
        <v>1</v>
      </c>
      <c r="K19">
        <f t="shared" si="6"/>
        <v>0.71108457999999963</v>
      </c>
      <c r="L19">
        <f t="shared" si="7"/>
        <v>0.71108457999999963</v>
      </c>
      <c r="M19">
        <v>40</v>
      </c>
      <c r="N19" s="15">
        <f t="shared" si="8"/>
        <v>28.443383199999985</v>
      </c>
      <c r="O19" t="s">
        <v>92</v>
      </c>
      <c r="T19" s="12" t="s">
        <v>16</v>
      </c>
      <c r="U19" s="12">
        <v>-1.0172000000000001</v>
      </c>
      <c r="W19" t="s">
        <v>18</v>
      </c>
    </row>
    <row r="20" spans="1:23" x14ac:dyDescent="0.2">
      <c r="A20" s="4" t="s">
        <v>85</v>
      </c>
      <c r="B20">
        <v>10</v>
      </c>
      <c r="C20" s="3">
        <v>0.48599999999999999</v>
      </c>
      <c r="D20" s="3">
        <v>0.47989999999999999</v>
      </c>
      <c r="E20" s="3">
        <v>0.47720000000000001</v>
      </c>
      <c r="F20">
        <f t="shared" si="3"/>
        <v>-1.7303600000000197E-2</v>
      </c>
      <c r="G20">
        <f t="shared" si="4"/>
        <v>-2.9853740000000184E-2</v>
      </c>
      <c r="H20">
        <f t="shared" si="5"/>
        <v>-3.5408720000000171E-2</v>
      </c>
      <c r="I20" s="1">
        <f t="shared" si="1"/>
        <v>-2.7522020000000185E-2</v>
      </c>
      <c r="J20" s="1">
        <f t="shared" si="2"/>
        <v>1</v>
      </c>
      <c r="K20">
        <f t="shared" si="6"/>
        <v>-2.7522020000000185E-2</v>
      </c>
      <c r="L20">
        <f t="shared" si="7"/>
        <v>-2.7522020000000185E-2</v>
      </c>
      <c r="M20">
        <v>100</v>
      </c>
      <c r="N20" s="15">
        <f t="shared" si="8"/>
        <v>-2.7522020000000187</v>
      </c>
      <c r="O20" t="s">
        <v>91</v>
      </c>
      <c r="T20" s="12"/>
      <c r="U20" s="12"/>
    </row>
    <row r="21" spans="1:23" x14ac:dyDescent="0.2">
      <c r="A21" s="4" t="s">
        <v>86</v>
      </c>
      <c r="B21">
        <v>10</v>
      </c>
      <c r="C21" s="3">
        <v>0.58840000000000003</v>
      </c>
      <c r="D21" s="3">
        <v>0.59409999999999996</v>
      </c>
      <c r="E21" s="3">
        <v>0.59789999999999999</v>
      </c>
      <c r="F21">
        <f t="shared" si="3"/>
        <v>0.19337415999999985</v>
      </c>
      <c r="G21">
        <f t="shared" si="4"/>
        <v>0.20510133999999969</v>
      </c>
      <c r="H21">
        <f t="shared" si="5"/>
        <v>0.21291945999999973</v>
      </c>
      <c r="I21" s="1">
        <f t="shared" si="1"/>
        <v>0.20379831999999976</v>
      </c>
      <c r="J21" s="1">
        <f t="shared" si="2"/>
        <v>1</v>
      </c>
      <c r="K21">
        <f t="shared" si="6"/>
        <v>0.20379831999999976</v>
      </c>
      <c r="L21">
        <f t="shared" si="7"/>
        <v>0.20379831999999976</v>
      </c>
      <c r="M21">
        <v>100</v>
      </c>
      <c r="N21" s="15">
        <f t="shared" si="8"/>
        <v>20.379831999999976</v>
      </c>
    </row>
    <row r="22" spans="1:23" x14ac:dyDescent="0.2">
      <c r="A22" s="4" t="s">
        <v>84</v>
      </c>
      <c r="B22">
        <v>5</v>
      </c>
      <c r="C22" s="3">
        <v>0.62339999999999995</v>
      </c>
      <c r="D22" s="3">
        <v>0.53890000000000005</v>
      </c>
      <c r="F22">
        <f t="shared" si="3"/>
        <v>0.26538315999999984</v>
      </c>
      <c r="G22">
        <f t="shared" si="4"/>
        <v>9.1532859999999827E-2</v>
      </c>
      <c r="H22">
        <f t="shared" si="5"/>
        <v>-1.0172000000000001</v>
      </c>
      <c r="I22" s="1">
        <f>AVERAGE(F22,G22)</f>
        <v>0.17845800999999983</v>
      </c>
      <c r="J22" s="1">
        <f t="shared" ref="J22:J25" si="9">B22/10</f>
        <v>0.5</v>
      </c>
      <c r="K22">
        <f t="shared" ref="K22:K25" si="10">I22/J22</f>
        <v>0.35691601999999967</v>
      </c>
      <c r="L22">
        <f t="shared" si="7"/>
        <v>0.35691601999999967</v>
      </c>
      <c r="M22">
        <v>40</v>
      </c>
      <c r="N22" s="15">
        <f t="shared" ref="N22:N25" si="11">L22*M22</f>
        <v>14.276640799999987</v>
      </c>
      <c r="O22" t="s">
        <v>90</v>
      </c>
    </row>
    <row r="23" spans="1:23" x14ac:dyDescent="0.2">
      <c r="A23" s="4" t="s">
        <v>87</v>
      </c>
      <c r="B23">
        <v>10</v>
      </c>
      <c r="C23" s="3">
        <v>0.48270000000000002</v>
      </c>
      <c r="D23" s="3">
        <v>0.47760000000000002</v>
      </c>
      <c r="E23" s="3">
        <v>0.47939999999999999</v>
      </c>
      <c r="F23">
        <f t="shared" si="3"/>
        <v>-2.4093020000000132E-2</v>
      </c>
      <c r="G23">
        <f t="shared" si="4"/>
        <v>-3.4585760000000132E-2</v>
      </c>
      <c r="H23">
        <f t="shared" si="5"/>
        <v>-3.0882440000000178E-2</v>
      </c>
      <c r="I23" s="1">
        <f t="shared" ref="I23:I25" si="12">AVERAGE(F23,G23,H23)</f>
        <v>-2.9853740000000146E-2</v>
      </c>
      <c r="J23" s="1">
        <f t="shared" si="9"/>
        <v>1</v>
      </c>
      <c r="K23">
        <f t="shared" si="10"/>
        <v>-2.9853740000000146E-2</v>
      </c>
      <c r="L23">
        <f t="shared" si="7"/>
        <v>-2.9853740000000146E-2</v>
      </c>
      <c r="M23">
        <v>100</v>
      </c>
      <c r="N23" s="17">
        <f t="shared" si="11"/>
        <v>-2.9853740000000144</v>
      </c>
    </row>
    <row r="24" spans="1:23" x14ac:dyDescent="0.2">
      <c r="A24" s="4" t="s">
        <v>88</v>
      </c>
      <c r="B24">
        <v>10</v>
      </c>
      <c r="C24" s="3">
        <v>0.4884</v>
      </c>
      <c r="D24" s="3">
        <v>0.49630000000000002</v>
      </c>
      <c r="E24" s="3">
        <v>0.4874</v>
      </c>
      <c r="F24">
        <f t="shared" si="3"/>
        <v>-1.2365840000000183E-2</v>
      </c>
      <c r="G24">
        <f t="shared" si="4"/>
        <v>3.8876199999999805E-3</v>
      </c>
      <c r="H24">
        <f t="shared" si="5"/>
        <v>-1.442324000000017E-2</v>
      </c>
      <c r="I24" s="1">
        <f t="shared" si="12"/>
        <v>-7.6338200000001244E-3</v>
      </c>
      <c r="J24" s="1">
        <f t="shared" si="9"/>
        <v>1</v>
      </c>
      <c r="K24">
        <f t="shared" si="10"/>
        <v>-7.6338200000001244E-3</v>
      </c>
      <c r="L24">
        <f t="shared" si="7"/>
        <v>-7.6338200000001244E-3</v>
      </c>
      <c r="M24">
        <v>100</v>
      </c>
      <c r="N24" s="17">
        <f t="shared" si="11"/>
        <v>-0.76338200000001244</v>
      </c>
    </row>
    <row r="25" spans="1:23" x14ac:dyDescent="0.2">
      <c r="A25" s="4" t="s">
        <v>89</v>
      </c>
      <c r="B25">
        <v>10</v>
      </c>
      <c r="C25" s="3">
        <v>0.48720000000000002</v>
      </c>
      <c r="D25" s="3">
        <v>0.48509999999999998</v>
      </c>
      <c r="E25" s="3">
        <v>0.48420000000000002</v>
      </c>
      <c r="F25">
        <f t="shared" si="3"/>
        <v>-1.4834720000000079E-2</v>
      </c>
      <c r="G25">
        <f t="shared" si="4"/>
        <v>-1.9155260000000229E-2</v>
      </c>
      <c r="H25">
        <f t="shared" si="5"/>
        <v>-2.1006920000000151E-2</v>
      </c>
      <c r="I25" s="1">
        <f t="shared" si="12"/>
        <v>-1.8332300000000152E-2</v>
      </c>
      <c r="J25" s="1">
        <f t="shared" si="9"/>
        <v>1</v>
      </c>
      <c r="K25">
        <f t="shared" si="10"/>
        <v>-1.8332300000000152E-2</v>
      </c>
      <c r="L25">
        <f t="shared" si="7"/>
        <v>-1.8332300000000152E-2</v>
      </c>
      <c r="M25">
        <v>100</v>
      </c>
      <c r="N25" s="17">
        <f t="shared" si="11"/>
        <v>-1.8332300000000152</v>
      </c>
    </row>
    <row r="26" spans="1:23" x14ac:dyDescent="0.2">
      <c r="I26" s="1"/>
      <c r="J26" s="1"/>
      <c r="N26" s="15"/>
    </row>
    <row r="27" spans="1:23" x14ac:dyDescent="0.2">
      <c r="I27" s="1"/>
      <c r="J27" s="1"/>
      <c r="N27" s="15"/>
    </row>
    <row r="28" spans="1:23" x14ac:dyDescent="0.2">
      <c r="I28" s="1"/>
      <c r="J28" s="1"/>
      <c r="N28" s="15"/>
    </row>
    <row r="29" spans="1:23" x14ac:dyDescent="0.2">
      <c r="I29" s="1"/>
      <c r="J29" s="1"/>
      <c r="N29" s="15"/>
    </row>
    <row r="30" spans="1:23" x14ac:dyDescent="0.2">
      <c r="I30" s="1"/>
      <c r="J30" s="1"/>
      <c r="N30" s="15"/>
    </row>
    <row r="31" spans="1:23" x14ac:dyDescent="0.2">
      <c r="I31" s="1"/>
      <c r="J31" s="1"/>
      <c r="N31" s="15"/>
    </row>
    <row r="32" spans="1:23" x14ac:dyDescent="0.2">
      <c r="I32" s="1"/>
      <c r="J32" s="1"/>
      <c r="N32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56C3-DBB3-604C-892A-98E26859AA13}">
  <dimension ref="A1:W25"/>
  <sheetViews>
    <sheetView workbookViewId="0">
      <selection activeCell="N2" sqref="N2:N10"/>
    </sheetView>
  </sheetViews>
  <sheetFormatPr baseColWidth="10" defaultRowHeight="16" x14ac:dyDescent="0.2"/>
  <cols>
    <col min="1" max="1" width="12.33203125" style="4" customWidth="1"/>
    <col min="2" max="2" width="9.33203125" customWidth="1"/>
    <col min="3" max="5" width="10.83203125" style="3"/>
    <col min="9" max="9" width="20.83203125" customWidth="1"/>
    <col min="10" max="10" width="16.5" customWidth="1"/>
    <col min="13" max="13" width="17.1640625" customWidth="1"/>
    <col min="14" max="14" width="12.1640625" style="6" customWidth="1"/>
    <col min="15" max="15" width="33.5" customWidth="1"/>
    <col min="16" max="16" width="11.83203125" style="14" customWidth="1"/>
  </cols>
  <sheetData>
    <row r="1" spans="1:18" s="9" customFormat="1" ht="51" x14ac:dyDescent="0.2">
      <c r="A1" s="8" t="s">
        <v>0</v>
      </c>
      <c r="B1" s="9" t="s">
        <v>1</v>
      </c>
      <c r="C1" s="10" t="s">
        <v>2</v>
      </c>
      <c r="D1" s="10" t="s">
        <v>4</v>
      </c>
      <c r="E1" s="10" t="s">
        <v>6</v>
      </c>
      <c r="F1" s="9" t="s">
        <v>3</v>
      </c>
      <c r="G1" s="9" t="s">
        <v>5</v>
      </c>
      <c r="H1" s="9" t="s">
        <v>7</v>
      </c>
      <c r="I1" s="9" t="s">
        <v>8</v>
      </c>
      <c r="J1" s="9" t="s">
        <v>14</v>
      </c>
      <c r="K1" s="9" t="s">
        <v>13</v>
      </c>
      <c r="L1" s="9" t="s">
        <v>9</v>
      </c>
      <c r="M1" s="9" t="s">
        <v>12</v>
      </c>
      <c r="N1" s="11" t="s">
        <v>41</v>
      </c>
      <c r="O1" s="9" t="s">
        <v>42</v>
      </c>
      <c r="P1" s="13"/>
      <c r="Q1" s="9" t="s">
        <v>10</v>
      </c>
      <c r="R1" s="9" t="s">
        <v>11</v>
      </c>
    </row>
    <row r="2" spans="1:18" x14ac:dyDescent="0.2">
      <c r="A2" s="4" t="s">
        <v>19</v>
      </c>
      <c r="B2">
        <v>10</v>
      </c>
      <c r="C2" s="2">
        <v>0.49859999999999999</v>
      </c>
      <c r="D2" s="2">
        <v>0.4839</v>
      </c>
      <c r="E2" s="2">
        <v>0.51129999999999998</v>
      </c>
      <c r="F2">
        <f>($U$18*C2)+($U$19)</f>
        <v>8.7922799999999857E-3</v>
      </c>
      <c r="G2">
        <f t="shared" ref="G2:H2" si="0">($U$18*D2)+($U$19)</f>
        <v>-1.6488779999999981E-2</v>
      </c>
      <c r="H2">
        <f t="shared" si="0"/>
        <v>3.0633739999999965E-2</v>
      </c>
      <c r="I2" s="1">
        <f t="shared" ref="I2:I10" si="1">AVERAGE(F2,G2,H2)</f>
        <v>7.6457466666666569E-3</v>
      </c>
      <c r="J2" s="1">
        <f t="shared" ref="J2:J10" si="2">B2/10</f>
        <v>1</v>
      </c>
      <c r="K2">
        <f>I2/J2</f>
        <v>7.6457466666666569E-3</v>
      </c>
      <c r="L2">
        <f>K2</f>
        <v>7.6457466666666569E-3</v>
      </c>
      <c r="M2">
        <v>100</v>
      </c>
      <c r="N2" s="17">
        <f>L2*M2</f>
        <v>0.76457466666666574</v>
      </c>
      <c r="Q2">
        <v>0.06</v>
      </c>
      <c r="R2" s="2"/>
    </row>
    <row r="3" spans="1:18" x14ac:dyDescent="0.2">
      <c r="A3" s="4" t="s">
        <v>69</v>
      </c>
      <c r="B3">
        <v>20</v>
      </c>
      <c r="C3" s="2">
        <v>0.63829999999999998</v>
      </c>
      <c r="D3" s="2">
        <v>0.62990000000000002</v>
      </c>
      <c r="E3" s="2">
        <v>0.63560000000000005</v>
      </c>
      <c r="F3">
        <f t="shared" ref="F3:F10" si="3">($U$18*C3)+($U$19)</f>
        <v>0.24904833999999987</v>
      </c>
      <c r="G3">
        <f t="shared" ref="G3:G10" si="4">($U$18*D3)+($U$19)</f>
        <v>0.23460202000000008</v>
      </c>
      <c r="H3">
        <f t="shared" ref="H3:H10" si="5">($U$18*E3)+($U$19)</f>
        <v>0.24440488000000005</v>
      </c>
      <c r="I3" s="1">
        <f t="shared" si="1"/>
        <v>0.24268508</v>
      </c>
      <c r="J3" s="1">
        <f t="shared" si="2"/>
        <v>2</v>
      </c>
      <c r="K3">
        <f t="shared" ref="K3:K10" si="6">I3/J3</f>
        <v>0.12134254</v>
      </c>
      <c r="L3">
        <f t="shared" ref="L3:L10" si="7">K3</f>
        <v>0.12134254</v>
      </c>
      <c r="M3">
        <v>100</v>
      </c>
      <c r="N3" s="15">
        <f t="shared" ref="N3:N10" si="8">L3*M3</f>
        <v>12.134254</v>
      </c>
      <c r="Q3">
        <v>0.06</v>
      </c>
      <c r="R3" s="2">
        <v>0.53559999999999997</v>
      </c>
    </row>
    <row r="4" spans="1:18" x14ac:dyDescent="0.2">
      <c r="A4" s="4" t="s">
        <v>72</v>
      </c>
      <c r="B4">
        <v>20</v>
      </c>
      <c r="C4" s="2">
        <v>0.55400000000000005</v>
      </c>
      <c r="D4" s="2">
        <v>0.55149999999999999</v>
      </c>
      <c r="E4" s="2">
        <v>0.55510000000000004</v>
      </c>
      <c r="F4">
        <f t="shared" si="3"/>
        <v>0.10406920000000008</v>
      </c>
      <c r="G4">
        <f t="shared" si="4"/>
        <v>9.9769699999999961E-2</v>
      </c>
      <c r="H4">
        <f t="shared" si="5"/>
        <v>0.10596098000000009</v>
      </c>
      <c r="I4" s="1">
        <f t="shared" si="1"/>
        <v>0.10326662666666671</v>
      </c>
      <c r="J4" s="1">
        <f t="shared" si="2"/>
        <v>2</v>
      </c>
      <c r="K4">
        <f t="shared" si="6"/>
        <v>5.1633313333333354E-2</v>
      </c>
      <c r="L4">
        <f t="shared" si="7"/>
        <v>5.1633313333333354E-2</v>
      </c>
      <c r="M4">
        <v>100</v>
      </c>
      <c r="N4" s="15">
        <f t="shared" si="8"/>
        <v>5.1633313333333355</v>
      </c>
      <c r="Q4">
        <v>0.06</v>
      </c>
      <c r="R4" s="2">
        <v>0.54090000000000005</v>
      </c>
    </row>
    <row r="5" spans="1:18" x14ac:dyDescent="0.2">
      <c r="A5" s="4" t="s">
        <v>74</v>
      </c>
      <c r="B5">
        <v>20</v>
      </c>
      <c r="C5" s="2">
        <v>0.57799999999999996</v>
      </c>
      <c r="D5" s="2">
        <v>0.58430000000000004</v>
      </c>
      <c r="E5" s="2">
        <v>0.57840000000000003</v>
      </c>
      <c r="F5">
        <f t="shared" si="3"/>
        <v>0.14534439999999993</v>
      </c>
      <c r="G5">
        <f t="shared" si="4"/>
        <v>0.15617914000000011</v>
      </c>
      <c r="H5">
        <f t="shared" si="5"/>
        <v>0.14603231999999999</v>
      </c>
      <c r="I5" s="1">
        <f t="shared" si="1"/>
        <v>0.14918528666666667</v>
      </c>
      <c r="J5" s="1">
        <f t="shared" si="2"/>
        <v>2</v>
      </c>
      <c r="K5">
        <f t="shared" si="6"/>
        <v>7.4592643333333333E-2</v>
      </c>
      <c r="L5">
        <f t="shared" si="7"/>
        <v>7.4592643333333333E-2</v>
      </c>
      <c r="M5">
        <v>100</v>
      </c>
      <c r="N5" s="15">
        <f t="shared" si="8"/>
        <v>7.4592643333333335</v>
      </c>
      <c r="Q5">
        <v>0.125</v>
      </c>
      <c r="R5" s="2">
        <v>0.57909999999999995</v>
      </c>
    </row>
    <row r="6" spans="1:18" x14ac:dyDescent="0.2">
      <c r="A6" s="4" t="s">
        <v>78</v>
      </c>
      <c r="B6">
        <v>20</v>
      </c>
      <c r="C6" s="2">
        <v>0.61070000000000002</v>
      </c>
      <c r="D6" s="2">
        <v>0.61890000000000001</v>
      </c>
      <c r="E6" s="2">
        <v>0.60450000000000004</v>
      </c>
      <c r="F6">
        <f t="shared" si="3"/>
        <v>0.20158186000000011</v>
      </c>
      <c r="G6">
        <f t="shared" si="4"/>
        <v>0.21568421999999998</v>
      </c>
      <c r="H6">
        <f t="shared" si="5"/>
        <v>0.19091910000000012</v>
      </c>
      <c r="I6" s="1">
        <f t="shared" si="1"/>
        <v>0.2027283933333334</v>
      </c>
      <c r="J6" s="1">
        <f t="shared" si="2"/>
        <v>2</v>
      </c>
      <c r="K6">
        <f t="shared" si="6"/>
        <v>0.1013641966666667</v>
      </c>
      <c r="L6">
        <f t="shared" si="7"/>
        <v>0.1013641966666667</v>
      </c>
      <c r="M6">
        <v>100</v>
      </c>
      <c r="N6" s="15">
        <f t="shared" si="8"/>
        <v>10.13641966666667</v>
      </c>
      <c r="Q6">
        <v>0.125</v>
      </c>
      <c r="R6" s="2">
        <v>0.57520000000000004</v>
      </c>
    </row>
    <row r="7" spans="1:18" x14ac:dyDescent="0.2">
      <c r="A7" s="4" t="s">
        <v>80</v>
      </c>
      <c r="B7">
        <v>20</v>
      </c>
      <c r="C7" s="2">
        <v>0.62180000000000002</v>
      </c>
      <c r="D7" s="2">
        <v>0.61339999999999995</v>
      </c>
      <c r="E7" s="2">
        <v>0.62119999999999997</v>
      </c>
      <c r="F7">
        <f t="shared" si="3"/>
        <v>0.22067163999999995</v>
      </c>
      <c r="G7">
        <f t="shared" si="4"/>
        <v>0.20622531999999993</v>
      </c>
      <c r="H7">
        <f t="shared" si="5"/>
        <v>0.21963975999999996</v>
      </c>
      <c r="I7" s="1">
        <f t="shared" si="1"/>
        <v>0.21551223999999994</v>
      </c>
      <c r="J7" s="1">
        <f t="shared" si="2"/>
        <v>2</v>
      </c>
      <c r="K7">
        <f t="shared" si="6"/>
        <v>0.10775611999999997</v>
      </c>
      <c r="L7">
        <f t="shared" si="7"/>
        <v>0.10775611999999997</v>
      </c>
      <c r="M7">
        <v>100</v>
      </c>
      <c r="N7" s="15">
        <f t="shared" si="8"/>
        <v>10.775611999999997</v>
      </c>
      <c r="Q7">
        <v>0.125</v>
      </c>
      <c r="R7" s="2">
        <v>0.57169999999999999</v>
      </c>
    </row>
    <row r="8" spans="1:18" x14ac:dyDescent="0.2">
      <c r="A8" s="4" t="s">
        <v>85</v>
      </c>
      <c r="B8">
        <v>20</v>
      </c>
      <c r="C8" s="2">
        <v>0.51139999999999997</v>
      </c>
      <c r="D8" s="2">
        <v>0.51239999999999997</v>
      </c>
      <c r="E8" s="2">
        <v>0.51329999999999998</v>
      </c>
      <c r="F8">
        <f t="shared" si="3"/>
        <v>3.0805719999999925E-2</v>
      </c>
      <c r="G8">
        <f t="shared" si="4"/>
        <v>3.2525519999999974E-2</v>
      </c>
      <c r="H8">
        <f t="shared" si="5"/>
        <v>3.4073339999999952E-2</v>
      </c>
      <c r="I8" s="1">
        <f t="shared" si="1"/>
        <v>3.2468193333333284E-2</v>
      </c>
      <c r="J8" s="1">
        <f t="shared" si="2"/>
        <v>2</v>
      </c>
      <c r="K8">
        <f t="shared" si="6"/>
        <v>1.6234096666666642E-2</v>
      </c>
      <c r="L8">
        <f t="shared" si="7"/>
        <v>1.6234096666666642E-2</v>
      </c>
      <c r="M8">
        <v>100</v>
      </c>
      <c r="N8" s="15">
        <f t="shared" si="8"/>
        <v>1.6234096666666642</v>
      </c>
      <c r="O8" t="s">
        <v>93</v>
      </c>
      <c r="Q8">
        <v>0.25</v>
      </c>
      <c r="R8" s="2">
        <v>0.62039999999999995</v>
      </c>
    </row>
    <row r="9" spans="1:18" x14ac:dyDescent="0.2">
      <c r="A9" s="4" t="s">
        <v>89</v>
      </c>
      <c r="B9">
        <v>10</v>
      </c>
      <c r="C9" s="3">
        <v>0.496</v>
      </c>
      <c r="D9" s="3">
        <v>0.4985</v>
      </c>
      <c r="E9" s="3">
        <v>0.5071</v>
      </c>
      <c r="F9">
        <f t="shared" si="3"/>
        <v>4.3208000000000135E-3</v>
      </c>
      <c r="G9">
        <f t="shared" si="4"/>
        <v>8.6203000000000252E-3</v>
      </c>
      <c r="H9">
        <f t="shared" si="5"/>
        <v>2.3410579999999959E-2</v>
      </c>
      <c r="I9" s="1">
        <f t="shared" si="1"/>
        <v>1.2117226666666666E-2</v>
      </c>
      <c r="J9" s="1">
        <f t="shared" si="2"/>
        <v>1</v>
      </c>
      <c r="K9">
        <f t="shared" si="6"/>
        <v>1.2117226666666666E-2</v>
      </c>
      <c r="L9">
        <f t="shared" si="7"/>
        <v>1.2117226666666666E-2</v>
      </c>
      <c r="M9">
        <v>100</v>
      </c>
      <c r="N9" s="15">
        <f t="shared" si="8"/>
        <v>1.2117226666666667</v>
      </c>
      <c r="Q9">
        <v>0.25</v>
      </c>
      <c r="R9" s="2">
        <v>0.60809999999999997</v>
      </c>
    </row>
    <row r="10" spans="1:18" x14ac:dyDescent="0.2">
      <c r="A10" s="4" t="s">
        <v>88</v>
      </c>
      <c r="B10">
        <v>10</v>
      </c>
      <c r="C10" s="3">
        <v>0.50319999999999998</v>
      </c>
      <c r="D10" s="3">
        <v>0.49569999999999997</v>
      </c>
      <c r="E10" s="3">
        <v>0.49790000000000001</v>
      </c>
      <c r="F10">
        <f t="shared" si="3"/>
        <v>1.6703359999999945E-2</v>
      </c>
      <c r="G10">
        <f t="shared" si="4"/>
        <v>3.80485999999991E-3</v>
      </c>
      <c r="H10">
        <f t="shared" si="5"/>
        <v>7.5884200000000401E-3</v>
      </c>
      <c r="I10" s="1">
        <f t="shared" si="1"/>
        <v>9.3655466666666323E-3</v>
      </c>
      <c r="J10" s="1">
        <f t="shared" si="2"/>
        <v>1</v>
      </c>
      <c r="K10">
        <f t="shared" si="6"/>
        <v>9.3655466666666323E-3</v>
      </c>
      <c r="L10">
        <f t="shared" si="7"/>
        <v>9.3655466666666323E-3</v>
      </c>
      <c r="M10">
        <v>100</v>
      </c>
      <c r="N10" s="15">
        <f t="shared" si="8"/>
        <v>0.9365546666666632</v>
      </c>
      <c r="Q10">
        <v>0.25</v>
      </c>
      <c r="R10" s="2">
        <v>0.61280000000000001</v>
      </c>
    </row>
    <row r="11" spans="1:18" x14ac:dyDescent="0.2">
      <c r="I11" s="1"/>
      <c r="J11" s="1"/>
      <c r="N11" s="15"/>
      <c r="Q11">
        <v>0.5</v>
      </c>
      <c r="R11" s="2">
        <v>0.82869999999999999</v>
      </c>
    </row>
    <row r="12" spans="1:18" x14ac:dyDescent="0.2">
      <c r="I12" s="1"/>
      <c r="J12" s="1"/>
      <c r="N12" s="15"/>
      <c r="Q12">
        <v>0.5</v>
      </c>
      <c r="R12" s="2">
        <v>0.79200000000000004</v>
      </c>
    </row>
    <row r="13" spans="1:18" x14ac:dyDescent="0.2">
      <c r="I13" s="1"/>
      <c r="J13" s="1"/>
      <c r="N13" s="15"/>
      <c r="Q13">
        <v>0.5</v>
      </c>
      <c r="R13" s="2">
        <v>0.80640000000000001</v>
      </c>
    </row>
    <row r="14" spans="1:18" x14ac:dyDescent="0.2">
      <c r="I14" s="1"/>
      <c r="J14" s="1"/>
      <c r="N14" s="15"/>
      <c r="Q14">
        <v>1</v>
      </c>
      <c r="R14" s="2">
        <v>1.0028999999999999</v>
      </c>
    </row>
    <row r="15" spans="1:18" ht="20" customHeight="1" x14ac:dyDescent="0.2">
      <c r="I15" s="1"/>
      <c r="J15" s="1"/>
      <c r="N15" s="15"/>
      <c r="Q15">
        <v>1</v>
      </c>
      <c r="R15" s="2">
        <v>1.127</v>
      </c>
    </row>
    <row r="16" spans="1:18" x14ac:dyDescent="0.2">
      <c r="I16" s="1"/>
      <c r="J16" s="1"/>
      <c r="N16" s="15"/>
      <c r="Q16">
        <v>1</v>
      </c>
      <c r="R16" s="2">
        <v>1.0486</v>
      </c>
    </row>
    <row r="17" spans="9:23" x14ac:dyDescent="0.2">
      <c r="I17" s="1"/>
      <c r="J17" s="1"/>
      <c r="N17" s="15"/>
    </row>
    <row r="18" spans="9:23" x14ac:dyDescent="0.2">
      <c r="I18" s="1"/>
      <c r="J18" s="1"/>
      <c r="N18" s="15"/>
      <c r="T18" s="12" t="s">
        <v>15</v>
      </c>
      <c r="U18" s="12">
        <v>1.7198</v>
      </c>
      <c r="W18" t="s">
        <v>17</v>
      </c>
    </row>
    <row r="19" spans="9:23" x14ac:dyDescent="0.2">
      <c r="I19" s="1"/>
      <c r="J19" s="1"/>
      <c r="N19" s="15"/>
      <c r="T19" s="12" t="s">
        <v>16</v>
      </c>
      <c r="U19" s="12">
        <v>-0.84870000000000001</v>
      </c>
      <c r="W19" t="s">
        <v>18</v>
      </c>
    </row>
    <row r="20" spans="9:23" x14ac:dyDescent="0.2">
      <c r="I20" s="1"/>
      <c r="J20" s="1"/>
      <c r="N20" s="15"/>
      <c r="T20" s="12"/>
      <c r="U20" s="12"/>
    </row>
    <row r="21" spans="9:23" x14ac:dyDescent="0.2">
      <c r="I21" s="1"/>
      <c r="J21" s="1"/>
      <c r="N21" s="15"/>
    </row>
    <row r="22" spans="9:23" x14ac:dyDescent="0.2">
      <c r="I22" s="1"/>
      <c r="J22" s="1"/>
      <c r="N22" s="15"/>
    </row>
    <row r="23" spans="9:23" x14ac:dyDescent="0.2">
      <c r="I23" s="1"/>
      <c r="J23" s="1"/>
      <c r="N23" s="15"/>
    </row>
    <row r="24" spans="9:23" x14ac:dyDescent="0.2">
      <c r="I24" s="1"/>
      <c r="J24" s="1"/>
      <c r="N24" s="5"/>
    </row>
    <row r="25" spans="9:23" x14ac:dyDescent="0.2">
      <c r="J25" s="1"/>
      <c r="N2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Huffmyer</cp:lastModifiedBy>
  <dcterms:created xsi:type="dcterms:W3CDTF">2023-08-10T06:15:41Z</dcterms:created>
  <dcterms:modified xsi:type="dcterms:W3CDTF">2024-09-19T15:38:16Z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2023-08-10T10:22:22Z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85e886f2-47a3-4c7d-b01a-379f0f4536fd</vt:lpwstr>
  </property>
  <property fmtid="{D5CDD505-2E9C-101B-9397-08002B2CF9AE}" pid="8" name="MSIP_Label_51a6c3db-1667-4f49-995a-8b9973972958_ContentBits">
    <vt:lpwstr>0</vt:lpwstr>
  </property>
</Properties>
</file>