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ipids_metabolites/protein/"/>
    </mc:Choice>
  </mc:AlternateContent>
  <xr:revisionPtr revIDLastSave="0" documentId="13_ncr:1_{82E14BF0-ECAE-8642-B619-2F893EFAEACE}" xr6:coauthVersionLast="47" xr6:coauthVersionMax="47" xr10:uidLastSave="{00000000-0000-0000-0000-000000000000}"/>
  <bookViews>
    <workbookView xWindow="3420" yWindow="760" windowWidth="24200" windowHeight="16900" xr2:uid="{3B8837D6-B230-0149-AD69-35B53EA692B4}"/>
  </bookViews>
  <sheets>
    <sheet name="Prote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6" i="1"/>
  <c r="N8" i="1"/>
  <c r="N3" i="1"/>
  <c r="J2" i="1"/>
  <c r="K2" i="1" s="1"/>
  <c r="L26" i="1"/>
  <c r="M26" i="1" s="1"/>
  <c r="N26" i="1" s="1"/>
  <c r="H26" i="1"/>
  <c r="F26" i="1"/>
  <c r="D26" i="1"/>
  <c r="H25" i="1"/>
  <c r="F25" i="1"/>
  <c r="D25" i="1"/>
  <c r="H24" i="1"/>
  <c r="F24" i="1"/>
  <c r="D24" i="1"/>
  <c r="H23" i="1"/>
  <c r="F23" i="1"/>
  <c r="D23" i="1"/>
  <c r="I23" i="1" s="1"/>
  <c r="L23" i="1" s="1"/>
  <c r="M23" i="1" s="1"/>
  <c r="N23" i="1" s="1"/>
  <c r="H22" i="1"/>
  <c r="F22" i="1"/>
  <c r="D22" i="1"/>
  <c r="H21" i="1"/>
  <c r="F21" i="1"/>
  <c r="D21" i="1"/>
  <c r="H20" i="1"/>
  <c r="F20" i="1"/>
  <c r="D20" i="1"/>
  <c r="I20" i="1" s="1"/>
  <c r="L20" i="1" s="1"/>
  <c r="M20" i="1" s="1"/>
  <c r="N20" i="1" s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I12" i="1" s="1"/>
  <c r="L12" i="1" s="1"/>
  <c r="M12" i="1" s="1"/>
  <c r="N12" i="1" s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H2" i="1"/>
  <c r="F2" i="1"/>
  <c r="D2" i="1"/>
  <c r="I7" i="1" l="1"/>
  <c r="L7" i="1" s="1"/>
  <c r="M7" i="1" s="1"/>
  <c r="N7" i="1" s="1"/>
  <c r="I15" i="1"/>
  <c r="L15" i="1" s="1"/>
  <c r="M15" i="1" s="1"/>
  <c r="N15" i="1" s="1"/>
  <c r="I17" i="1"/>
  <c r="L17" i="1" s="1"/>
  <c r="M17" i="1" s="1"/>
  <c r="N17" i="1" s="1"/>
  <c r="I21" i="1"/>
  <c r="L21" i="1" s="1"/>
  <c r="M21" i="1" s="1"/>
  <c r="N21" i="1" s="1"/>
  <c r="I24" i="1"/>
  <c r="L24" i="1" s="1"/>
  <c r="M24" i="1" s="1"/>
  <c r="N24" i="1" s="1"/>
  <c r="I11" i="1"/>
  <c r="L11" i="1" s="1"/>
  <c r="M11" i="1" s="1"/>
  <c r="N11" i="1" s="1"/>
  <c r="I4" i="1"/>
  <c r="L4" i="1" s="1"/>
  <c r="M4" i="1" s="1"/>
  <c r="I6" i="1"/>
  <c r="L6" i="1" s="1"/>
  <c r="M6" i="1" s="1"/>
  <c r="I9" i="1"/>
  <c r="L9" i="1" s="1"/>
  <c r="M9" i="1" s="1"/>
  <c r="N9" i="1" s="1"/>
  <c r="I22" i="1"/>
  <c r="L22" i="1" s="1"/>
  <c r="M22" i="1" s="1"/>
  <c r="N22" i="1" s="1"/>
  <c r="I14" i="1"/>
  <c r="L14" i="1" s="1"/>
  <c r="M14" i="1" s="1"/>
  <c r="N14" i="1" s="1"/>
  <c r="I25" i="1"/>
  <c r="L25" i="1" s="1"/>
  <c r="M25" i="1" s="1"/>
  <c r="N25" i="1" s="1"/>
  <c r="I2" i="1"/>
  <c r="L2" i="1" s="1"/>
  <c r="M2" i="1" s="1"/>
  <c r="N2" i="1" s="1"/>
  <c r="I10" i="1"/>
  <c r="L10" i="1" s="1"/>
  <c r="M10" i="1" s="1"/>
  <c r="N10" i="1" s="1"/>
  <c r="I18" i="1"/>
  <c r="L18" i="1" s="1"/>
  <c r="M18" i="1" s="1"/>
  <c r="N18" i="1" s="1"/>
  <c r="I5" i="1"/>
  <c r="L5" i="1" s="1"/>
  <c r="M5" i="1" s="1"/>
  <c r="N5" i="1" s="1"/>
  <c r="I3" i="1"/>
  <c r="L3" i="1" s="1"/>
  <c r="M3" i="1" s="1"/>
  <c r="I8" i="1"/>
  <c r="L8" i="1" s="1"/>
  <c r="M8" i="1" s="1"/>
  <c r="I13" i="1"/>
  <c r="L13" i="1" s="1"/>
  <c r="M13" i="1" s="1"/>
  <c r="N13" i="1" s="1"/>
  <c r="I16" i="1"/>
  <c r="L16" i="1" s="1"/>
  <c r="M16" i="1" s="1"/>
  <c r="N16" i="1" s="1"/>
  <c r="I19" i="1"/>
  <c r="L19" i="1" s="1"/>
  <c r="M19" i="1" s="1"/>
  <c r="N19" i="1" s="1"/>
</calcChain>
</file>

<file path=xl/sharedStrings.xml><?xml version="1.0" encoding="utf-8"?>
<sst xmlns="http://schemas.openxmlformats.org/spreadsheetml/2006/main" count="23" uniqueCount="20">
  <si>
    <t>sample</t>
  </si>
  <si>
    <t>Protein sample vol (ul)</t>
  </si>
  <si>
    <t>Abs 595 1</t>
  </si>
  <si>
    <t>mg/ml 1</t>
  </si>
  <si>
    <t>Abs 595 2</t>
  </si>
  <si>
    <t>mg/ml 2</t>
  </si>
  <si>
    <t>Abs 595 3</t>
  </si>
  <si>
    <t>mg/ml 3</t>
  </si>
  <si>
    <t>average mg protein/ml</t>
  </si>
  <si>
    <t>ug/mL</t>
  </si>
  <si>
    <t>ug/ul</t>
  </si>
  <si>
    <t>mg/ml</t>
  </si>
  <si>
    <t>A595</t>
  </si>
  <si>
    <t>e.g.</t>
  </si>
  <si>
    <t>dilution factor (=final vol/initial volunme)</t>
  </si>
  <si>
    <t>Blank</t>
  </si>
  <si>
    <t>L37</t>
  </si>
  <si>
    <t>L43</t>
  </si>
  <si>
    <t>L49</t>
  </si>
  <si>
    <t>max ug in 70uL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</si>
</sst>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164" fontId="0" fillId="2" borderId="0" xfId="0" applyNumberFormat="1" applyFill="1"/>
    <xf numFmtId="2" fontId="0" fillId="2" borderId="0" xfId="0" applyNumberFormat="1" applyFill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1904761904761905"/>
                  <c:y val="0.563158306869099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Protein!$P$2:$P$6</c:f>
              <c:numCache>
                <c:formatCode>General</c:formatCode>
                <c:ptCount val="5"/>
                <c:pt idx="0">
                  <c:v>0.06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Protein!$Q$2:$Q$6</c:f>
              <c:numCache>
                <c:formatCode>0.0000</c:formatCode>
                <c:ptCount val="5"/>
                <c:pt idx="0">
                  <c:v>0.50319999999999998</c:v>
                </c:pt>
                <c:pt idx="1">
                  <c:v>0.51119999999999999</c:v>
                </c:pt>
                <c:pt idx="2">
                  <c:v>0.59889999999999999</c:v>
                </c:pt>
                <c:pt idx="3">
                  <c:v>0.81620000000000004</c:v>
                </c:pt>
                <c:pt idx="4">
                  <c:v>0.96860000000000002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B-9747-887F-538BF72C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93736"/>
        <c:axId val="2130238952"/>
      </c:scatterChart>
      <c:valAx>
        <c:axId val="-209679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38952"/>
        <c:crosses val="autoZero"/>
        <c:crossBetween val="midCat"/>
      </c:valAx>
      <c:valAx>
        <c:axId val="21302389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9679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Protein!$P$2:$P$6</c:f>
              <c:numCache>
                <c:formatCode>General</c:formatCode>
                <c:ptCount val="5"/>
                <c:pt idx="0">
                  <c:v>0.06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Protein!#REF!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3F47-84A4-CF152C40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43400"/>
        <c:axId val="-2114755752"/>
      </c:scatterChart>
      <c:valAx>
        <c:axId val="-211844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55752"/>
        <c:crosses val="autoZero"/>
        <c:crossBetween val="midCat"/>
      </c:valAx>
      <c:valAx>
        <c:axId val="-211475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443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6</xdr:row>
      <xdr:rowOff>196850</xdr:rowOff>
    </xdr:from>
    <xdr:to>
      <xdr:col>21</xdr:col>
      <xdr:colOff>190500</xdr:colOff>
      <xdr:row>21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9DA2B-9DB3-E144-A862-4EDCE2917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25</xdr:row>
      <xdr:rowOff>88900</xdr:rowOff>
    </xdr:from>
    <xdr:to>
      <xdr:col>22</xdr:col>
      <xdr:colOff>393700</xdr:colOff>
      <xdr:row>40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991D6-DB1C-9B4F-BEE8-5DC52D78E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603B-CB6F-5441-803D-A0FCD3B9AA98}">
  <dimension ref="A1:AD26"/>
  <sheetViews>
    <sheetView tabSelected="1" workbookViewId="0">
      <selection activeCell="B29" sqref="B29"/>
    </sheetView>
  </sheetViews>
  <sheetFormatPr baseColWidth="10" defaultRowHeight="16" x14ac:dyDescent="0.2"/>
  <cols>
    <col min="2" max="2" width="23.1640625" customWidth="1"/>
    <col min="9" max="9" width="20.83203125" customWidth="1"/>
    <col min="10" max="10" width="37.1640625" customWidth="1"/>
    <col min="11" max="11" width="15.33203125" customWidth="1"/>
    <col min="14" max="14" width="11.6640625" bestFit="1" customWidth="1"/>
  </cols>
  <sheetData>
    <row r="1" spans="1:30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L1" t="s">
        <v>9</v>
      </c>
      <c r="M1" t="s">
        <v>10</v>
      </c>
      <c r="N1" t="s">
        <v>19</v>
      </c>
      <c r="P1" t="s">
        <v>11</v>
      </c>
      <c r="Q1" t="s">
        <v>12</v>
      </c>
    </row>
    <row r="2" spans="1:30" s="4" customFormat="1" ht="18" thickTop="1" thickBot="1" x14ac:dyDescent="0.25">
      <c r="A2" s="4" t="s">
        <v>13</v>
      </c>
      <c r="B2" s="5">
        <v>10</v>
      </c>
      <c r="C2" s="5">
        <v>1.7999999999999999E-2</v>
      </c>
      <c r="D2" s="5">
        <f>-(0.1497*C2^2)+(0.6696*C2)+0.3227</f>
        <v>0.3347042972</v>
      </c>
      <c r="E2" s="5">
        <v>3.3000000000000002E-2</v>
      </c>
      <c r="F2" s="5">
        <f>-(0.1497*E2^2)+(0.6696*E2)+0.3227</f>
        <v>0.34463377670000001</v>
      </c>
      <c r="G2" s="5">
        <v>2.4E-2</v>
      </c>
      <c r="H2" s="5">
        <f>-(0.1497*G2^2)+(0.6696*G2)+0.3227</f>
        <v>0.33868417279999996</v>
      </c>
      <c r="I2" s="6">
        <f>AVERAGE(D2,F2,H2)</f>
        <v>0.33934074889999999</v>
      </c>
      <c r="J2" s="6">
        <f>100/10</f>
        <v>10</v>
      </c>
      <c r="K2" s="6">
        <f>I2*J2</f>
        <v>3.3934074889999999</v>
      </c>
      <c r="L2" s="4">
        <f>I2*1000</f>
        <v>339.34074889999999</v>
      </c>
      <c r="M2" s="4">
        <f>L2/1000</f>
        <v>0.33934074889999999</v>
      </c>
      <c r="N2" s="7">
        <f>M2*50</f>
        <v>16.967037444999999</v>
      </c>
      <c r="O2"/>
      <c r="P2">
        <v>0.06</v>
      </c>
      <c r="Q2" s="8">
        <v>0.50319999999999998</v>
      </c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8" thickTop="1" thickBot="1" x14ac:dyDescent="0.25">
      <c r="A3" t="s">
        <v>15</v>
      </c>
      <c r="B3" s="1">
        <v>10</v>
      </c>
      <c r="C3" s="8">
        <v>0.50319999999999998</v>
      </c>
      <c r="D3" s="1">
        <f>-(0.1497*C3^2)+(0.6696*C3)+0.3227</f>
        <v>0.6217371470719999</v>
      </c>
      <c r="E3" s="8">
        <v>0.47989999999999999</v>
      </c>
      <c r="F3" s="1">
        <f t="shared" ref="F3:F26" si="0">-(0.1497*E3^2)+(0.6696*E3)+0.3227</f>
        <v>0.6095645297029999</v>
      </c>
      <c r="G3" s="8">
        <v>0.47539999999999999</v>
      </c>
      <c r="H3" s="1">
        <f t="shared" ref="H3:H26" si="1">-(0.1497*G3^2)+(0.6696*G3)+0.3227</f>
        <v>0.60719486754799989</v>
      </c>
      <c r="I3" s="2">
        <f t="shared" ref="I3:I25" si="2">AVERAGE(D3,F3,H3)</f>
        <v>0.61283218144099993</v>
      </c>
      <c r="J3" s="2"/>
      <c r="K3" s="2"/>
      <c r="L3">
        <f t="shared" ref="L3:L26" si="3">I3*1000</f>
        <v>612.83218144099999</v>
      </c>
      <c r="M3">
        <f t="shared" ref="M3:M26" si="4">L3/1000</f>
        <v>0.61283218144099993</v>
      </c>
      <c r="N3" s="3">
        <f>M3*70</f>
        <v>42.898252700869996</v>
      </c>
      <c r="P3">
        <v>0.125</v>
      </c>
      <c r="Q3" s="8">
        <v>0.51119999999999999</v>
      </c>
    </row>
    <row r="4" spans="1:30" ht="18" thickTop="1" thickBot="1" x14ac:dyDescent="0.25">
      <c r="A4" t="s">
        <v>16</v>
      </c>
      <c r="B4" s="1">
        <v>10</v>
      </c>
      <c r="C4" s="8">
        <v>0.50239999999999996</v>
      </c>
      <c r="D4" s="1">
        <f t="shared" ref="D4:D26" si="5">-(0.1497*C4^2)+(0.6696*C4)+0.3227</f>
        <v>0.62132189772799995</v>
      </c>
      <c r="E4" s="8">
        <v>0.5111</v>
      </c>
      <c r="F4" s="1">
        <f t="shared" si="0"/>
        <v>0.62582744546299995</v>
      </c>
      <c r="G4" s="8">
        <v>0.51939999999999997</v>
      </c>
      <c r="H4" s="1">
        <f t="shared" si="1"/>
        <v>0.63010471890800002</v>
      </c>
      <c r="I4" s="2">
        <f t="shared" si="2"/>
        <v>0.62575135403299997</v>
      </c>
      <c r="J4" s="2"/>
      <c r="K4" s="2"/>
      <c r="L4">
        <f t="shared" si="3"/>
        <v>625.75135403299998</v>
      </c>
      <c r="M4">
        <f t="shared" si="4"/>
        <v>0.62575135403299997</v>
      </c>
      <c r="N4" s="3">
        <f t="shared" ref="N4:N9" si="6">M4*70</f>
        <v>43.802594782309995</v>
      </c>
      <c r="P4">
        <v>0.25</v>
      </c>
      <c r="Q4" s="8">
        <v>0.59889999999999999</v>
      </c>
    </row>
    <row r="5" spans="1:30" ht="18" thickTop="1" thickBot="1" x14ac:dyDescent="0.25">
      <c r="A5" t="s">
        <v>16</v>
      </c>
      <c r="B5" s="1">
        <v>20</v>
      </c>
      <c r="C5" s="8">
        <v>0.57010000000000005</v>
      </c>
      <c r="D5" s="1">
        <f t="shared" si="5"/>
        <v>0.655784362703</v>
      </c>
      <c r="E5" s="8">
        <v>0.5847</v>
      </c>
      <c r="F5" s="1">
        <f t="shared" si="0"/>
        <v>0.66303656872700001</v>
      </c>
      <c r="G5" s="8">
        <v>0.55010000000000003</v>
      </c>
      <c r="H5" s="1">
        <f t="shared" si="1"/>
        <v>0.64574624150299997</v>
      </c>
      <c r="I5" s="2">
        <f t="shared" si="2"/>
        <v>0.65485572431099992</v>
      </c>
      <c r="J5" s="2"/>
      <c r="K5" s="2"/>
      <c r="L5">
        <f t="shared" si="3"/>
        <v>654.8557243109999</v>
      </c>
      <c r="M5">
        <f t="shared" si="4"/>
        <v>0.65485572431099992</v>
      </c>
      <c r="N5" s="3">
        <f t="shared" si="6"/>
        <v>45.839900701769992</v>
      </c>
      <c r="P5">
        <v>0.5</v>
      </c>
      <c r="Q5" s="8">
        <v>0.81620000000000004</v>
      </c>
    </row>
    <row r="6" spans="1:30" ht="18" thickTop="1" thickBot="1" x14ac:dyDescent="0.25">
      <c r="A6" t="s">
        <v>17</v>
      </c>
      <c r="B6" s="1">
        <v>10</v>
      </c>
      <c r="C6" s="8">
        <v>0.55710000000000004</v>
      </c>
      <c r="D6" s="1">
        <f t="shared" si="5"/>
        <v>0.64927320662300003</v>
      </c>
      <c r="E6" s="8">
        <v>0.56220000000000003</v>
      </c>
      <c r="F6" s="1">
        <f t="shared" si="0"/>
        <v>0.65183361465200007</v>
      </c>
      <c r="G6" s="8">
        <v>0.5484</v>
      </c>
      <c r="H6" s="1">
        <f t="shared" si="1"/>
        <v>0.6448874787679999</v>
      </c>
      <c r="I6" s="2">
        <f t="shared" si="2"/>
        <v>0.64866476668100004</v>
      </c>
      <c r="J6" s="2"/>
      <c r="K6" s="2"/>
      <c r="L6">
        <f t="shared" si="3"/>
        <v>648.66476668100006</v>
      </c>
      <c r="M6">
        <f t="shared" si="4"/>
        <v>0.64866476668100004</v>
      </c>
      <c r="N6" s="3">
        <f t="shared" si="6"/>
        <v>45.406533667670004</v>
      </c>
      <c r="P6">
        <v>1</v>
      </c>
      <c r="Q6" s="8">
        <v>0.96860000000000002</v>
      </c>
    </row>
    <row r="7" spans="1:30" ht="18" thickTop="1" thickBot="1" x14ac:dyDescent="0.25">
      <c r="A7" t="s">
        <v>17</v>
      </c>
      <c r="B7" s="1">
        <v>20</v>
      </c>
      <c r="C7" s="8">
        <v>0.66259999999999997</v>
      </c>
      <c r="D7" s="1">
        <f t="shared" si="5"/>
        <v>0.700652857628</v>
      </c>
      <c r="E7" s="8">
        <v>0.64670000000000005</v>
      </c>
      <c r="F7" s="1">
        <f t="shared" si="0"/>
        <v>0.69312265276700002</v>
      </c>
      <c r="G7" s="8">
        <v>0.64670000000000005</v>
      </c>
      <c r="H7" s="1">
        <f t="shared" si="1"/>
        <v>0.69312265276700002</v>
      </c>
      <c r="I7" s="2">
        <f t="shared" si="2"/>
        <v>0.69563272105399998</v>
      </c>
      <c r="J7" s="2"/>
      <c r="K7" s="2"/>
      <c r="L7">
        <f t="shared" si="3"/>
        <v>695.63272105399994</v>
      </c>
      <c r="M7">
        <f t="shared" si="4"/>
        <v>0.69563272105399998</v>
      </c>
      <c r="N7" s="3">
        <f t="shared" si="6"/>
        <v>48.694290473780001</v>
      </c>
    </row>
    <row r="8" spans="1:30" ht="18" thickTop="1" thickBot="1" x14ac:dyDescent="0.25">
      <c r="A8" t="s">
        <v>18</v>
      </c>
      <c r="B8" s="1">
        <v>10</v>
      </c>
      <c r="C8" s="8">
        <v>0.5141</v>
      </c>
      <c r="D8" s="1">
        <f t="shared" si="5"/>
        <v>0.62737582814299997</v>
      </c>
      <c r="E8" s="8">
        <v>0.50570000000000004</v>
      </c>
      <c r="F8" s="1">
        <f t="shared" si="0"/>
        <v>0.62303356624700001</v>
      </c>
      <c r="G8" s="8">
        <v>0.5181</v>
      </c>
      <c r="H8" s="1">
        <f t="shared" si="1"/>
        <v>0.62943614678299997</v>
      </c>
      <c r="I8" s="2">
        <f t="shared" si="2"/>
        <v>0.62661518039100006</v>
      </c>
      <c r="J8" s="2"/>
      <c r="K8" s="2"/>
      <c r="L8">
        <f t="shared" si="3"/>
        <v>626.61518039100008</v>
      </c>
      <c r="M8">
        <f t="shared" si="4"/>
        <v>0.62661518039100006</v>
      </c>
      <c r="N8" s="3">
        <f t="shared" si="6"/>
        <v>43.863062627370006</v>
      </c>
    </row>
    <row r="9" spans="1:30" ht="18" thickTop="1" thickBot="1" x14ac:dyDescent="0.25">
      <c r="A9" t="s">
        <v>18</v>
      </c>
      <c r="B9" s="1">
        <v>20</v>
      </c>
      <c r="C9" s="8">
        <v>0.5806</v>
      </c>
      <c r="D9" s="1">
        <f t="shared" si="5"/>
        <v>0.66100643490799993</v>
      </c>
      <c r="E9" s="8">
        <v>0.56869999999999998</v>
      </c>
      <c r="F9" s="1">
        <f t="shared" si="0"/>
        <v>0.65508559240699993</v>
      </c>
      <c r="G9" s="8">
        <v>0.56869999999999998</v>
      </c>
      <c r="H9" s="1">
        <f t="shared" si="1"/>
        <v>0.65508559240699993</v>
      </c>
      <c r="I9" s="2">
        <f t="shared" si="2"/>
        <v>0.65705920657399997</v>
      </c>
      <c r="J9" s="2"/>
      <c r="K9" s="2"/>
      <c r="L9">
        <f t="shared" si="3"/>
        <v>657.05920657399997</v>
      </c>
      <c r="M9">
        <f t="shared" si="4"/>
        <v>0.65705920657399997</v>
      </c>
      <c r="N9" s="3">
        <f t="shared" si="6"/>
        <v>45.994144460179996</v>
      </c>
    </row>
    <row r="10" spans="1:30" ht="18" thickTop="1" thickBot="1" x14ac:dyDescent="0.25">
      <c r="B10" s="1">
        <v>10</v>
      </c>
      <c r="D10" s="1">
        <f t="shared" si="5"/>
        <v>0.32269999999999999</v>
      </c>
      <c r="F10" s="1">
        <f t="shared" si="0"/>
        <v>0.32269999999999999</v>
      </c>
      <c r="H10" s="1">
        <f t="shared" si="1"/>
        <v>0.32269999999999999</v>
      </c>
      <c r="I10" s="2">
        <f t="shared" si="2"/>
        <v>0.32269999999999999</v>
      </c>
      <c r="J10" s="2"/>
      <c r="K10" s="2"/>
      <c r="L10">
        <f t="shared" si="3"/>
        <v>322.7</v>
      </c>
      <c r="M10">
        <f t="shared" si="4"/>
        <v>0.32269999999999999</v>
      </c>
      <c r="N10" s="3">
        <f t="shared" ref="N10:N25" si="7">50/M10</f>
        <v>154.94267121165169</v>
      </c>
    </row>
    <row r="11" spans="1:30" ht="18" thickTop="1" thickBot="1" x14ac:dyDescent="0.25">
      <c r="B11" s="1">
        <v>10</v>
      </c>
      <c r="D11" s="1">
        <f t="shared" si="5"/>
        <v>0.32269999999999999</v>
      </c>
      <c r="F11" s="1">
        <f t="shared" si="0"/>
        <v>0.32269999999999999</v>
      </c>
      <c r="H11" s="1">
        <f t="shared" si="1"/>
        <v>0.32269999999999999</v>
      </c>
      <c r="I11" s="2">
        <f t="shared" si="2"/>
        <v>0.32269999999999999</v>
      </c>
      <c r="J11" s="2"/>
      <c r="K11" s="2"/>
      <c r="L11">
        <f t="shared" si="3"/>
        <v>322.7</v>
      </c>
      <c r="M11">
        <f t="shared" si="4"/>
        <v>0.32269999999999999</v>
      </c>
      <c r="N11" s="3">
        <f t="shared" si="7"/>
        <v>154.94267121165169</v>
      </c>
    </row>
    <row r="12" spans="1:30" ht="18" thickTop="1" thickBot="1" x14ac:dyDescent="0.25">
      <c r="B12" s="1">
        <v>10</v>
      </c>
      <c r="D12" s="1">
        <f t="shared" si="5"/>
        <v>0.32269999999999999</v>
      </c>
      <c r="F12" s="1">
        <f t="shared" si="0"/>
        <v>0.32269999999999999</v>
      </c>
      <c r="H12" s="1">
        <f t="shared" si="1"/>
        <v>0.32269999999999999</v>
      </c>
      <c r="I12" s="2">
        <f t="shared" si="2"/>
        <v>0.32269999999999999</v>
      </c>
      <c r="J12" s="2"/>
      <c r="K12" s="2"/>
      <c r="L12">
        <f t="shared" si="3"/>
        <v>322.7</v>
      </c>
      <c r="M12">
        <f t="shared" si="4"/>
        <v>0.32269999999999999</v>
      </c>
      <c r="N12" s="3">
        <f t="shared" si="7"/>
        <v>154.94267121165169</v>
      </c>
    </row>
    <row r="13" spans="1:30" ht="18" thickTop="1" thickBot="1" x14ac:dyDescent="0.25">
      <c r="B13" s="1">
        <v>10</v>
      </c>
      <c r="D13" s="1">
        <f t="shared" si="5"/>
        <v>0.32269999999999999</v>
      </c>
      <c r="F13" s="1">
        <f t="shared" si="0"/>
        <v>0.32269999999999999</v>
      </c>
      <c r="H13" s="1">
        <f t="shared" si="1"/>
        <v>0.32269999999999999</v>
      </c>
      <c r="I13" s="2">
        <f t="shared" si="2"/>
        <v>0.32269999999999999</v>
      </c>
      <c r="J13" s="2"/>
      <c r="K13" s="2"/>
      <c r="L13">
        <f t="shared" si="3"/>
        <v>322.7</v>
      </c>
      <c r="M13">
        <f t="shared" si="4"/>
        <v>0.32269999999999999</v>
      </c>
      <c r="N13" s="3">
        <f t="shared" si="7"/>
        <v>154.94267121165169</v>
      </c>
    </row>
    <row r="14" spans="1:30" ht="18" thickTop="1" thickBot="1" x14ac:dyDescent="0.25">
      <c r="B14" s="1">
        <v>10</v>
      </c>
      <c r="D14" s="1">
        <f t="shared" si="5"/>
        <v>0.32269999999999999</v>
      </c>
      <c r="F14" s="1">
        <f t="shared" si="0"/>
        <v>0.32269999999999999</v>
      </c>
      <c r="H14" s="1">
        <f t="shared" si="1"/>
        <v>0.32269999999999999</v>
      </c>
      <c r="I14" s="2">
        <f t="shared" si="2"/>
        <v>0.32269999999999999</v>
      </c>
      <c r="J14" s="2"/>
      <c r="K14" s="2"/>
      <c r="L14">
        <f t="shared" si="3"/>
        <v>322.7</v>
      </c>
      <c r="M14">
        <f t="shared" si="4"/>
        <v>0.32269999999999999</v>
      </c>
      <c r="N14" s="3">
        <f t="shared" si="7"/>
        <v>154.94267121165169</v>
      </c>
    </row>
    <row r="15" spans="1:30" ht="18" thickTop="1" thickBot="1" x14ac:dyDescent="0.25">
      <c r="B15" s="1">
        <v>10</v>
      </c>
      <c r="D15" s="1">
        <f t="shared" si="5"/>
        <v>0.32269999999999999</v>
      </c>
      <c r="F15" s="1">
        <f t="shared" si="0"/>
        <v>0.32269999999999999</v>
      </c>
      <c r="H15" s="1">
        <f t="shared" si="1"/>
        <v>0.32269999999999999</v>
      </c>
      <c r="I15" s="2">
        <f t="shared" si="2"/>
        <v>0.32269999999999999</v>
      </c>
      <c r="J15" s="2"/>
      <c r="K15" s="2"/>
      <c r="L15">
        <f t="shared" si="3"/>
        <v>322.7</v>
      </c>
      <c r="M15">
        <f t="shared" si="4"/>
        <v>0.32269999999999999</v>
      </c>
      <c r="N15" s="3">
        <f t="shared" si="7"/>
        <v>154.94267121165169</v>
      </c>
    </row>
    <row r="16" spans="1:30" ht="18" thickTop="1" thickBot="1" x14ac:dyDescent="0.25">
      <c r="B16" s="1">
        <v>10</v>
      </c>
      <c r="D16" s="1">
        <f t="shared" si="5"/>
        <v>0.32269999999999999</v>
      </c>
      <c r="F16" s="1">
        <f t="shared" si="0"/>
        <v>0.32269999999999999</v>
      </c>
      <c r="H16" s="1">
        <f t="shared" si="1"/>
        <v>0.32269999999999999</v>
      </c>
      <c r="I16" s="2">
        <f t="shared" si="2"/>
        <v>0.32269999999999999</v>
      </c>
      <c r="J16" s="2"/>
      <c r="K16" s="2"/>
      <c r="L16">
        <f t="shared" si="3"/>
        <v>322.7</v>
      </c>
      <c r="M16">
        <f t="shared" si="4"/>
        <v>0.32269999999999999</v>
      </c>
      <c r="N16" s="3">
        <f t="shared" si="7"/>
        <v>154.94267121165169</v>
      </c>
    </row>
    <row r="17" spans="2:14" ht="18" thickTop="1" thickBot="1" x14ac:dyDescent="0.25">
      <c r="B17" s="1">
        <v>10</v>
      </c>
      <c r="D17" s="1">
        <f t="shared" si="5"/>
        <v>0.32269999999999999</v>
      </c>
      <c r="F17" s="1">
        <f t="shared" si="0"/>
        <v>0.32269999999999999</v>
      </c>
      <c r="H17" s="1">
        <f t="shared" si="1"/>
        <v>0.32269999999999999</v>
      </c>
      <c r="I17" s="2">
        <f t="shared" si="2"/>
        <v>0.32269999999999999</v>
      </c>
      <c r="J17" s="2"/>
      <c r="K17" s="2"/>
      <c r="L17">
        <f t="shared" si="3"/>
        <v>322.7</v>
      </c>
      <c r="M17">
        <f t="shared" si="4"/>
        <v>0.32269999999999999</v>
      </c>
      <c r="N17" s="3">
        <f t="shared" si="7"/>
        <v>154.94267121165169</v>
      </c>
    </row>
    <row r="18" spans="2:14" ht="18" thickTop="1" thickBot="1" x14ac:dyDescent="0.25">
      <c r="B18" s="1">
        <v>10</v>
      </c>
      <c r="D18" s="1">
        <f t="shared" si="5"/>
        <v>0.32269999999999999</v>
      </c>
      <c r="F18" s="1">
        <f t="shared" si="0"/>
        <v>0.32269999999999999</v>
      </c>
      <c r="H18" s="1">
        <f t="shared" si="1"/>
        <v>0.32269999999999999</v>
      </c>
      <c r="I18" s="2">
        <f t="shared" si="2"/>
        <v>0.32269999999999999</v>
      </c>
      <c r="J18" s="2"/>
      <c r="K18" s="2"/>
      <c r="L18">
        <f t="shared" si="3"/>
        <v>322.7</v>
      </c>
      <c r="M18">
        <f t="shared" si="4"/>
        <v>0.32269999999999999</v>
      </c>
      <c r="N18" s="3">
        <f t="shared" si="7"/>
        <v>154.94267121165169</v>
      </c>
    </row>
    <row r="19" spans="2:14" ht="18" thickTop="1" thickBot="1" x14ac:dyDescent="0.25">
      <c r="B19" s="1">
        <v>10</v>
      </c>
      <c r="D19" s="1">
        <f t="shared" si="5"/>
        <v>0.32269999999999999</v>
      </c>
      <c r="F19" s="1">
        <f t="shared" si="0"/>
        <v>0.32269999999999999</v>
      </c>
      <c r="H19" s="1">
        <f t="shared" si="1"/>
        <v>0.32269999999999999</v>
      </c>
      <c r="I19" s="2">
        <f t="shared" si="2"/>
        <v>0.32269999999999999</v>
      </c>
      <c r="J19" s="2"/>
      <c r="K19" s="2"/>
      <c r="L19">
        <f t="shared" si="3"/>
        <v>322.7</v>
      </c>
      <c r="M19">
        <f t="shared" si="4"/>
        <v>0.32269999999999999</v>
      </c>
      <c r="N19" s="3">
        <f t="shared" si="7"/>
        <v>154.94267121165169</v>
      </c>
    </row>
    <row r="20" spans="2:14" ht="18" thickTop="1" thickBot="1" x14ac:dyDescent="0.25">
      <c r="B20" s="1">
        <v>10</v>
      </c>
      <c r="D20" s="1">
        <f t="shared" si="5"/>
        <v>0.32269999999999999</v>
      </c>
      <c r="F20" s="1">
        <f t="shared" si="0"/>
        <v>0.32269999999999999</v>
      </c>
      <c r="H20" s="1">
        <f t="shared" si="1"/>
        <v>0.32269999999999999</v>
      </c>
      <c r="I20" s="2">
        <f t="shared" si="2"/>
        <v>0.32269999999999999</v>
      </c>
      <c r="J20" s="2"/>
      <c r="K20" s="2"/>
      <c r="L20">
        <f t="shared" si="3"/>
        <v>322.7</v>
      </c>
      <c r="M20">
        <f t="shared" si="4"/>
        <v>0.32269999999999999</v>
      </c>
      <c r="N20" s="3">
        <f t="shared" si="7"/>
        <v>154.94267121165169</v>
      </c>
    </row>
    <row r="21" spans="2:14" ht="18" thickTop="1" thickBot="1" x14ac:dyDescent="0.25">
      <c r="B21" s="1">
        <v>10</v>
      </c>
      <c r="D21" s="1">
        <f t="shared" si="5"/>
        <v>0.32269999999999999</v>
      </c>
      <c r="F21" s="1">
        <f t="shared" si="0"/>
        <v>0.32269999999999999</v>
      </c>
      <c r="H21" s="1">
        <f t="shared" si="1"/>
        <v>0.32269999999999999</v>
      </c>
      <c r="I21">
        <f t="shared" si="2"/>
        <v>0.32269999999999999</v>
      </c>
      <c r="L21">
        <f t="shared" si="3"/>
        <v>322.7</v>
      </c>
      <c r="M21">
        <f t="shared" si="4"/>
        <v>0.32269999999999999</v>
      </c>
      <c r="N21" s="3">
        <f t="shared" si="7"/>
        <v>154.94267121165169</v>
      </c>
    </row>
    <row r="22" spans="2:14" ht="18" thickTop="1" thickBot="1" x14ac:dyDescent="0.25">
      <c r="B22" s="1">
        <v>10</v>
      </c>
      <c r="D22" s="1">
        <f t="shared" si="5"/>
        <v>0.32269999999999999</v>
      </c>
      <c r="F22" s="1">
        <f t="shared" si="0"/>
        <v>0.32269999999999999</v>
      </c>
      <c r="H22" s="1">
        <f t="shared" si="1"/>
        <v>0.32269999999999999</v>
      </c>
      <c r="I22">
        <f t="shared" si="2"/>
        <v>0.32269999999999999</v>
      </c>
      <c r="L22">
        <f t="shared" si="3"/>
        <v>322.7</v>
      </c>
      <c r="M22">
        <f t="shared" si="4"/>
        <v>0.32269999999999999</v>
      </c>
      <c r="N22" s="3">
        <f t="shared" si="7"/>
        <v>154.94267121165169</v>
      </c>
    </row>
    <row r="23" spans="2:14" ht="18" thickTop="1" thickBot="1" x14ac:dyDescent="0.25">
      <c r="B23" s="1">
        <v>10</v>
      </c>
      <c r="D23" s="1">
        <f t="shared" si="5"/>
        <v>0.32269999999999999</v>
      </c>
      <c r="F23" s="1">
        <f t="shared" si="0"/>
        <v>0.32269999999999999</v>
      </c>
      <c r="H23" s="1">
        <f t="shared" si="1"/>
        <v>0.32269999999999999</v>
      </c>
      <c r="I23">
        <f t="shared" si="2"/>
        <v>0.32269999999999999</v>
      </c>
      <c r="L23">
        <f t="shared" si="3"/>
        <v>322.7</v>
      </c>
      <c r="M23">
        <f t="shared" si="4"/>
        <v>0.32269999999999999</v>
      </c>
      <c r="N23" s="3">
        <f t="shared" si="7"/>
        <v>154.94267121165169</v>
      </c>
    </row>
    <row r="24" spans="2:14" ht="18" thickTop="1" thickBot="1" x14ac:dyDescent="0.25">
      <c r="B24" s="1">
        <v>10</v>
      </c>
      <c r="D24" s="1">
        <f t="shared" si="5"/>
        <v>0.32269999999999999</v>
      </c>
      <c r="F24" s="1">
        <f t="shared" si="0"/>
        <v>0.32269999999999999</v>
      </c>
      <c r="H24" s="1">
        <f t="shared" si="1"/>
        <v>0.32269999999999999</v>
      </c>
      <c r="I24">
        <f t="shared" si="2"/>
        <v>0.32269999999999999</v>
      </c>
      <c r="L24">
        <f t="shared" si="3"/>
        <v>322.7</v>
      </c>
      <c r="M24">
        <f t="shared" si="4"/>
        <v>0.32269999999999999</v>
      </c>
      <c r="N24" s="3">
        <f t="shared" si="7"/>
        <v>154.94267121165169</v>
      </c>
    </row>
    <row r="25" spans="2:14" ht="18" thickTop="1" thickBot="1" x14ac:dyDescent="0.25">
      <c r="B25" s="1">
        <v>10</v>
      </c>
      <c r="D25" s="1">
        <f t="shared" si="5"/>
        <v>0.32269999999999999</v>
      </c>
      <c r="F25" s="1">
        <f t="shared" si="0"/>
        <v>0.32269999999999999</v>
      </c>
      <c r="H25" s="1">
        <f t="shared" si="1"/>
        <v>0.32269999999999999</v>
      </c>
      <c r="I25">
        <f t="shared" si="2"/>
        <v>0.32269999999999999</v>
      </c>
      <c r="L25">
        <f t="shared" si="3"/>
        <v>322.7</v>
      </c>
      <c r="M25">
        <f t="shared" si="4"/>
        <v>0.32269999999999999</v>
      </c>
      <c r="N25" s="3">
        <f t="shared" si="7"/>
        <v>154.94267121165169</v>
      </c>
    </row>
    <row r="26" spans="2:14" ht="17" thickTop="1" x14ac:dyDescent="0.2">
      <c r="B26" s="1">
        <v>10</v>
      </c>
      <c r="D26" s="1">
        <f t="shared" si="5"/>
        <v>0.32269999999999999</v>
      </c>
      <c r="F26" s="1">
        <f t="shared" si="0"/>
        <v>0.32269999999999999</v>
      </c>
      <c r="H26" s="1">
        <f t="shared" si="1"/>
        <v>0.32269999999999999</v>
      </c>
      <c r="I26">
        <v>1</v>
      </c>
      <c r="L26">
        <f t="shared" si="3"/>
        <v>1000</v>
      </c>
      <c r="M26">
        <f t="shared" si="4"/>
        <v>1</v>
      </c>
      <c r="N26" s="3">
        <f>50/M26</f>
        <v>50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Huffmyer</cp:lastModifiedBy>
  <dcterms:created xsi:type="dcterms:W3CDTF">2023-08-10T06:15:41Z</dcterms:created>
  <dcterms:modified xsi:type="dcterms:W3CDTF">2024-04-16T09:20:07Z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2023-08-10T10:22:22Z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85e886f2-47a3-4c7d-b01a-379f0f4536fd</vt:lpwstr>
  </property>
  <property fmtid="{D5CDD505-2E9C-101B-9397-08002B2CF9AE}" pid="8" name="MSIP_Label_51a6c3db-1667-4f49-995a-8b9973972958_ContentBits">
    <vt:lpwstr>0</vt:lpwstr>
  </property>
</Properties>
</file>