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xcel Knowledge\"/>
    </mc:Choice>
  </mc:AlternateContent>
  <bookViews>
    <workbookView xWindow="0" yWindow="900" windowWidth="20490" windowHeight="7755"/>
  </bookViews>
  <sheets>
    <sheet name="Weekly Timesheet" sheetId="1" r:id="rId1"/>
    <sheet name="Bi-weekly Timesheet" sheetId="4" r:id="rId2"/>
    <sheet name="Monthly Timesheet" sheetId="5" r:id="rId3"/>
    <sheet name="Data" sheetId="2" r:id="rId4"/>
  </sheets>
  <definedNames>
    <definedName name="Bagaimana_Menggunakan_Template_Ini">'Weekly Timesheet'!$J$2</definedName>
    <definedName name="DateCalc" localSheetId="1">Data!$C$2:INDEX(Data!$C$2:$C$32,DAY(DATE('Bi-weekly Timesheet'!$C$9,MATCH('Bi-weekly Timesheet'!$D$9,Data!$B$2:$B$13,0)+1,0)))</definedName>
    <definedName name="DateCalc" localSheetId="2">Data!$C$2:INDEX(Data!$C$2:$C$32,DAY(DATE('Monthly Timesheet'!$C$9,MATCH('Monthly Timesheet'!$D$9,Data!$B$2:$B$13,0)+1,0)))</definedName>
    <definedName name="DateCalc">Data!$C$2:INDEX(Data!$C$2:$C$32,DAY(DATE('Weekly Timesheet'!$C$9,MATCH('Weekly Timesheet'!$D$9,Data!$B$2:$B$13,0)+1,0)))</definedName>
    <definedName name="How_to_use_this_template">'Weekly Timesheet'!$J$2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H46" i="5" l="1"/>
  <c r="G46" i="5"/>
  <c r="H45" i="5"/>
  <c r="G45" i="5"/>
  <c r="H17" i="5" l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H17" i="1"/>
  <c r="H18" i="1"/>
  <c r="H19" i="1"/>
  <c r="H20" i="1"/>
  <c r="H21" i="1"/>
  <c r="H22" i="1"/>
  <c r="G20" i="1"/>
  <c r="G21" i="1"/>
  <c r="G22" i="1"/>
  <c r="G17" i="1"/>
  <c r="G18" i="1"/>
  <c r="G19" i="1"/>
  <c r="G16" i="5"/>
  <c r="H16" i="5"/>
  <c r="H16" i="4"/>
  <c r="G16" i="4"/>
  <c r="H16" i="1"/>
  <c r="G16" i="1"/>
  <c r="F48" i="5" l="1"/>
  <c r="F31" i="4" l="1"/>
  <c r="F24" i="1"/>
  <c r="C16" i="5" l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B16" i="5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B16" i="4"/>
  <c r="B17" i="4" s="1"/>
  <c r="I17" i="4" s="1"/>
  <c r="H48" i="5" l="1"/>
  <c r="I16" i="5"/>
  <c r="I16" i="4"/>
  <c r="H24" i="1"/>
  <c r="G24" i="1"/>
  <c r="G48" i="5"/>
  <c r="H31" i="4"/>
  <c r="G31" i="4"/>
  <c r="B17" i="5"/>
  <c r="I17" i="5" s="1"/>
  <c r="B18" i="4"/>
  <c r="I18" i="4" s="1"/>
  <c r="B18" i="5" l="1"/>
  <c r="I18" i="5" s="1"/>
  <c r="B19" i="4"/>
  <c r="I19" i="4" s="1"/>
  <c r="C16" i="1"/>
  <c r="C17" i="1" s="1"/>
  <c r="C18" i="1" s="1"/>
  <c r="C19" i="1" s="1"/>
  <c r="C20" i="1" s="1"/>
  <c r="C21" i="1" s="1"/>
  <c r="C22" i="1" s="1"/>
  <c r="I16" i="1"/>
  <c r="B19" i="5" l="1"/>
  <c r="I19" i="5" s="1"/>
  <c r="B20" i="4"/>
  <c r="I20" i="4" s="1"/>
  <c r="B17" i="1"/>
  <c r="I17" i="1" s="1"/>
  <c r="B20" i="5" l="1"/>
  <c r="I20" i="5" s="1"/>
  <c r="B21" i="4"/>
  <c r="I21" i="4" s="1"/>
  <c r="B18" i="1"/>
  <c r="I18" i="1" s="1"/>
  <c r="B21" i="5" l="1"/>
  <c r="I21" i="5" s="1"/>
  <c r="B22" i="4"/>
  <c r="I22" i="4" s="1"/>
  <c r="B19" i="1"/>
  <c r="I19" i="1" s="1"/>
  <c r="B23" i="4" l="1"/>
  <c r="I23" i="4" s="1"/>
  <c r="B22" i="5"/>
  <c r="I22" i="5" s="1"/>
  <c r="B24" i="4"/>
  <c r="I24" i="4" s="1"/>
  <c r="B20" i="1"/>
  <c r="I20" i="1" l="1"/>
  <c r="B21" i="1"/>
  <c r="I21" i="1" s="1"/>
  <c r="B23" i="5"/>
  <c r="I23" i="5" s="1"/>
  <c r="B25" i="4"/>
  <c r="I25" i="4" s="1"/>
  <c r="B24" i="5" l="1"/>
  <c r="I24" i="5" s="1"/>
  <c r="B26" i="4"/>
  <c r="I26" i="4" s="1"/>
  <c r="B22" i="1"/>
  <c r="I22" i="1" s="1"/>
  <c r="B25" i="5" l="1"/>
  <c r="I25" i="5" s="1"/>
  <c r="B27" i="4"/>
  <c r="I27" i="4" s="1"/>
  <c r="I24" i="1"/>
  <c r="B26" i="5" l="1"/>
  <c r="I26" i="5" s="1"/>
  <c r="B28" i="4"/>
  <c r="I28" i="4" s="1"/>
  <c r="B27" i="5" l="1"/>
  <c r="I27" i="5" s="1"/>
  <c r="B29" i="4"/>
  <c r="I29" i="4" s="1"/>
  <c r="B28" i="5" l="1"/>
  <c r="I28" i="5" s="1"/>
  <c r="I31" i="4"/>
  <c r="B29" i="5" l="1"/>
  <c r="I29" i="5" s="1"/>
  <c r="B30" i="5" l="1"/>
  <c r="I30" i="5" s="1"/>
  <c r="B31" i="5" l="1"/>
  <c r="I31" i="5" s="1"/>
  <c r="B32" i="5" l="1"/>
  <c r="I32" i="5" s="1"/>
  <c r="B33" i="5" l="1"/>
  <c r="I33" i="5" s="1"/>
  <c r="B34" i="5" l="1"/>
  <c r="I34" i="5" s="1"/>
  <c r="B35" i="5" l="1"/>
  <c r="I35" i="5" s="1"/>
  <c r="B36" i="5" l="1"/>
  <c r="I36" i="5" s="1"/>
  <c r="B37" i="5" l="1"/>
  <c r="I37" i="5" s="1"/>
  <c r="B38" i="5" l="1"/>
  <c r="I38" i="5" s="1"/>
  <c r="B39" i="5" l="1"/>
  <c r="I39" i="5" s="1"/>
  <c r="B40" i="5" l="1"/>
  <c r="I40" i="5" s="1"/>
  <c r="B41" i="5" l="1"/>
  <c r="I41" i="5" s="1"/>
  <c r="B42" i="5" l="1"/>
  <c r="I42" i="5" s="1"/>
  <c r="B43" i="5" l="1"/>
  <c r="I43" i="5" s="1"/>
  <c r="B44" i="5" l="1"/>
  <c r="I44" i="5" l="1"/>
  <c r="I48" i="5" s="1"/>
  <c r="B45" i="5"/>
  <c r="B46" i="5" l="1"/>
  <c r="I46" i="5" s="1"/>
  <c r="I45" i="5"/>
</calcChain>
</file>

<file path=xl/sharedStrings.xml><?xml version="1.0" encoding="utf-8"?>
<sst xmlns="http://schemas.openxmlformats.org/spreadsheetml/2006/main" count="108" uniqueCount="60">
  <si>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</si>
  <si>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</si>
  <si>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</si>
  <si>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</si>
  <si>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</si>
  <si>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</si>
  <si>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</si>
  <si>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</si>
  <si>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</si>
  <si>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</si>
  <si>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</si>
  <si>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</si>
  <si>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</si>
  <si>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</si>
  <si>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</si>
  <si>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Weekend</t>
  </si>
  <si>
    <t>Sat &amp; Sun</t>
  </si>
  <si>
    <t>Sun &amp; Mon</t>
  </si>
  <si>
    <t>Mon &amp; Tue</t>
  </si>
  <si>
    <t>Tue &amp; Wed</t>
  </si>
  <si>
    <t>Wed &amp; Thu</t>
  </si>
  <si>
    <t>Thu &amp; Fri</t>
  </si>
  <si>
    <t>Fri &amp; Sat</t>
  </si>
  <si>
    <t>Sat Only</t>
  </si>
  <si>
    <t>Sun Only</t>
  </si>
  <si>
    <t>Mon Only</t>
  </si>
  <si>
    <t>Tue Only</t>
  </si>
  <si>
    <t>Wed Only</t>
  </si>
  <si>
    <t>Thu Only</t>
  </si>
  <si>
    <t>Fri Only</t>
  </si>
  <si>
    <t>No Weekend</t>
  </si>
  <si>
    <t>Weekly Summary</t>
  </si>
  <si>
    <t>Weekly TimeSheet Calculator</t>
  </si>
  <si>
    <t>Employee Name:</t>
  </si>
  <si>
    <t>Department:</t>
  </si>
  <si>
    <t>First Line Manager:</t>
  </si>
  <si>
    <t>Bi-weekly Summary</t>
  </si>
  <si>
    <t>Monthly Summary</t>
  </si>
  <si>
    <t>Check Box</t>
  </si>
  <si>
    <t>Wayne Enterprise</t>
  </si>
  <si>
    <t xml:space="preserve">Lorem Ipsum </t>
  </si>
  <si>
    <t>Lorem Ipsum Sit Amet</t>
  </si>
  <si>
    <t>Bagaimana Cara Menggunakan Template Ini</t>
  </si>
  <si>
    <t>Hari</t>
  </si>
  <si>
    <t>Tanggal</t>
  </si>
  <si>
    <t>Waktu Mulai</t>
  </si>
  <si>
    <t>Selesai Pada</t>
  </si>
  <si>
    <t>Istrirahat</t>
  </si>
  <si>
    <t>Waktu Reguler</t>
  </si>
  <si>
    <t>Jam Lembur</t>
  </si>
  <si>
    <t>Total Pembayaran</t>
  </si>
  <si>
    <t>Jam Istirahat</t>
  </si>
  <si>
    <t>Jam Kerja</t>
  </si>
  <si>
    <t>Nama Karyawan:</t>
  </si>
  <si>
    <t>[Nama Perusahaan]</t>
  </si>
  <si>
    <t>Tahun</t>
  </si>
  <si>
    <t>Bulan</t>
  </si>
  <si>
    <t>Akhir Pekan</t>
  </si>
  <si>
    <t>Gaji Pokok (PerJam)</t>
  </si>
  <si>
    <t>Gaji Lembur (PerJam)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</si>
</sst>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"/>
    <numFmt numFmtId="165" formatCode="dd"/>
    <numFmt numFmtId="166" formatCode="0.0"/>
    <numFmt numFmtId="167" formatCode="0.000"/>
  </numFmts>
  <fonts count="17" x14ac:knownFonts="1"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8" tint="-0.249977111117893"/>
      <name val="Verdana"/>
      <family val="2"/>
    </font>
    <font>
      <sz val="8"/>
      <color theme="1"/>
      <name val="Verdana"/>
      <family val="2"/>
    </font>
    <font>
      <b/>
      <sz val="10"/>
      <color theme="8" tint="-0.249977111117893"/>
      <name val="Verdana"/>
      <family val="2"/>
    </font>
    <font>
      <u val="double"/>
      <sz val="16"/>
      <color theme="8" tint="-0.249977111117893"/>
      <name val="Verdana"/>
      <family val="2"/>
    </font>
    <font>
      <u/>
      <sz val="16"/>
      <color theme="8" tint="-0.249977111117893"/>
      <name val="Verdana"/>
      <family val="2"/>
    </font>
    <font>
      <i/>
      <sz val="9"/>
      <color theme="4" tint="-0.499984740745262"/>
      <name val="Verdana"/>
      <family val="2"/>
    </font>
    <font>
      <sz val="12"/>
      <color theme="3" tint="-0.249977111117893"/>
      <name val="Verdana"/>
      <family val="2"/>
    </font>
    <font>
      <sz val="8"/>
      <color rgb="FF000000"/>
      <name val="Segoe UI"/>
      <family val="2"/>
    </font>
    <font>
      <u/>
      <sz val="10"/>
      <color theme="10"/>
      <name val="Verdana"/>
      <family val="2"/>
    </font>
    <font>
      <u/>
      <sz val="16"/>
      <color theme="1"/>
      <name val="Verdana"/>
      <family val="2"/>
    </font>
    <font>
      <u/>
      <sz val="16"/>
      <color rgb="FF11289B"/>
      <name val="Verdana"/>
      <family val="2"/>
    </font>
    <font>
      <sz val="10"/>
      <color theme="0"/>
      <name val="Verdana"/>
      <family val="2"/>
    </font>
    <font>
      <u/>
      <sz val="10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11289B"/>
      </left>
      <right/>
      <top style="double">
        <color rgb="FF11289B"/>
      </top>
      <bottom style="double">
        <color rgb="FF11289B"/>
      </bottom>
      <diagonal/>
    </border>
    <border>
      <left style="thin">
        <color theme="4" tint="-0.249977111117893"/>
      </left>
      <right style="thin">
        <color theme="4" tint="-0.249977111117893"/>
      </right>
      <top style="double">
        <color rgb="FF11289B"/>
      </top>
      <bottom style="double">
        <color rgb="FF11289B"/>
      </bottom>
      <diagonal/>
    </border>
    <border>
      <left/>
      <right style="double">
        <color rgb="FF11289B"/>
      </right>
      <top style="double">
        <color rgb="FF11289B"/>
      </top>
      <bottom style="double">
        <color rgb="FF11289B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4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2" borderId="3" xfId="0" applyFont="1" applyFill="1" applyBorder="1"/>
    <xf numFmtId="0" fontId="10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0" fillId="0" borderId="0" xfId="0" applyNumberFormat="1"/>
    <xf numFmtId="167" fontId="0" fillId="0" borderId="0" xfId="0" applyNumberFormat="1"/>
    <xf numFmtId="0" fontId="13" fillId="0" borderId="0" xfId="0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0" fontId="15" fillId="3" borderId="10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20" fontId="2" fillId="5" borderId="5" xfId="0" applyNumberFormat="1" applyFont="1" applyFill="1" applyBorder="1" applyAlignment="1">
      <alignment horizontal="center"/>
    </xf>
    <xf numFmtId="166" fontId="2" fillId="5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16" fillId="3" borderId="1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11289B"/>
      <color rgb="FF0066FF"/>
      <color rgb="FF0099FF"/>
      <color rgb="FF0000FF"/>
      <color rgb="FFF7C1C9"/>
      <color rgb="FFFFC5C5"/>
      <color rgb="FFF3A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Data!$F$2" lockText="1" noThreeD="1"/>
</file>

<file path=xl/ctrlProps/ctrlProp2.xml><?xml version="1.0" encoding="utf-8"?>
<formControlPr xmlns="http://schemas.microsoft.com/office/spreadsheetml/2009/9/main" objectType="CheckBox" checked="Checked" fmlaLink="Data!$F$2" lockText="1" noThreeD="1"/>
</file>

<file path=xl/ctrlProps/ctrlProp3.xml><?xml version="1.0" encoding="utf-8"?>
<formControlPr xmlns="http://schemas.microsoft.com/office/spreadsheetml/2009/9/main" objectType="CheckBox" checked="Checked" fmlaLink="Data!$F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285750</xdr:colOff>
          <xdr:row>9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Akhir Pekan dibayar Dengan Tarif Lembur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Akhir Pekan dibayar Dengan Tarif Lembur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285750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Akhir Pekan dibayar Dengan Tarif Lembur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wa.me\6285641594659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24"/>
  <sheetViews>
    <sheetView showGridLines="0" tabSelected="1" workbookViewId="0">
      <selection activeCell="J2" sqref="J2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6" width="11.625" customWidth="1"/>
    <col min="7" max="7" width="13.5" bestFit="1" customWidth="1"/>
    <col min="8" max="8" width="11.625" customWidth="1"/>
    <col min="9" max="9" width="16.25" bestFit="1" customWidth="1"/>
    <col min="10" max="10" width="22.125" customWidth="1"/>
    <col min="11" max="11" width="12.375" customWidth="1"/>
    <col min="12" max="12" width="17.875" bestFit="1" customWidth="1"/>
    <col min="13" max="13" width="19.25" bestFit="1" customWidth="1"/>
  </cols>
  <sheetData>
    <row r="1" spans="2:12" ht="25.5" customHeight="1" thickBot="1" x14ac:dyDescent="0.25">
      <c r="B1" s="36" t="s">
        <v>32</v>
      </c>
      <c r="C1" s="21"/>
      <c r="D1" s="35"/>
      <c r="E1" s="35"/>
      <c r="F1" s="35"/>
      <c r="G1" s="35"/>
      <c r="H1" s="21"/>
      <c r="J1" s="4"/>
    </row>
    <row r="2" spans="2:12" s="4" customFormat="1" ht="25.5" customHeight="1" thickTop="1" thickBot="1" x14ac:dyDescent="0.25">
      <c r="B2" s="31" t="s">
        <v>39</v>
      </c>
      <c r="C2" s="32"/>
      <c r="D2" s="32"/>
      <c r="E2" s="32"/>
      <c r="F2" s="32"/>
      <c r="G2" s="20"/>
      <c r="H2" s="37"/>
      <c r="I2" s="38"/>
      <c r="J2" s="50" t="s">
        <v>42</v>
      </c>
      <c r="K2" s="39"/>
    </row>
    <row r="3" spans="2:12" ht="18.75" customHeight="1" thickTop="1" x14ac:dyDescent="0.2">
      <c r="B3" s="47" t="s">
        <v>33</v>
      </c>
      <c r="C3" s="47"/>
      <c r="D3" s="48" t="s">
        <v>40</v>
      </c>
      <c r="E3" s="48"/>
      <c r="F3" s="48"/>
      <c r="G3" s="48"/>
    </row>
    <row r="4" spans="2:12" ht="18.75" customHeight="1" x14ac:dyDescent="0.2">
      <c r="B4" s="47" t="s">
        <v>34</v>
      </c>
      <c r="C4" s="47"/>
      <c r="D4" s="49" t="s">
        <v>41</v>
      </c>
      <c r="E4" s="49"/>
      <c r="F4" s="49"/>
      <c r="G4" s="49"/>
    </row>
    <row r="5" spans="2:12" ht="18.75" customHeight="1" x14ac:dyDescent="0.2">
      <c r="B5" s="47" t="s">
        <v>35</v>
      </c>
      <c r="C5" s="47"/>
      <c r="D5" s="49" t="s">
        <v>41</v>
      </c>
      <c r="E5" s="49"/>
      <c r="F5" s="49"/>
      <c r="G5" s="49"/>
    </row>
    <row r="6" spans="2:12" x14ac:dyDescent="0.2">
      <c r="B6" s="23"/>
      <c r="C6" s="14"/>
      <c r="D6" s="14"/>
    </row>
    <row r="7" spans="2:12" x14ac:dyDescent="0.2">
      <c r="B7" s="23"/>
      <c r="C7" s="14"/>
      <c r="D7" s="14"/>
    </row>
    <row r="8" spans="2:12" x14ac:dyDescent="0.2">
      <c r="C8" s="40" t="s">
        <v>55</v>
      </c>
      <c r="D8" s="40" t="s">
        <v>56</v>
      </c>
      <c r="E8" s="40" t="s">
        <v>44</v>
      </c>
      <c r="F8" s="41" t="s">
        <v>57</v>
      </c>
    </row>
    <row r="9" spans="2:12" x14ac:dyDescent="0.2">
      <c r="C9" s="2">
        <v>2021</v>
      </c>
      <c r="D9" s="2" t="s">
        <v>3</v>
      </c>
      <c r="E9" s="2">
        <v>1</v>
      </c>
      <c r="F9" s="2" t="s">
        <v>16</v>
      </c>
    </row>
    <row r="10" spans="2:12" x14ac:dyDescent="0.2">
      <c r="C10" s="3"/>
      <c r="D10" s="3"/>
      <c r="G10" s="3"/>
      <c r="H10" s="3"/>
    </row>
    <row r="11" spans="2:12" ht="27" customHeight="1" x14ac:dyDescent="0.2">
      <c r="C11" s="42" t="s">
        <v>45</v>
      </c>
      <c r="D11" s="42" t="s">
        <v>52</v>
      </c>
      <c r="E11" s="42" t="s">
        <v>58</v>
      </c>
      <c r="F11" s="42" t="s">
        <v>59</v>
      </c>
    </row>
    <row r="12" spans="2:12" x14ac:dyDescent="0.2">
      <c r="C12" s="5">
        <v>0.375</v>
      </c>
      <c r="D12" s="6">
        <v>6</v>
      </c>
      <c r="E12" s="6">
        <v>30</v>
      </c>
      <c r="F12" s="6">
        <v>50</v>
      </c>
      <c r="K12" s="33"/>
      <c r="L12" s="34"/>
    </row>
    <row r="13" spans="2:12" x14ac:dyDescent="0.2">
      <c r="I13" s="1"/>
    </row>
    <row r="15" spans="2:12" ht="13.5" thickBot="1" x14ac:dyDescent="0.25">
      <c r="B15" s="11" t="s">
        <v>43</v>
      </c>
      <c r="C15" s="11" t="s">
        <v>44</v>
      </c>
      <c r="D15" s="11" t="s">
        <v>45</v>
      </c>
      <c r="E15" s="11" t="s">
        <v>46</v>
      </c>
      <c r="F15" s="11" t="s">
        <v>47</v>
      </c>
      <c r="G15" s="11" t="s">
        <v>48</v>
      </c>
      <c r="H15" s="11" t="s">
        <v>49</v>
      </c>
      <c r="I15" s="11" t="s">
        <v>50</v>
      </c>
    </row>
    <row r="16" spans="2:12" ht="13.5" thickTop="1" x14ac:dyDescent="0.2">
      <c r="B16" s="7">
        <f>DATE($C$9,MATCH($D$9,Data!$B$2:$B$13,0),'Weekly Timesheet'!$E$9)</f>
        <v>44228</v>
      </c>
      <c r="C16" s="8">
        <f>DATE($C$9,MATCH($D$9,Data!$B$2:$B$13,0),'Weekly Timesheet'!$E$9)</f>
        <v>44228</v>
      </c>
      <c r="D16" s="9">
        <v>0.375</v>
      </c>
      <c r="E16" s="9">
        <v>0.75</v>
      </c>
      <c r="F16" s="10">
        <v>1</v>
      </c>
      <c r="G16" s="10">
        <f t="shared" ref="G16:G22" si="0"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5</v>
      </c>
      <c r="H16" s="10">
        <f t="shared" ref="H16:H22" si="1">IF(AND(D16&lt;&gt;"",E16&lt;&gt;""),((IF(D16&lt;$C$12,MIN($C$12-D16,E16-D16),0)+IF(E16&gt;$C$12+TIME($D$12,($D$12-INT($D$12))*60,0),MIN((E16-$C$12-TIME($D$12,($D$12-INT($D$12))*60,0)),(E16-D16)),0))*24),"")</f>
        <v>3</v>
      </c>
      <c r="I16" s="10">
        <f>IFERROR(G16*IF(AND(ISNUMBER(SEARCH(TEXT(B16,"ddd"),$F$9)),Data!$F$2),$F$12,$E$12)+H16*$F$12,"")</f>
        <v>300</v>
      </c>
      <c r="J16" s="1"/>
      <c r="K16" s="1"/>
    </row>
    <row r="17" spans="2:10" x14ac:dyDescent="0.2">
      <c r="B17" s="7">
        <f>B16+1</f>
        <v>44229</v>
      </c>
      <c r="C17" s="8">
        <f>C16+1</f>
        <v>44229</v>
      </c>
      <c r="D17" s="9"/>
      <c r="E17" s="9"/>
      <c r="F17" s="10"/>
      <c r="G17" s="10" t="str">
        <f t="shared" si="0"/>
        <v/>
      </c>
      <c r="H17" s="10" t="str">
        <f t="shared" si="1"/>
        <v/>
      </c>
      <c r="I17" s="10" t="str">
        <f>IFERROR(G17*IF(AND(ISNUMBER(SEARCH(TEXT(B17,"ddd"),$F$9)),Data!$F$2),$F$12,$E$12)+H17*$F$12,"")</f>
        <v/>
      </c>
      <c r="J17" s="1"/>
    </row>
    <row r="18" spans="2:10" x14ac:dyDescent="0.2">
      <c r="B18" s="7">
        <f t="shared" ref="B18:C22" si="2">B17+1</f>
        <v>44230</v>
      </c>
      <c r="C18" s="8">
        <f t="shared" si="2"/>
        <v>44230</v>
      </c>
      <c r="D18" s="9"/>
      <c r="E18" s="9"/>
      <c r="F18" s="10"/>
      <c r="G18" s="10" t="str">
        <f t="shared" si="0"/>
        <v/>
      </c>
      <c r="H18" s="10" t="str">
        <f t="shared" si="1"/>
        <v/>
      </c>
      <c r="I18" s="10" t="str">
        <f>IFERROR(G18*IF(AND(ISNUMBER(SEARCH(TEXT(B18,"ddd"),$F$9)),Data!$F$2),$F$12,$E$12)+H18*$F$12,"")</f>
        <v/>
      </c>
      <c r="J18" s="1"/>
    </row>
    <row r="19" spans="2:10" x14ac:dyDescent="0.2">
      <c r="B19" s="7">
        <f t="shared" si="2"/>
        <v>44231</v>
      </c>
      <c r="C19" s="8">
        <f t="shared" si="2"/>
        <v>44231</v>
      </c>
      <c r="D19" s="9"/>
      <c r="E19" s="9"/>
      <c r="F19" s="10"/>
      <c r="G19" s="10" t="str">
        <f t="shared" si="0"/>
        <v/>
      </c>
      <c r="H19" s="10" t="str">
        <f t="shared" si="1"/>
        <v/>
      </c>
      <c r="I19" s="10" t="str">
        <f>IFERROR(G19*IF(AND(ISNUMBER(SEARCH(TEXT(B19,"ddd"),$F$9)),Data!$F$2),$F$12,$E$12)+H19*$F$12,"")</f>
        <v/>
      </c>
    </row>
    <row r="20" spans="2:10" x14ac:dyDescent="0.2">
      <c r="B20" s="7">
        <f t="shared" si="2"/>
        <v>44232</v>
      </c>
      <c r="C20" s="8">
        <f t="shared" si="2"/>
        <v>44232</v>
      </c>
      <c r="D20" s="9"/>
      <c r="E20" s="9"/>
      <c r="F20" s="10"/>
      <c r="G20" s="10" t="str">
        <f t="shared" si="0"/>
        <v/>
      </c>
      <c r="H20" s="10" t="str">
        <f t="shared" si="1"/>
        <v/>
      </c>
      <c r="I20" s="10" t="str">
        <f>IFERROR(G20*IF(AND(ISNUMBER(SEARCH(TEXT(B20,"ddd"),$F$9)),Data!$F$2),$F$12,$E$12)+H20*$F$12,"")</f>
        <v/>
      </c>
    </row>
    <row r="21" spans="2:10" x14ac:dyDescent="0.2">
      <c r="B21" s="43">
        <f t="shared" si="2"/>
        <v>44233</v>
      </c>
      <c r="C21" s="44">
        <f t="shared" si="2"/>
        <v>44233</v>
      </c>
      <c r="D21" s="45"/>
      <c r="E21" s="45"/>
      <c r="F21" s="46"/>
      <c r="G21" s="46" t="str">
        <f t="shared" si="0"/>
        <v/>
      </c>
      <c r="H21" s="46" t="str">
        <f t="shared" si="1"/>
        <v/>
      </c>
      <c r="I21" s="46" t="str">
        <f>IFERROR(G21*IF(AND(ISNUMBER(SEARCH(TEXT(B21,"ddd"),$F$9)),Data!$F$2),$F$12,$E$12)+H21*$F$12,"")</f>
        <v/>
      </c>
    </row>
    <row r="22" spans="2:10" x14ac:dyDescent="0.2">
      <c r="B22" s="43">
        <f t="shared" si="2"/>
        <v>44234</v>
      </c>
      <c r="C22" s="44">
        <f t="shared" si="2"/>
        <v>44234</v>
      </c>
      <c r="D22" s="45"/>
      <c r="E22" s="45"/>
      <c r="F22" s="46"/>
      <c r="G22" s="46" t="str">
        <f t="shared" si="0"/>
        <v/>
      </c>
      <c r="H22" s="46" t="str">
        <f t="shared" si="1"/>
        <v/>
      </c>
      <c r="I22" s="46" t="str">
        <f>IFERROR(G22*IF(AND(ISNUMBER(SEARCH(TEXT(B22,"ddd"),$F$9)),Data!$F$2),$F$12,$E$12)+H22*$F$12,"")</f>
        <v/>
      </c>
    </row>
    <row r="23" spans="2:10" ht="13.5" thickBot="1" x14ac:dyDescent="0.25">
      <c r="B23" s="12"/>
      <c r="C23" s="13"/>
      <c r="D23" s="12"/>
      <c r="E23" s="12"/>
      <c r="F23" s="12"/>
      <c r="G23" s="12"/>
      <c r="H23" s="12"/>
      <c r="I23" s="12"/>
    </row>
    <row r="24" spans="2:10" ht="13.5" thickTop="1" x14ac:dyDescent="0.2">
      <c r="C24" s="15"/>
      <c r="D24" s="17"/>
      <c r="E24" s="16" t="s">
        <v>31</v>
      </c>
      <c r="F24" s="19">
        <f>SUM(F16:F22)</f>
        <v>1</v>
      </c>
      <c r="G24" s="19">
        <f>SUM(G16:G22)</f>
        <v>5</v>
      </c>
      <c r="H24" s="18">
        <f>SUM(H16:H22)</f>
        <v>3</v>
      </c>
      <c r="I24" s="18">
        <f>SUM(I16:I22)</f>
        <v>300</v>
      </c>
    </row>
  </sheetData>
  <mergeCells count="6">
    <mergeCell ref="B3:C3"/>
    <mergeCell ref="B4:C4"/>
    <mergeCell ref="B5:C5"/>
    <mergeCell ref="D3:G3"/>
    <mergeCell ref="D4:G4"/>
    <mergeCell ref="D5:G5"/>
  </mergeCells>
  <conditionalFormatting sqref="G16:I22 B16:E22">
    <cfRule type="expression" dxfId="13" priority="3">
      <formula>ISNUMBER(SEARCH(TEXT($B16,"ddd"),$F$9))</formula>
    </cfRule>
  </conditionalFormatting>
  <conditionalFormatting sqref="F16:F22">
    <cfRule type="expression" dxfId="12" priority="1">
      <formula>ISNUMBER(SEARCH(TEXT($B16,"ddd"),$F$9))</formula>
    </cfRule>
  </conditionalFormatting>
  <dataValidations count="3">
    <dataValidation type="custom" allowBlank="1" showInputMessage="1" showErrorMessage="1" sqref="D16:D22">
      <formula1>AND($D16&lt;=1,ISNUMBER($D16))</formula1>
    </dataValidation>
    <dataValidation type="custom" allowBlank="1" showInputMessage="1" showErrorMessage="1" sqref="E16:E22">
      <formula1>AND($E16&lt;=1,ISNUMBER($E16),($E16&gt;=$D16))</formula1>
    </dataValidation>
    <dataValidation type="list" allowBlank="1" showInputMessage="1" showErrorMessage="1" sqref="E9">
      <formula1>DateCalc</formula1>
    </dataValidation>
  </dataValidations>
  <hyperlinks>
    <hyperlink ref="J2" r:id="rId1"/>
  </hyperlinks>
  <pageMargins left="0.25" right="0.25" top="0.75" bottom="0.75" header="0.3" footer="0.3"/>
  <pageSetup paperSize="9" orientation="portrait" horizontalDpi="4294967293" verticalDpi="4294967293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285750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K31"/>
  <sheetViews>
    <sheetView showGridLines="0" workbookViewId="0">
      <selection activeCell="C11" sqref="C11:F11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8" width="11.625" customWidth="1"/>
    <col min="9" max="9" width="16.25" bestFit="1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2" t="s">
        <v>32</v>
      </c>
      <c r="C1" s="21"/>
      <c r="D1" s="22"/>
      <c r="E1" s="22"/>
      <c r="F1" s="22"/>
      <c r="G1" s="22"/>
      <c r="H1" s="21"/>
    </row>
    <row r="2" spans="2:11" s="4" customFormat="1" ht="25.5" customHeight="1" x14ac:dyDescent="0.2">
      <c r="B2" s="31" t="s">
        <v>54</v>
      </c>
      <c r="C2" s="20"/>
      <c r="D2" s="20"/>
      <c r="E2" s="20"/>
      <c r="F2" s="20"/>
      <c r="G2" s="20"/>
      <c r="H2" s="20"/>
      <c r="J2"/>
    </row>
    <row r="3" spans="2:11" ht="18.75" customHeight="1" x14ac:dyDescent="0.2">
      <c r="B3" s="47" t="s">
        <v>53</v>
      </c>
      <c r="C3" s="47"/>
      <c r="D3" s="48"/>
      <c r="E3" s="48"/>
      <c r="F3" s="48"/>
      <c r="G3" s="48"/>
    </row>
    <row r="4" spans="2:11" ht="18.75" customHeight="1" x14ac:dyDescent="0.2">
      <c r="B4" s="47" t="s">
        <v>34</v>
      </c>
      <c r="C4" s="47"/>
      <c r="D4" s="48"/>
      <c r="E4" s="48"/>
      <c r="F4" s="48"/>
      <c r="G4" s="48"/>
    </row>
    <row r="5" spans="2:11" ht="18.75" customHeight="1" x14ac:dyDescent="0.2">
      <c r="B5" s="47" t="s">
        <v>35</v>
      </c>
      <c r="C5" s="47"/>
      <c r="D5" s="48"/>
      <c r="E5" s="48"/>
      <c r="F5" s="48"/>
      <c r="G5" s="48"/>
    </row>
    <row r="6" spans="2:11" x14ac:dyDescent="0.2">
      <c r="B6" s="23"/>
      <c r="C6" s="14"/>
      <c r="D6" s="14"/>
    </row>
    <row r="7" spans="2:11" x14ac:dyDescent="0.2">
      <c r="B7" s="23"/>
      <c r="C7" s="14"/>
      <c r="D7" s="14"/>
    </row>
    <row r="8" spans="2:11" x14ac:dyDescent="0.2">
      <c r="C8" s="40" t="s">
        <v>55</v>
      </c>
      <c r="D8" s="40" t="s">
        <v>56</v>
      </c>
      <c r="E8" s="40" t="s">
        <v>44</v>
      </c>
      <c r="F8" s="41" t="s">
        <v>57</v>
      </c>
    </row>
    <row r="9" spans="2:11" x14ac:dyDescent="0.2">
      <c r="C9" s="2">
        <v>2015</v>
      </c>
      <c r="D9" s="2" t="s">
        <v>8</v>
      </c>
      <c r="E9" s="2">
        <v>29</v>
      </c>
      <c r="F9" s="2" t="s">
        <v>16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42" t="s">
        <v>45</v>
      </c>
      <c r="D11" s="42" t="s">
        <v>52</v>
      </c>
      <c r="E11" s="42" t="s">
        <v>58</v>
      </c>
      <c r="F11" s="42" t="s">
        <v>59</v>
      </c>
    </row>
    <row r="12" spans="2:11" x14ac:dyDescent="0.2">
      <c r="C12" s="5">
        <v>0.375</v>
      </c>
      <c r="D12" s="6">
        <v>6.5</v>
      </c>
      <c r="E12" s="6">
        <v>30</v>
      </c>
      <c r="F12" s="6">
        <v>50</v>
      </c>
    </row>
    <row r="13" spans="2:11" x14ac:dyDescent="0.2">
      <c r="I13" s="1"/>
    </row>
    <row r="15" spans="2:11" ht="13.5" thickBot="1" x14ac:dyDescent="0.25">
      <c r="B15" s="11" t="s">
        <v>43</v>
      </c>
      <c r="C15" s="11" t="s">
        <v>44</v>
      </c>
      <c r="D15" s="11" t="s">
        <v>45</v>
      </c>
      <c r="E15" s="11" t="s">
        <v>46</v>
      </c>
      <c r="F15" s="11" t="s">
        <v>51</v>
      </c>
      <c r="G15" s="11" t="s">
        <v>52</v>
      </c>
      <c r="H15" s="11" t="s">
        <v>49</v>
      </c>
      <c r="I15" s="11" t="s">
        <v>50</v>
      </c>
      <c r="J15" s="1"/>
    </row>
    <row r="16" spans="2:11" ht="13.5" thickTop="1" x14ac:dyDescent="0.2">
      <c r="B16" s="7">
        <f>DATE($C$9,MATCH($D$9,Data!$B$2:$B$13,0),'Bi-weekly Timesheet'!$E$9)</f>
        <v>42214</v>
      </c>
      <c r="C16" s="8">
        <f>DATE($C$9,MATCH($D$9,Data!$B$2:$B$13,0),'Bi-weekly Timesheet'!$E$9)</f>
        <v>42214</v>
      </c>
      <c r="D16" s="9">
        <v>0.375</v>
      </c>
      <c r="E16" s="9">
        <v>0.75</v>
      </c>
      <c r="F16" s="10">
        <v>1</v>
      </c>
      <c r="G16" s="10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5.4999999999999982</v>
      </c>
      <c r="H16" s="10">
        <f>IF(AND(D16&lt;&gt;"",E16&lt;&gt;""),((IF(D16&lt;$C$12,MIN($C$12-D16,E16-D16),0)+IF(E16&gt;$C$12+TIME($D$12,($D$12-INT($D$12))*60,0),MIN((E16-$C$12-TIME($D$12,($D$12-INT($D$12))*60,0)),(E16-D16)),0))*24),"")</f>
        <v>2.5000000000000004</v>
      </c>
      <c r="I16" s="10">
        <f>IFERROR(G16*IF(AND(ISNUMBER(SEARCH(TEXT(B16,"ddd"),$F$9)),Data!$F$2),$F$12,$E$12)+H16*$F$12,"")</f>
        <v>290</v>
      </c>
      <c r="J16" s="1"/>
      <c r="K16" s="1"/>
    </row>
    <row r="17" spans="2:10" x14ac:dyDescent="0.2">
      <c r="B17" s="7">
        <f>B16+1</f>
        <v>42215</v>
      </c>
      <c r="C17" s="8">
        <f>C16+1</f>
        <v>42215</v>
      </c>
      <c r="D17" s="9"/>
      <c r="E17" s="9"/>
      <c r="F17" s="10"/>
      <c r="G17" s="10" t="str">
        <f t="shared" ref="G17:G29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0" t="str">
        <f t="shared" ref="H17:H29" si="1">IF(AND(D17&lt;&gt;"",E17&lt;&gt;""),((IF(D17&lt;$C$12,MIN($C$12-D17,E17-D17),0)+IF(E17&gt;$C$12+TIME($D$12,($D$12-INT($D$12))*60,0),MIN((E17-$C$12-TIME($D$12,($D$12-INT($D$12))*60,0)),(E17-D17)),0))*24),"")</f>
        <v/>
      </c>
      <c r="I17" s="10" t="str">
        <f>IFERROR(G17*IF(AND(ISNUMBER(SEARCH(TEXT(B17,"ddd"),$F$9)),Data!$F$2),$F$12,$E$12)+H17*$F$12,"")</f>
        <v/>
      </c>
      <c r="J17" s="1"/>
    </row>
    <row r="18" spans="2:10" x14ac:dyDescent="0.2">
      <c r="B18" s="7">
        <f t="shared" ref="B18:C22" si="2">B17+1</f>
        <v>42216</v>
      </c>
      <c r="C18" s="8">
        <f t="shared" si="2"/>
        <v>42216</v>
      </c>
      <c r="D18" s="9"/>
      <c r="E18" s="9"/>
      <c r="F18" s="10"/>
      <c r="G18" s="10" t="str">
        <f t="shared" si="0"/>
        <v/>
      </c>
      <c r="H18" s="10" t="str">
        <f t="shared" si="1"/>
        <v/>
      </c>
      <c r="I18" s="10" t="str">
        <f>IFERROR(G18*IF(AND(ISNUMBER(SEARCH(TEXT(B18,"ddd"),$F$9)),Data!$F$2),$F$12,$E$12)+H18*$F$12,"")</f>
        <v/>
      </c>
    </row>
    <row r="19" spans="2:10" x14ac:dyDescent="0.2">
      <c r="B19" s="7">
        <f t="shared" si="2"/>
        <v>42217</v>
      </c>
      <c r="C19" s="8">
        <f t="shared" si="2"/>
        <v>42217</v>
      </c>
      <c r="D19" s="9"/>
      <c r="E19" s="9"/>
      <c r="F19" s="10"/>
      <c r="G19" s="10" t="str">
        <f t="shared" si="0"/>
        <v/>
      </c>
      <c r="H19" s="10" t="str">
        <f t="shared" si="1"/>
        <v/>
      </c>
      <c r="I19" s="10" t="str">
        <f>IFERROR(G19*IF(AND(ISNUMBER(SEARCH(TEXT(B19,"ddd"),$F$9)),Data!$F$2),$F$12,$E$12)+H19*$F$12,"")</f>
        <v/>
      </c>
    </row>
    <row r="20" spans="2:10" x14ac:dyDescent="0.2">
      <c r="B20" s="7">
        <f t="shared" si="2"/>
        <v>42218</v>
      </c>
      <c r="C20" s="8">
        <f t="shared" si="2"/>
        <v>42218</v>
      </c>
      <c r="D20" s="9"/>
      <c r="E20" s="9"/>
      <c r="F20" s="10"/>
      <c r="G20" s="10" t="str">
        <f t="shared" si="0"/>
        <v/>
      </c>
      <c r="H20" s="10" t="str">
        <f t="shared" si="1"/>
        <v/>
      </c>
      <c r="I20" s="10" t="str">
        <f>IFERROR(G20*IF(AND(ISNUMBER(SEARCH(TEXT(B20,"ddd"),$F$9)),Data!$F$2),$F$12,$E$12)+H20*$F$12,"")</f>
        <v/>
      </c>
    </row>
    <row r="21" spans="2:10" x14ac:dyDescent="0.2">
      <c r="B21" s="7">
        <f t="shared" si="2"/>
        <v>42219</v>
      </c>
      <c r="C21" s="8">
        <f t="shared" si="2"/>
        <v>42219</v>
      </c>
      <c r="D21" s="9"/>
      <c r="E21" s="9"/>
      <c r="F21" s="10"/>
      <c r="G21" s="10" t="str">
        <f t="shared" si="0"/>
        <v/>
      </c>
      <c r="H21" s="10" t="str">
        <f t="shared" si="1"/>
        <v/>
      </c>
      <c r="I21" s="10" t="str">
        <f>IFERROR(G21*IF(AND(ISNUMBER(SEARCH(TEXT(B21,"ddd"),$F$9)),Data!$F$2),$F$12,$E$12)+H21*$F$12,"")</f>
        <v/>
      </c>
    </row>
    <row r="22" spans="2:10" ht="13.5" thickBot="1" x14ac:dyDescent="0.25">
      <c r="B22" s="26">
        <f t="shared" si="2"/>
        <v>42220</v>
      </c>
      <c r="C22" s="27">
        <f t="shared" si="2"/>
        <v>42220</v>
      </c>
      <c r="D22" s="9"/>
      <c r="E22" s="9"/>
      <c r="F22" s="10"/>
      <c r="G22" s="10" t="str">
        <f t="shared" si="0"/>
        <v/>
      </c>
      <c r="H22" s="10" t="str">
        <f t="shared" si="1"/>
        <v/>
      </c>
      <c r="I22" s="10" t="str">
        <f>IFERROR(G22*IF(AND(ISNUMBER(SEARCH(TEXT(B22,"ddd"),$F$9)),Data!$F$2),$F$12,$E$12)+H22*$F$12,"")</f>
        <v/>
      </c>
    </row>
    <row r="23" spans="2:10" ht="13.5" thickTop="1" x14ac:dyDescent="0.2">
      <c r="B23" s="24">
        <f t="shared" ref="B23" si="3">B22+1</f>
        <v>42221</v>
      </c>
      <c r="C23" s="25">
        <f t="shared" ref="C23" si="4">C22+1</f>
        <v>42221</v>
      </c>
      <c r="D23" s="9"/>
      <c r="E23" s="9"/>
      <c r="F23" s="10"/>
      <c r="G23" s="10" t="str">
        <f t="shared" si="0"/>
        <v/>
      </c>
      <c r="H23" s="10" t="str">
        <f t="shared" si="1"/>
        <v/>
      </c>
      <c r="I23" s="10" t="str">
        <f>IFERROR(G23*IF(AND(ISNUMBER(SEARCH(TEXT(B23,"ddd"),$F$9)),Data!$F$2),$F$12,$E$12)+H23*$F$12,"")</f>
        <v/>
      </c>
    </row>
    <row r="24" spans="2:10" x14ac:dyDescent="0.2">
      <c r="B24" s="7">
        <f t="shared" ref="B24" si="5">B23+1</f>
        <v>42222</v>
      </c>
      <c r="C24" s="8">
        <f t="shared" ref="C24:C29" si="6">C23+1</f>
        <v>42222</v>
      </c>
      <c r="D24" s="9"/>
      <c r="E24" s="9"/>
      <c r="F24" s="10"/>
      <c r="G24" s="10" t="str">
        <f t="shared" si="0"/>
        <v/>
      </c>
      <c r="H24" s="10" t="str">
        <f t="shared" si="1"/>
        <v/>
      </c>
      <c r="I24" s="10" t="str">
        <f>IFERROR(G24*IF(AND(ISNUMBER(SEARCH(TEXT(B24,"ddd"),$F$9)),Data!$F$2),$F$12,$E$12)+H24*$F$12,"")</f>
        <v/>
      </c>
    </row>
    <row r="25" spans="2:10" x14ac:dyDescent="0.2">
      <c r="B25" s="7">
        <f t="shared" ref="B25" si="7">B24+1</f>
        <v>42223</v>
      </c>
      <c r="C25" s="8">
        <f t="shared" si="6"/>
        <v>42223</v>
      </c>
      <c r="D25" s="9"/>
      <c r="E25" s="9"/>
      <c r="F25" s="10"/>
      <c r="G25" s="10" t="str">
        <f t="shared" si="0"/>
        <v/>
      </c>
      <c r="H25" s="10" t="str">
        <f t="shared" si="1"/>
        <v/>
      </c>
      <c r="I25" s="10" t="str">
        <f>IFERROR(G25*IF(AND(ISNUMBER(SEARCH(TEXT(B25,"ddd"),$F$9)),Data!$F$2),$F$12,$E$12)+H25*$F$12,"")</f>
        <v/>
      </c>
    </row>
    <row r="26" spans="2:10" x14ac:dyDescent="0.2">
      <c r="B26" s="7">
        <f t="shared" ref="B26" si="8">B25+1</f>
        <v>42224</v>
      </c>
      <c r="C26" s="8">
        <f t="shared" si="6"/>
        <v>42224</v>
      </c>
      <c r="D26" s="9"/>
      <c r="E26" s="9"/>
      <c r="F26" s="10"/>
      <c r="G26" s="10" t="str">
        <f t="shared" si="0"/>
        <v/>
      </c>
      <c r="H26" s="10" t="str">
        <f t="shared" si="1"/>
        <v/>
      </c>
      <c r="I26" s="10" t="str">
        <f>IFERROR(G26*IF(AND(ISNUMBER(SEARCH(TEXT(B26,"ddd"),$F$9)),Data!$F$2),$F$12,$E$12)+H26*$F$12,"")</f>
        <v/>
      </c>
    </row>
    <row r="27" spans="2:10" x14ac:dyDescent="0.2">
      <c r="B27" s="7">
        <f t="shared" ref="B27" si="9">B26+1</f>
        <v>42225</v>
      </c>
      <c r="C27" s="8">
        <f t="shared" si="6"/>
        <v>42225</v>
      </c>
      <c r="D27" s="9"/>
      <c r="E27" s="9"/>
      <c r="F27" s="10"/>
      <c r="G27" s="10" t="str">
        <f t="shared" si="0"/>
        <v/>
      </c>
      <c r="H27" s="10" t="str">
        <f t="shared" si="1"/>
        <v/>
      </c>
      <c r="I27" s="10" t="str">
        <f>IFERROR(G27*IF(AND(ISNUMBER(SEARCH(TEXT(B27,"ddd"),$F$9)),Data!$F$2),$F$12,$E$12)+H27*$F$12,"")</f>
        <v/>
      </c>
    </row>
    <row r="28" spans="2:10" x14ac:dyDescent="0.2">
      <c r="B28" s="7">
        <f t="shared" ref="B28" si="10">B27+1</f>
        <v>42226</v>
      </c>
      <c r="C28" s="8">
        <f t="shared" si="6"/>
        <v>42226</v>
      </c>
      <c r="D28" s="9"/>
      <c r="E28" s="9"/>
      <c r="F28" s="10"/>
      <c r="G28" s="10" t="str">
        <f t="shared" si="0"/>
        <v/>
      </c>
      <c r="H28" s="10" t="str">
        <f t="shared" si="1"/>
        <v/>
      </c>
      <c r="I28" s="10" t="str">
        <f>IFERROR(G28*IF(AND(ISNUMBER(SEARCH(TEXT(B28,"ddd"),$F$9)),Data!$F$2),$F$12,$E$12)+H28*$F$12,"")</f>
        <v/>
      </c>
    </row>
    <row r="29" spans="2:10" x14ac:dyDescent="0.2">
      <c r="B29" s="7">
        <f t="shared" ref="B29" si="11">B28+1</f>
        <v>42227</v>
      </c>
      <c r="C29" s="8">
        <f t="shared" si="6"/>
        <v>42227</v>
      </c>
      <c r="D29" s="9"/>
      <c r="E29" s="9"/>
      <c r="F29" s="10"/>
      <c r="G29" s="10" t="str">
        <f t="shared" si="0"/>
        <v/>
      </c>
      <c r="H29" s="10" t="str">
        <f t="shared" si="1"/>
        <v/>
      </c>
      <c r="I29" s="10" t="str">
        <f>IFERROR(G29*IF(AND(ISNUMBER(SEARCH(TEXT(B29,"ddd"),$F$9)),Data!$F$2),$F$12,$E$12)+H29*$F$12,"")</f>
        <v/>
      </c>
    </row>
    <row r="30" spans="2:10" ht="13.5" thickBot="1" x14ac:dyDescent="0.25">
      <c r="B30" s="12"/>
      <c r="C30" s="13"/>
      <c r="D30" s="12"/>
      <c r="E30" s="12"/>
      <c r="G30" s="12"/>
      <c r="H30" s="12"/>
      <c r="I30" s="12"/>
    </row>
    <row r="31" spans="2:10" ht="13.5" thickTop="1" x14ac:dyDescent="0.2">
      <c r="C31" s="15"/>
      <c r="D31" s="17"/>
      <c r="E31" s="16" t="s">
        <v>36</v>
      </c>
      <c r="F31" s="19">
        <f>SUM(F16:F29)</f>
        <v>1</v>
      </c>
      <c r="G31" s="19">
        <f>SUM(G16:G29)</f>
        <v>5.4999999999999982</v>
      </c>
      <c r="H31" s="18">
        <f>SUM(H16:H29)</f>
        <v>2.5000000000000004</v>
      </c>
      <c r="I31" s="18">
        <f>SUM(I16:I29)</f>
        <v>290</v>
      </c>
    </row>
  </sheetData>
  <mergeCells count="6">
    <mergeCell ref="B3:C3"/>
    <mergeCell ref="D3:G3"/>
    <mergeCell ref="B4:C4"/>
    <mergeCell ref="D4:G4"/>
    <mergeCell ref="B5:C5"/>
    <mergeCell ref="D5:G5"/>
  </mergeCells>
  <conditionalFormatting sqref="B16:E29">
    <cfRule type="expression" dxfId="11" priority="5">
      <formula>ISNUMBER(SEARCH(TEXT($B16,"ddd"),$F$9))</formula>
    </cfRule>
  </conditionalFormatting>
  <conditionalFormatting sqref="G16:I29">
    <cfRule type="expression" dxfId="10" priority="3">
      <formula>ISNUMBER(SEARCH(TEXT($B16,"ddd"),$F$9))</formula>
    </cfRule>
  </conditionalFormatting>
  <conditionalFormatting sqref="F16:F29">
    <cfRule type="expression" dxfId="9" priority="1">
      <formula>ISNUMBER(SEARCH(TEXT($B16,"ddd"),$F$9))</formula>
    </cfRule>
  </conditionalFormatting>
  <dataValidations count="4">
    <dataValidation type="list" allowBlank="1" showInputMessage="1" showErrorMessage="1" sqref="E9">
      <formula1>DateCalc</formula1>
    </dataValidation>
    <dataValidation type="custom" allowBlank="1" showInputMessage="1" showErrorMessage="1" sqref="E19:E29">
      <formula1>AND($E19&lt;=1,ISNUMBER($E19),($E19&gt;$D19))</formula1>
    </dataValidation>
    <dataValidation type="custom" allowBlank="1" showInputMessage="1" showErrorMessage="1" sqref="D16:D29">
      <formula1>AND($D16&lt;=1,ISNUMBER($D16))</formula1>
    </dataValidation>
    <dataValidation type="custom" allowBlank="1" showInputMessage="1" showErrorMessage="1" sqref="E16:E18">
      <formula1>AND($E16&lt;=1,ISNUMBER($E16),($E16&gt;=$D16))</formula1>
    </dataValidation>
  </dataValidations>
  <pageMargins left="0.25" right="0.25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Data!$B$2:$B$13</xm:f>
          </x14:formula1>
          <xm:sqref>D9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Data!$D$2:$D$16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K48"/>
  <sheetViews>
    <sheetView showGridLines="0" topLeftCell="A2" workbookViewId="0">
      <selection activeCell="J3" sqref="J3:J4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6" width="11.625" customWidth="1"/>
    <col min="7" max="7" width="13.5" bestFit="1" customWidth="1"/>
    <col min="8" max="8" width="11.625" customWidth="1"/>
    <col min="9" max="9" width="16.25" bestFit="1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2" t="s">
        <v>32</v>
      </c>
      <c r="C1" s="21"/>
      <c r="D1" s="22"/>
      <c r="E1" s="22"/>
      <c r="F1" s="22"/>
      <c r="G1" s="22"/>
      <c r="H1" s="21"/>
    </row>
    <row r="2" spans="2:11" s="4" customFormat="1" ht="25.5" customHeight="1" x14ac:dyDescent="0.2">
      <c r="B2" s="31" t="s">
        <v>54</v>
      </c>
      <c r="C2" s="20"/>
      <c r="D2" s="20"/>
      <c r="E2" s="20"/>
      <c r="F2" s="20"/>
      <c r="G2" s="20"/>
      <c r="H2" s="20"/>
      <c r="J2"/>
    </row>
    <row r="3" spans="2:11" ht="18.75" customHeight="1" x14ac:dyDescent="0.2">
      <c r="B3" s="47" t="s">
        <v>53</v>
      </c>
      <c r="C3" s="47"/>
      <c r="D3" s="48"/>
      <c r="E3" s="48"/>
      <c r="F3" s="48"/>
      <c r="G3" s="48"/>
    </row>
    <row r="4" spans="2:11" ht="18.75" customHeight="1" x14ac:dyDescent="0.2">
      <c r="B4" s="47" t="s">
        <v>34</v>
      </c>
      <c r="C4" s="47"/>
      <c r="D4" s="48"/>
      <c r="E4" s="48"/>
      <c r="F4" s="48"/>
      <c r="G4" s="48"/>
    </row>
    <row r="5" spans="2:11" ht="18.75" customHeight="1" x14ac:dyDescent="0.2">
      <c r="B5" s="47" t="s">
        <v>35</v>
      </c>
      <c r="C5" s="47"/>
      <c r="D5" s="48"/>
      <c r="E5" s="48"/>
      <c r="F5" s="48"/>
      <c r="G5" s="48"/>
    </row>
    <row r="6" spans="2:11" x14ac:dyDescent="0.2">
      <c r="B6" s="23"/>
      <c r="C6" s="14"/>
      <c r="D6" s="14"/>
    </row>
    <row r="7" spans="2:11" x14ac:dyDescent="0.2">
      <c r="B7" s="23"/>
      <c r="C7" s="14"/>
      <c r="D7" s="14"/>
    </row>
    <row r="8" spans="2:11" x14ac:dyDescent="0.2">
      <c r="C8" s="40" t="s">
        <v>55</v>
      </c>
      <c r="D8" s="40" t="s">
        <v>56</v>
      </c>
      <c r="E8" s="40" t="s">
        <v>44</v>
      </c>
      <c r="F8" s="41" t="s">
        <v>57</v>
      </c>
    </row>
    <row r="9" spans="2:11" x14ac:dyDescent="0.2">
      <c r="C9" s="2">
        <v>2017</v>
      </c>
      <c r="D9" s="2" t="s">
        <v>3</v>
      </c>
      <c r="E9" s="2">
        <v>1</v>
      </c>
      <c r="F9" s="2" t="s">
        <v>16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42" t="s">
        <v>45</v>
      </c>
      <c r="D11" s="42" t="s">
        <v>52</v>
      </c>
      <c r="E11" s="42" t="s">
        <v>58</v>
      </c>
      <c r="F11" s="42" t="s">
        <v>59</v>
      </c>
    </row>
    <row r="12" spans="2:11" x14ac:dyDescent="0.2">
      <c r="C12" s="5">
        <v>0.375</v>
      </c>
      <c r="D12" s="6">
        <v>9</v>
      </c>
      <c r="E12" s="6">
        <v>30</v>
      </c>
      <c r="F12" s="6">
        <v>50</v>
      </c>
    </row>
    <row r="13" spans="2:11" x14ac:dyDescent="0.2">
      <c r="I13" s="1"/>
    </row>
    <row r="15" spans="2:11" ht="13.5" thickBot="1" x14ac:dyDescent="0.25">
      <c r="B15" s="11" t="s">
        <v>43</v>
      </c>
      <c r="C15" s="11" t="s">
        <v>44</v>
      </c>
      <c r="D15" s="11" t="s">
        <v>45</v>
      </c>
      <c r="E15" s="11" t="s">
        <v>46</v>
      </c>
      <c r="F15" s="11" t="s">
        <v>47</v>
      </c>
      <c r="G15" s="11" t="s">
        <v>48</v>
      </c>
      <c r="H15" s="11" t="s">
        <v>49</v>
      </c>
      <c r="I15" s="11" t="s">
        <v>50</v>
      </c>
      <c r="J15" s="1"/>
    </row>
    <row r="16" spans="2:11" ht="13.5" thickTop="1" x14ac:dyDescent="0.2">
      <c r="B16" s="7">
        <f>DATE($C$9,MATCH($D$9,Data!$B$2:$B$13,0),'Monthly Timesheet'!$E$9)</f>
        <v>42767</v>
      </c>
      <c r="C16" s="8">
        <f>DATE($C$9,MATCH($D$9,Data!$B$2:$B$13,0),'Monthly Timesheet'!$E$9)</f>
        <v>42767</v>
      </c>
      <c r="D16" s="9">
        <v>0.375</v>
      </c>
      <c r="E16" s="9">
        <v>0.91666666666666663</v>
      </c>
      <c r="F16" s="10">
        <v>1</v>
      </c>
      <c r="G16" s="10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8</v>
      </c>
      <c r="H16" s="10">
        <f>IF(AND(D16&lt;&gt;"",E16&lt;&gt;""),((IF(D16&lt;$C$12,MIN($C$12-D16,E16-D16),0)+IF(E16&gt;$C$12+TIME($D$12,($D$12-INT($D$12))*60,0),MIN((E16-$C$12-TIME($D$12,($D$12-INT($D$12))*60,0)),(E16-D16)),0))*24),"")</f>
        <v>3.9999999999999991</v>
      </c>
      <c r="I16" s="10">
        <f>IFERROR(G16*IF(AND(ISNUMBER(SEARCH(TEXT(B16,"ddd"),$F$9)),Data!$F$2),$F$12,$E$12)+H16*$F$12,"")</f>
        <v>439.99999999999994</v>
      </c>
      <c r="J16" s="1"/>
      <c r="K16" s="1"/>
    </row>
    <row r="17" spans="2:10" x14ac:dyDescent="0.2">
      <c r="B17" s="7">
        <f>B16+1</f>
        <v>42768</v>
      </c>
      <c r="C17" s="8">
        <f>C16+1</f>
        <v>42768</v>
      </c>
      <c r="D17" s="9"/>
      <c r="E17" s="9"/>
      <c r="F17" s="10"/>
      <c r="G17" s="10" t="str">
        <f t="shared" ref="G17:G44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0" t="str">
        <f t="shared" ref="H17:H44" si="1">IF(AND(D17&lt;&gt;"",E17&lt;&gt;""),((IF(D17&lt;$C$12,MIN($C$12-D17,E17-D17),0)+IF(E17&gt;$C$12+TIME($D$12,($D$12-INT($D$12))*60,0),MIN((E17-$C$12-TIME($D$12,($D$12-INT($D$12))*60,0)),(E17-D17)),0))*24),"")</f>
        <v/>
      </c>
      <c r="I17" s="10" t="str">
        <f>IFERROR(G17*IF(AND(ISNUMBER(SEARCH(TEXT(B17,"ddd"),$F$9)),Data!$F$2),$F$12,$E$12)+H17*$F$12,"")</f>
        <v/>
      </c>
      <c r="J17" s="1"/>
    </row>
    <row r="18" spans="2:10" x14ac:dyDescent="0.2">
      <c r="B18" s="7">
        <f t="shared" ref="B18:C29" si="2">B17+1</f>
        <v>42769</v>
      </c>
      <c r="C18" s="8">
        <f t="shared" si="2"/>
        <v>42769</v>
      </c>
      <c r="D18" s="9"/>
      <c r="E18" s="9"/>
      <c r="F18" s="10"/>
      <c r="G18" s="10" t="str">
        <f t="shared" si="0"/>
        <v/>
      </c>
      <c r="H18" s="10" t="str">
        <f t="shared" si="1"/>
        <v/>
      </c>
      <c r="I18" s="10" t="str">
        <f>IFERROR(G18*IF(AND(ISNUMBER(SEARCH(TEXT(B18,"ddd"),$F$9)),Data!$F$2),$F$12,$E$12)+H18*$F$12,"")</f>
        <v/>
      </c>
    </row>
    <row r="19" spans="2:10" x14ac:dyDescent="0.2">
      <c r="B19" s="7">
        <f t="shared" si="2"/>
        <v>42770</v>
      </c>
      <c r="C19" s="8">
        <f t="shared" si="2"/>
        <v>42770</v>
      </c>
      <c r="D19" s="9"/>
      <c r="E19" s="9"/>
      <c r="F19" s="10"/>
      <c r="G19" s="10" t="str">
        <f t="shared" si="0"/>
        <v/>
      </c>
      <c r="H19" s="10" t="str">
        <f t="shared" si="1"/>
        <v/>
      </c>
      <c r="I19" s="10" t="str">
        <f>IFERROR(G19*IF(AND(ISNUMBER(SEARCH(TEXT(B19,"ddd"),$F$9)),Data!$F$2),$F$12,$E$12)+H19*$F$12,"")</f>
        <v/>
      </c>
    </row>
    <row r="20" spans="2:10" x14ac:dyDescent="0.2">
      <c r="B20" s="7">
        <f t="shared" si="2"/>
        <v>42771</v>
      </c>
      <c r="C20" s="8">
        <f t="shared" si="2"/>
        <v>42771</v>
      </c>
      <c r="D20" s="9"/>
      <c r="E20" s="9"/>
      <c r="F20" s="10"/>
      <c r="G20" s="10" t="str">
        <f t="shared" si="0"/>
        <v/>
      </c>
      <c r="H20" s="10" t="str">
        <f t="shared" si="1"/>
        <v/>
      </c>
      <c r="I20" s="10" t="str">
        <f>IFERROR(G20*IF(AND(ISNUMBER(SEARCH(TEXT(B20,"ddd"),$F$9)),Data!$F$2),$F$12,$E$12)+H20*$F$12,"")</f>
        <v/>
      </c>
    </row>
    <row r="21" spans="2:10" x14ac:dyDescent="0.2">
      <c r="B21" s="7">
        <f t="shared" si="2"/>
        <v>42772</v>
      </c>
      <c r="C21" s="8">
        <f t="shared" si="2"/>
        <v>42772</v>
      </c>
      <c r="D21" s="9"/>
      <c r="E21" s="9"/>
      <c r="F21" s="10"/>
      <c r="G21" s="10" t="str">
        <f t="shared" si="0"/>
        <v/>
      </c>
      <c r="H21" s="10" t="str">
        <f t="shared" si="1"/>
        <v/>
      </c>
      <c r="I21" s="10" t="str">
        <f>IFERROR(G21*IF(AND(ISNUMBER(SEARCH(TEXT(B21,"ddd"),$F$9)),Data!$F$2),$F$12,$E$12)+H21*$F$12,"")</f>
        <v/>
      </c>
    </row>
    <row r="22" spans="2:10" ht="13.5" thickBot="1" x14ac:dyDescent="0.25">
      <c r="B22" s="26">
        <f t="shared" si="2"/>
        <v>42773</v>
      </c>
      <c r="C22" s="27">
        <f t="shared" si="2"/>
        <v>42773</v>
      </c>
      <c r="D22" s="9"/>
      <c r="E22" s="9"/>
      <c r="F22" s="10"/>
      <c r="G22" s="10" t="str">
        <f t="shared" si="0"/>
        <v/>
      </c>
      <c r="H22" s="10" t="str">
        <f t="shared" si="1"/>
        <v/>
      </c>
      <c r="I22" s="10" t="str">
        <f>IFERROR(G22*IF(AND(ISNUMBER(SEARCH(TEXT(B22,"ddd"),$F$9)),Data!$F$2),$F$12,$E$12)+H22*$F$12,"")</f>
        <v/>
      </c>
    </row>
    <row r="23" spans="2:10" ht="13.5" thickTop="1" x14ac:dyDescent="0.2">
      <c r="B23" s="24">
        <f t="shared" si="2"/>
        <v>42774</v>
      </c>
      <c r="C23" s="25">
        <f t="shared" si="2"/>
        <v>42774</v>
      </c>
      <c r="D23" s="9"/>
      <c r="E23" s="9"/>
      <c r="F23" s="10"/>
      <c r="G23" s="10" t="str">
        <f t="shared" si="0"/>
        <v/>
      </c>
      <c r="H23" s="10" t="str">
        <f t="shared" si="1"/>
        <v/>
      </c>
      <c r="I23" s="10" t="str">
        <f>IFERROR(G23*IF(AND(ISNUMBER(SEARCH(TEXT(B23,"ddd"),$F$9)),Data!$F$2),$F$12,$E$12)+H23*$F$12,"")</f>
        <v/>
      </c>
    </row>
    <row r="24" spans="2:10" x14ac:dyDescent="0.2">
      <c r="B24" s="7">
        <f t="shared" si="2"/>
        <v>42775</v>
      </c>
      <c r="C24" s="8">
        <f t="shared" si="2"/>
        <v>42775</v>
      </c>
      <c r="D24" s="9"/>
      <c r="E24" s="9"/>
      <c r="F24" s="10"/>
      <c r="G24" s="10" t="str">
        <f t="shared" si="0"/>
        <v/>
      </c>
      <c r="H24" s="10" t="str">
        <f t="shared" si="1"/>
        <v/>
      </c>
      <c r="I24" s="10" t="str">
        <f>IFERROR(G24*IF(AND(ISNUMBER(SEARCH(TEXT(B24,"ddd"),$F$9)),Data!$F$2),$F$12,$E$12)+H24*$F$12,"")</f>
        <v/>
      </c>
    </row>
    <row r="25" spans="2:10" x14ac:dyDescent="0.2">
      <c r="B25" s="7">
        <f t="shared" si="2"/>
        <v>42776</v>
      </c>
      <c r="C25" s="8">
        <f t="shared" si="2"/>
        <v>42776</v>
      </c>
      <c r="D25" s="9"/>
      <c r="E25" s="9"/>
      <c r="F25" s="10"/>
      <c r="G25" s="10" t="str">
        <f t="shared" si="0"/>
        <v/>
      </c>
      <c r="H25" s="10" t="str">
        <f t="shared" si="1"/>
        <v/>
      </c>
      <c r="I25" s="10" t="str">
        <f>IFERROR(G25*IF(AND(ISNUMBER(SEARCH(TEXT(B25,"ddd"),$F$9)),Data!$F$2),$F$12,$E$12)+H25*$F$12,"")</f>
        <v/>
      </c>
    </row>
    <row r="26" spans="2:10" x14ac:dyDescent="0.2">
      <c r="B26" s="7">
        <f t="shared" si="2"/>
        <v>42777</v>
      </c>
      <c r="C26" s="8">
        <f t="shared" si="2"/>
        <v>42777</v>
      </c>
      <c r="D26" s="9"/>
      <c r="E26" s="9"/>
      <c r="F26" s="10"/>
      <c r="G26" s="10" t="str">
        <f t="shared" si="0"/>
        <v/>
      </c>
      <c r="H26" s="10" t="str">
        <f t="shared" si="1"/>
        <v/>
      </c>
      <c r="I26" s="10" t="str">
        <f>IFERROR(G26*IF(AND(ISNUMBER(SEARCH(TEXT(B26,"ddd"),$F$9)),Data!$F$2),$F$12,$E$12)+H26*$F$12,"")</f>
        <v/>
      </c>
    </row>
    <row r="27" spans="2:10" x14ac:dyDescent="0.2">
      <c r="B27" s="7">
        <f t="shared" si="2"/>
        <v>42778</v>
      </c>
      <c r="C27" s="8">
        <f t="shared" si="2"/>
        <v>42778</v>
      </c>
      <c r="D27" s="9"/>
      <c r="E27" s="9"/>
      <c r="F27" s="10"/>
      <c r="G27" s="10" t="str">
        <f t="shared" si="0"/>
        <v/>
      </c>
      <c r="H27" s="10" t="str">
        <f t="shared" si="1"/>
        <v/>
      </c>
      <c r="I27" s="10" t="str">
        <f>IFERROR(G27*IF(AND(ISNUMBER(SEARCH(TEXT(B27,"ddd"),$F$9)),Data!$F$2),$F$12,$E$12)+H27*$F$12,"")</f>
        <v/>
      </c>
    </row>
    <row r="28" spans="2:10" x14ac:dyDescent="0.2">
      <c r="B28" s="7">
        <f t="shared" si="2"/>
        <v>42779</v>
      </c>
      <c r="C28" s="8">
        <f t="shared" si="2"/>
        <v>42779</v>
      </c>
      <c r="D28" s="9"/>
      <c r="E28" s="9"/>
      <c r="F28" s="10"/>
      <c r="G28" s="10" t="str">
        <f t="shared" si="0"/>
        <v/>
      </c>
      <c r="H28" s="10" t="str">
        <f t="shared" si="1"/>
        <v/>
      </c>
      <c r="I28" s="10" t="str">
        <f>IFERROR(G28*IF(AND(ISNUMBER(SEARCH(TEXT(B28,"ddd"),$F$9)),Data!$F$2),$F$12,$E$12)+H28*$F$12,"")</f>
        <v/>
      </c>
    </row>
    <row r="29" spans="2:10" x14ac:dyDescent="0.2">
      <c r="B29" s="7">
        <f t="shared" si="2"/>
        <v>42780</v>
      </c>
      <c r="C29" s="8">
        <f t="shared" si="2"/>
        <v>42780</v>
      </c>
      <c r="D29" s="9"/>
      <c r="E29" s="9"/>
      <c r="F29" s="10"/>
      <c r="G29" s="10" t="str">
        <f t="shared" si="0"/>
        <v/>
      </c>
      <c r="H29" s="10" t="str">
        <f t="shared" si="1"/>
        <v/>
      </c>
      <c r="I29" s="10" t="str">
        <f>IFERROR(G29*IF(AND(ISNUMBER(SEARCH(TEXT(B29,"ddd"),$F$9)),Data!$F$2),$F$12,$E$12)+H29*$F$12,"")</f>
        <v/>
      </c>
    </row>
    <row r="30" spans="2:10" x14ac:dyDescent="0.2">
      <c r="B30" s="7">
        <f t="shared" ref="B30:C30" si="3">B29+1</f>
        <v>42781</v>
      </c>
      <c r="C30" s="8">
        <f t="shared" si="3"/>
        <v>42781</v>
      </c>
      <c r="D30" s="9"/>
      <c r="E30" s="9"/>
      <c r="F30" s="10"/>
      <c r="G30" s="10" t="str">
        <f t="shared" si="0"/>
        <v/>
      </c>
      <c r="H30" s="10" t="str">
        <f t="shared" si="1"/>
        <v/>
      </c>
      <c r="I30" s="10" t="str">
        <f>IFERROR(G30*IF(AND(ISNUMBER(SEARCH(TEXT(B30,"ddd"),$F$9)),Data!$F$2),$F$12,$E$12)+H30*$F$12,"")</f>
        <v/>
      </c>
    </row>
    <row r="31" spans="2:10" x14ac:dyDescent="0.2">
      <c r="B31" s="7">
        <f t="shared" ref="B31:C31" si="4">B30+1</f>
        <v>42782</v>
      </c>
      <c r="C31" s="8">
        <f t="shared" si="4"/>
        <v>42782</v>
      </c>
      <c r="D31" s="9"/>
      <c r="E31" s="9"/>
      <c r="F31" s="10"/>
      <c r="G31" s="10" t="str">
        <f t="shared" si="0"/>
        <v/>
      </c>
      <c r="H31" s="10" t="str">
        <f t="shared" si="1"/>
        <v/>
      </c>
      <c r="I31" s="10" t="str">
        <f>IFERROR(G31*IF(AND(ISNUMBER(SEARCH(TEXT(B31,"ddd"),$F$9)),Data!$F$2),$F$12,$E$12)+H31*$F$12,"")</f>
        <v/>
      </c>
    </row>
    <row r="32" spans="2:10" x14ac:dyDescent="0.2">
      <c r="B32" s="7">
        <f t="shared" ref="B32:C32" si="5">B31+1</f>
        <v>42783</v>
      </c>
      <c r="C32" s="8">
        <f t="shared" si="5"/>
        <v>42783</v>
      </c>
      <c r="D32" s="9"/>
      <c r="E32" s="9"/>
      <c r="F32" s="10"/>
      <c r="G32" s="10" t="str">
        <f t="shared" si="0"/>
        <v/>
      </c>
      <c r="H32" s="10" t="str">
        <f t="shared" si="1"/>
        <v/>
      </c>
      <c r="I32" s="10" t="str">
        <f>IFERROR(G32*IF(AND(ISNUMBER(SEARCH(TEXT(B32,"ddd"),$F$9)),Data!$F$2),$F$12,$E$12)+H32*$F$12,"")</f>
        <v/>
      </c>
    </row>
    <row r="33" spans="2:9" x14ac:dyDescent="0.2">
      <c r="B33" s="7">
        <f t="shared" ref="B33:C33" si="6">B32+1</f>
        <v>42784</v>
      </c>
      <c r="C33" s="8">
        <f t="shared" si="6"/>
        <v>42784</v>
      </c>
      <c r="D33" s="9"/>
      <c r="E33" s="9"/>
      <c r="F33" s="10"/>
      <c r="G33" s="10" t="str">
        <f t="shared" si="0"/>
        <v/>
      </c>
      <c r="H33" s="10" t="str">
        <f t="shared" si="1"/>
        <v/>
      </c>
      <c r="I33" s="10" t="str">
        <f>IFERROR(G33*IF(AND(ISNUMBER(SEARCH(TEXT(B33,"ddd"),$F$9)),Data!$F$2),$F$12,$E$12)+H33*$F$12,"")</f>
        <v/>
      </c>
    </row>
    <row r="34" spans="2:9" x14ac:dyDescent="0.2">
      <c r="B34" s="7">
        <f t="shared" ref="B34:C34" si="7">B33+1</f>
        <v>42785</v>
      </c>
      <c r="C34" s="8">
        <f t="shared" si="7"/>
        <v>42785</v>
      </c>
      <c r="D34" s="9"/>
      <c r="E34" s="9"/>
      <c r="F34" s="10"/>
      <c r="G34" s="10" t="str">
        <f t="shared" si="0"/>
        <v/>
      </c>
      <c r="H34" s="10" t="str">
        <f t="shared" si="1"/>
        <v/>
      </c>
      <c r="I34" s="10" t="str">
        <f>IFERROR(G34*IF(AND(ISNUMBER(SEARCH(TEXT(B34,"ddd"),$F$9)),Data!$F$2),$F$12,$E$12)+H34*$F$12,"")</f>
        <v/>
      </c>
    </row>
    <row r="35" spans="2:9" x14ac:dyDescent="0.2">
      <c r="B35" s="7">
        <f t="shared" ref="B35:C35" si="8">B34+1</f>
        <v>42786</v>
      </c>
      <c r="C35" s="8">
        <f t="shared" si="8"/>
        <v>42786</v>
      </c>
      <c r="D35" s="9"/>
      <c r="E35" s="9"/>
      <c r="F35" s="10"/>
      <c r="G35" s="10" t="str">
        <f t="shared" si="0"/>
        <v/>
      </c>
      <c r="H35" s="10" t="str">
        <f t="shared" si="1"/>
        <v/>
      </c>
      <c r="I35" s="10" t="str">
        <f>IFERROR(G35*IF(AND(ISNUMBER(SEARCH(TEXT(B35,"ddd"),$F$9)),Data!$F$2),$F$12,$E$12)+H35*$F$12,"")</f>
        <v/>
      </c>
    </row>
    <row r="36" spans="2:9" x14ac:dyDescent="0.2">
      <c r="B36" s="7">
        <f t="shared" ref="B36:C36" si="9">B35+1</f>
        <v>42787</v>
      </c>
      <c r="C36" s="8">
        <f t="shared" si="9"/>
        <v>42787</v>
      </c>
      <c r="D36" s="9"/>
      <c r="E36" s="9"/>
      <c r="F36" s="10"/>
      <c r="G36" s="10" t="str">
        <f t="shared" si="0"/>
        <v/>
      </c>
      <c r="H36" s="10" t="str">
        <f t="shared" si="1"/>
        <v/>
      </c>
      <c r="I36" s="10" t="str">
        <f>IFERROR(G36*IF(AND(ISNUMBER(SEARCH(TEXT(B36,"ddd"),$F$9)),Data!$F$2),$F$12,$E$12)+H36*$F$12,"")</f>
        <v/>
      </c>
    </row>
    <row r="37" spans="2:9" x14ac:dyDescent="0.2">
      <c r="B37" s="7">
        <f t="shared" ref="B37:C37" si="10">B36+1</f>
        <v>42788</v>
      </c>
      <c r="C37" s="8">
        <f t="shared" si="10"/>
        <v>42788</v>
      </c>
      <c r="D37" s="9"/>
      <c r="E37" s="9"/>
      <c r="F37" s="10"/>
      <c r="G37" s="10" t="str">
        <f t="shared" si="0"/>
        <v/>
      </c>
      <c r="H37" s="10" t="str">
        <f t="shared" si="1"/>
        <v/>
      </c>
      <c r="I37" s="10" t="str">
        <f>IFERROR(G37*IF(AND(ISNUMBER(SEARCH(TEXT(B37,"ddd"),$F$9)),Data!$F$2),$F$12,$E$12)+H37*$F$12,"")</f>
        <v/>
      </c>
    </row>
    <row r="38" spans="2:9" x14ac:dyDescent="0.2">
      <c r="B38" s="7">
        <f t="shared" ref="B38:C38" si="11">B37+1</f>
        <v>42789</v>
      </c>
      <c r="C38" s="8">
        <f t="shared" si="11"/>
        <v>42789</v>
      </c>
      <c r="D38" s="9"/>
      <c r="E38" s="9"/>
      <c r="F38" s="10"/>
      <c r="G38" s="10" t="str">
        <f t="shared" si="0"/>
        <v/>
      </c>
      <c r="H38" s="10" t="str">
        <f t="shared" si="1"/>
        <v/>
      </c>
      <c r="I38" s="10" t="str">
        <f>IFERROR(G38*IF(AND(ISNUMBER(SEARCH(TEXT(B38,"ddd"),$F$9)),Data!$F$2),$F$12,$E$12)+H38*$F$12,"")</f>
        <v/>
      </c>
    </row>
    <row r="39" spans="2:9" x14ac:dyDescent="0.2">
      <c r="B39" s="7">
        <f t="shared" ref="B39:C39" si="12">B38+1</f>
        <v>42790</v>
      </c>
      <c r="C39" s="8">
        <f t="shared" si="12"/>
        <v>42790</v>
      </c>
      <c r="D39" s="9"/>
      <c r="E39" s="9"/>
      <c r="F39" s="10"/>
      <c r="G39" s="10" t="str">
        <f t="shared" si="0"/>
        <v/>
      </c>
      <c r="H39" s="10" t="str">
        <f t="shared" si="1"/>
        <v/>
      </c>
      <c r="I39" s="10" t="str">
        <f>IFERROR(G39*IF(AND(ISNUMBER(SEARCH(TEXT(B39,"ddd"),$F$9)),Data!$F$2),$F$12,$E$12)+H39*$F$12,"")</f>
        <v/>
      </c>
    </row>
    <row r="40" spans="2:9" x14ac:dyDescent="0.2">
      <c r="B40" s="7">
        <f t="shared" ref="B40:C40" si="13">B39+1</f>
        <v>42791</v>
      </c>
      <c r="C40" s="8">
        <f t="shared" si="13"/>
        <v>42791</v>
      </c>
      <c r="D40" s="9"/>
      <c r="E40" s="9"/>
      <c r="F40" s="10"/>
      <c r="G40" s="10" t="str">
        <f t="shared" si="0"/>
        <v/>
      </c>
      <c r="H40" s="10" t="str">
        <f t="shared" si="1"/>
        <v/>
      </c>
      <c r="I40" s="10" t="str">
        <f>IFERROR(G40*IF(AND(ISNUMBER(SEARCH(TEXT(B40,"ddd"),$F$9)),Data!$F$2),$F$12,$E$12)+H40*$F$12,"")</f>
        <v/>
      </c>
    </row>
    <row r="41" spans="2:9" x14ac:dyDescent="0.2">
      <c r="B41" s="7">
        <f t="shared" ref="B41:C41" si="14">B40+1</f>
        <v>42792</v>
      </c>
      <c r="C41" s="8">
        <f t="shared" si="14"/>
        <v>42792</v>
      </c>
      <c r="D41" s="9"/>
      <c r="E41" s="9"/>
      <c r="F41" s="10"/>
      <c r="G41" s="10" t="str">
        <f t="shared" si="0"/>
        <v/>
      </c>
      <c r="H41" s="10" t="str">
        <f t="shared" si="1"/>
        <v/>
      </c>
      <c r="I41" s="10" t="str">
        <f>IFERROR(G41*IF(AND(ISNUMBER(SEARCH(TEXT(B41,"ddd"),$F$9)),Data!$F$2),$F$12,$E$12)+H41*$F$12,"")</f>
        <v/>
      </c>
    </row>
    <row r="42" spans="2:9" x14ac:dyDescent="0.2">
      <c r="B42" s="7">
        <f t="shared" ref="B42:C42" si="15">B41+1</f>
        <v>42793</v>
      </c>
      <c r="C42" s="8">
        <f t="shared" si="15"/>
        <v>42793</v>
      </c>
      <c r="D42" s="9"/>
      <c r="E42" s="9"/>
      <c r="F42" s="10"/>
      <c r="G42" s="10" t="str">
        <f t="shared" si="0"/>
        <v/>
      </c>
      <c r="H42" s="10" t="str">
        <f t="shared" si="1"/>
        <v/>
      </c>
      <c r="I42" s="10" t="str">
        <f>IFERROR(G42*IF(AND(ISNUMBER(SEARCH(TEXT(B42,"ddd"),$F$9)),Data!$F$2),$F$12,$E$12)+H42*$F$12,"")</f>
        <v/>
      </c>
    </row>
    <row r="43" spans="2:9" x14ac:dyDescent="0.2">
      <c r="B43" s="7">
        <f t="shared" ref="B43:C43" si="16">B42+1</f>
        <v>42794</v>
      </c>
      <c r="C43" s="8">
        <f t="shared" si="16"/>
        <v>42794</v>
      </c>
      <c r="D43" s="9"/>
      <c r="E43" s="9"/>
      <c r="F43" s="10"/>
      <c r="G43" s="10" t="str">
        <f t="shared" si="0"/>
        <v/>
      </c>
      <c r="H43" s="10" t="str">
        <f t="shared" si="1"/>
        <v/>
      </c>
      <c r="I43" s="10" t="str">
        <f>IFERROR(G43*IF(AND(ISNUMBER(SEARCH(TEXT(B43,"ddd"),$F$9)),Data!$F$2),$F$12,$E$12)+H43*$F$12,"")</f>
        <v/>
      </c>
    </row>
    <row r="44" spans="2:9" x14ac:dyDescent="0.2">
      <c r="B44" s="7">
        <f t="shared" ref="B44:C46" si="17">B43+1</f>
        <v>42795</v>
      </c>
      <c r="C44" s="8">
        <f t="shared" si="17"/>
        <v>42795</v>
      </c>
      <c r="D44" s="9"/>
      <c r="E44" s="9"/>
      <c r="F44" s="10"/>
      <c r="G44" s="10" t="str">
        <f t="shared" si="0"/>
        <v/>
      </c>
      <c r="H44" s="10" t="str">
        <f t="shared" si="1"/>
        <v/>
      </c>
      <c r="I44" s="10" t="str">
        <f>IFERROR(G44*IF(AND(ISNUMBER(SEARCH(TEXT(B44,"ddd"),$F$9)),Data!$F$2),$F$12,$E$12)+H44*$F$12,"")</f>
        <v/>
      </c>
    </row>
    <row r="45" spans="2:9" x14ac:dyDescent="0.2">
      <c r="B45" s="7">
        <f t="shared" si="17"/>
        <v>42796</v>
      </c>
      <c r="C45" s="8">
        <f t="shared" si="17"/>
        <v>42796</v>
      </c>
      <c r="D45" s="9"/>
      <c r="E45" s="9"/>
      <c r="F45" s="10"/>
      <c r="G45" s="10" t="str">
        <f t="shared" ref="G45:G46" si="18">IFERROR(IF(AND(D45&lt;&gt;"",E45&lt;&gt;""),IF(D45&gt;$C$12+TIME($D$12,($D$12-INT($D$12))*60,0),0,IF(E45&gt;$C$12+TIME($D$12,($D$12-INT($D$12))*60,0),MIN(TIME($D$12,($D$12-INT($D$12))*60,0),($C$12+TIME($D$12,($D$12-INT($D$12))*60,0)-D45)),MIN(IF((E45-$C$12)&lt;0,0,(E45-$C$12)),(E45-D45))))*24,"")-F45,"")</f>
        <v/>
      </c>
      <c r="H45" s="10" t="str">
        <f t="shared" ref="H45:H46" si="19">IF(AND(D45&lt;&gt;"",E45&lt;&gt;""),((IF(D45&lt;$C$12,MIN($C$12-D45,E45-D45),0)+IF(E45&gt;$C$12+TIME($D$12,($D$12-INT($D$12))*60,0),MIN((E45-$C$12-TIME($D$12,($D$12-INT($D$12))*60,0)),(E45-D45)),0))*24),"")</f>
        <v/>
      </c>
      <c r="I45" s="10" t="str">
        <f>IFERROR(G45*IF(AND(ISNUMBER(SEARCH(TEXT(B45,"ddd"),$F$9)),Data!$F$2),$F$12,$E$12)+H45*$F$12,"")</f>
        <v/>
      </c>
    </row>
    <row r="46" spans="2:9" x14ac:dyDescent="0.2">
      <c r="B46" s="7">
        <f t="shared" si="17"/>
        <v>42797</v>
      </c>
      <c r="C46" s="8">
        <f t="shared" si="17"/>
        <v>42797</v>
      </c>
      <c r="D46" s="9"/>
      <c r="E46" s="9"/>
      <c r="F46" s="10"/>
      <c r="G46" s="10" t="str">
        <f t="shared" si="18"/>
        <v/>
      </c>
      <c r="H46" s="10" t="str">
        <f t="shared" si="19"/>
        <v/>
      </c>
      <c r="I46" s="10" t="str">
        <f>IFERROR(G46*IF(AND(ISNUMBER(SEARCH(TEXT(B46,"ddd"),$F$9)),Data!$F$2),$F$12,$E$12)+H46*$F$12,"")</f>
        <v/>
      </c>
    </row>
    <row r="47" spans="2:9" ht="13.5" thickBot="1" x14ac:dyDescent="0.25">
      <c r="B47" s="12"/>
      <c r="C47" s="13"/>
      <c r="D47" s="12"/>
      <c r="E47" s="12"/>
      <c r="G47" s="12"/>
      <c r="H47" s="12"/>
      <c r="I47" s="12"/>
    </row>
    <row r="48" spans="2:9" ht="13.5" thickTop="1" x14ac:dyDescent="0.2">
      <c r="C48" s="15"/>
      <c r="D48" s="17"/>
      <c r="E48" s="16" t="s">
        <v>37</v>
      </c>
      <c r="F48" s="19">
        <f>SUM(F16:F44)</f>
        <v>1</v>
      </c>
      <c r="G48" s="19">
        <f>SUM(G16:G44)</f>
        <v>8</v>
      </c>
      <c r="H48" s="18">
        <f>SUM(H16:H44)</f>
        <v>3.9999999999999991</v>
      </c>
      <c r="I48" s="18">
        <f>SUM(I16:I44)</f>
        <v>439.99999999999994</v>
      </c>
    </row>
  </sheetData>
  <mergeCells count="6">
    <mergeCell ref="B3:C3"/>
    <mergeCell ref="D3:G3"/>
    <mergeCell ref="B4:C4"/>
    <mergeCell ref="D4:G4"/>
    <mergeCell ref="B5:C5"/>
    <mergeCell ref="D5:G5"/>
  </mergeCells>
  <conditionalFormatting sqref="B16:E44">
    <cfRule type="expression" dxfId="8" priority="10">
      <formula>ISNUMBER(SEARCH(TEXT($B16,"ddd"),$F$9))</formula>
    </cfRule>
  </conditionalFormatting>
  <conditionalFormatting sqref="G16:I44">
    <cfRule type="expression" dxfId="7" priority="9">
      <formula>ISNUMBER(SEARCH(TEXT($B16,"ddd"),$F$9))</formula>
    </cfRule>
  </conditionalFormatting>
  <conditionalFormatting sqref="F16:F44">
    <cfRule type="expression" dxfId="6" priority="7">
      <formula>ISNUMBER(SEARCH(TEXT($B16,"ddd"),$F$9))</formula>
    </cfRule>
  </conditionalFormatting>
  <conditionalFormatting sqref="B45:E45">
    <cfRule type="expression" dxfId="5" priority="6">
      <formula>ISNUMBER(SEARCH(TEXT($B45,"ddd"),$F$9))</formula>
    </cfRule>
  </conditionalFormatting>
  <conditionalFormatting sqref="G45:I45">
    <cfRule type="expression" dxfId="4" priority="5">
      <formula>ISNUMBER(SEARCH(TEXT($B45,"ddd"),$F$9))</formula>
    </cfRule>
  </conditionalFormatting>
  <conditionalFormatting sqref="F45">
    <cfRule type="expression" dxfId="3" priority="4">
      <formula>ISNUMBER(SEARCH(TEXT($B45,"ddd"),$F$9))</formula>
    </cfRule>
  </conditionalFormatting>
  <conditionalFormatting sqref="B46:E46">
    <cfRule type="expression" dxfId="2" priority="3">
      <formula>ISNUMBER(SEARCH(TEXT($B46,"ddd"),$F$9))</formula>
    </cfRule>
  </conditionalFormatting>
  <conditionalFormatting sqref="G46:I46">
    <cfRule type="expression" dxfId="1" priority="2">
      <formula>ISNUMBER(SEARCH(TEXT($B46,"ddd"),$F$9))</formula>
    </cfRule>
  </conditionalFormatting>
  <conditionalFormatting sqref="F46">
    <cfRule type="expression" dxfId="0" priority="1">
      <formula>ISNUMBER(SEARCH(TEXT($B46,"ddd"),$F$9))</formula>
    </cfRule>
  </conditionalFormatting>
  <dataValidations count="4">
    <dataValidation type="custom" allowBlank="1" showInputMessage="1" showErrorMessage="1" sqref="D16:D46">
      <formula1>AND($D16&lt;=1,ISNUMBER($D16))</formula1>
    </dataValidation>
    <dataValidation type="custom" allowBlank="1" showInputMessage="1" showErrorMessage="1" sqref="E19:E46">
      <formula1>AND($E19&lt;=1,ISNUMBER($E19),($E19&gt;$D19))</formula1>
    </dataValidation>
    <dataValidation type="list" allowBlank="1" showInputMessage="1" showErrorMessage="1" sqref="E9">
      <formula1>DateCalc</formula1>
    </dataValidation>
    <dataValidation type="custom" allowBlank="1" showInputMessage="1" showErrorMessage="1" sqref="E16:E18">
      <formula1>AND($E16&lt;=1,ISNUMBER($E16),($E16&gt;=$D16))</formula1>
    </dataValidation>
  </dataValidations>
  <pageMargins left="0.25" right="0.25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285750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2"/>
  <sheetViews>
    <sheetView showGridLines="0" workbookViewId="0">
      <selection activeCell="H10" sqref="H10"/>
    </sheetView>
  </sheetViews>
  <sheetFormatPr defaultRowHeight="12.75" x14ac:dyDescent="0.2"/>
  <cols>
    <col min="1" max="1" width="9" style="28"/>
    <col min="2" max="2" width="9.75" style="28" bestFit="1" customWidth="1"/>
    <col min="3" max="3" width="9" style="28"/>
    <col min="4" max="4" width="11.125" style="28" bestFit="1" customWidth="1"/>
    <col min="5" max="5" width="3.5" customWidth="1"/>
    <col min="6" max="6" width="9.75" customWidth="1"/>
  </cols>
  <sheetData>
    <row r="1" spans="1:6" x14ac:dyDescent="0.2">
      <c r="A1" s="30" t="s">
        <v>0</v>
      </c>
      <c r="B1" s="30" t="s">
        <v>1</v>
      </c>
      <c r="C1" s="30" t="s">
        <v>14</v>
      </c>
      <c r="D1" s="30" t="s">
        <v>15</v>
      </c>
      <c r="F1" s="30" t="s">
        <v>38</v>
      </c>
    </row>
    <row r="2" spans="1:6" x14ac:dyDescent="0.2">
      <c r="A2" s="28">
        <v>2015</v>
      </c>
      <c r="B2" s="28" t="s">
        <v>2</v>
      </c>
      <c r="C2" s="28">
        <v>1</v>
      </c>
      <c r="D2" s="29" t="s">
        <v>30</v>
      </c>
      <c r="F2" s="28" t="b">
        <v>1</v>
      </c>
    </row>
    <row r="3" spans="1:6" x14ac:dyDescent="0.2">
      <c r="A3" s="28">
        <v>2016</v>
      </c>
      <c r="B3" s="28" t="s">
        <v>3</v>
      </c>
      <c r="C3" s="28">
        <v>2</v>
      </c>
      <c r="D3" s="29" t="s">
        <v>16</v>
      </c>
    </row>
    <row r="4" spans="1:6" x14ac:dyDescent="0.2">
      <c r="A4" s="28">
        <v>2017</v>
      </c>
      <c r="B4" s="28" t="s">
        <v>4</v>
      </c>
      <c r="C4" s="28">
        <v>3</v>
      </c>
      <c r="D4" s="29" t="s">
        <v>17</v>
      </c>
    </row>
    <row r="5" spans="1:6" x14ac:dyDescent="0.2">
      <c r="A5" s="28">
        <v>2018</v>
      </c>
      <c r="B5" s="28" t="s">
        <v>5</v>
      </c>
      <c r="C5" s="28">
        <v>4</v>
      </c>
      <c r="D5" s="29" t="s">
        <v>18</v>
      </c>
    </row>
    <row r="6" spans="1:6" x14ac:dyDescent="0.2">
      <c r="A6" s="28">
        <v>2019</v>
      </c>
      <c r="B6" s="28" t="s">
        <v>6</v>
      </c>
      <c r="C6" s="28">
        <v>5</v>
      </c>
      <c r="D6" s="29" t="s">
        <v>19</v>
      </c>
    </row>
    <row r="7" spans="1:6" x14ac:dyDescent="0.2">
      <c r="A7" s="28">
        <v>2020</v>
      </c>
      <c r="B7" s="28" t="s">
        <v>7</v>
      </c>
      <c r="C7" s="28">
        <v>6</v>
      </c>
      <c r="D7" s="29" t="s">
        <v>20</v>
      </c>
    </row>
    <row r="8" spans="1:6" x14ac:dyDescent="0.2">
      <c r="A8" s="28">
        <v>2021</v>
      </c>
      <c r="B8" s="28" t="s">
        <v>8</v>
      </c>
      <c r="C8" s="28">
        <v>7</v>
      </c>
      <c r="D8" s="29" t="s">
        <v>21</v>
      </c>
    </row>
    <row r="9" spans="1:6" x14ac:dyDescent="0.2">
      <c r="A9" s="28">
        <v>2022</v>
      </c>
      <c r="B9" s="28" t="s">
        <v>9</v>
      </c>
      <c r="C9" s="28">
        <v>8</v>
      </c>
      <c r="D9" s="29" t="s">
        <v>22</v>
      </c>
    </row>
    <row r="10" spans="1:6" x14ac:dyDescent="0.2">
      <c r="A10" s="28">
        <v>2023</v>
      </c>
      <c r="B10" s="28" t="s">
        <v>10</v>
      </c>
      <c r="C10" s="28">
        <v>9</v>
      </c>
      <c r="D10" s="29" t="s">
        <v>25</v>
      </c>
    </row>
    <row r="11" spans="1:6" x14ac:dyDescent="0.2">
      <c r="A11" s="28">
        <v>2024</v>
      </c>
      <c r="B11" s="28" t="s">
        <v>11</v>
      </c>
      <c r="C11" s="28">
        <v>10</v>
      </c>
      <c r="D11" s="29" t="s">
        <v>26</v>
      </c>
    </row>
    <row r="12" spans="1:6" x14ac:dyDescent="0.2">
      <c r="A12" s="28">
        <v>2025</v>
      </c>
      <c r="B12" s="28" t="s">
        <v>12</v>
      </c>
      <c r="C12" s="28">
        <v>11</v>
      </c>
      <c r="D12" s="29" t="s">
        <v>27</v>
      </c>
    </row>
    <row r="13" spans="1:6" x14ac:dyDescent="0.2">
      <c r="B13" s="28" t="s">
        <v>13</v>
      </c>
      <c r="C13" s="28">
        <v>12</v>
      </c>
      <c r="D13" s="29" t="s">
        <v>28</v>
      </c>
    </row>
    <row r="14" spans="1:6" x14ac:dyDescent="0.2">
      <c r="C14" s="28">
        <v>13</v>
      </c>
      <c r="D14" s="29" t="s">
        <v>29</v>
      </c>
    </row>
    <row r="15" spans="1:6" x14ac:dyDescent="0.2">
      <c r="C15" s="28">
        <v>14</v>
      </c>
      <c r="D15" s="29" t="s">
        <v>23</v>
      </c>
    </row>
    <row r="16" spans="1:6" x14ac:dyDescent="0.2">
      <c r="C16" s="28">
        <v>15</v>
      </c>
      <c r="D16" s="29" t="s">
        <v>24</v>
      </c>
    </row>
    <row r="17" spans="3:4" x14ac:dyDescent="0.2">
      <c r="C17" s="28">
        <v>16</v>
      </c>
      <c r="D17" s="29"/>
    </row>
    <row r="18" spans="3:4" x14ac:dyDescent="0.2">
      <c r="C18" s="28">
        <v>17</v>
      </c>
      <c r="D18" s="29"/>
    </row>
    <row r="19" spans="3:4" x14ac:dyDescent="0.2">
      <c r="C19" s="28">
        <v>18</v>
      </c>
      <c r="D19" s="29"/>
    </row>
    <row r="20" spans="3:4" x14ac:dyDescent="0.2">
      <c r="C20" s="28">
        <v>19</v>
      </c>
    </row>
    <row r="21" spans="3:4" x14ac:dyDescent="0.2">
      <c r="C21" s="28">
        <v>20</v>
      </c>
    </row>
    <row r="22" spans="3:4" x14ac:dyDescent="0.2">
      <c r="C22" s="28">
        <v>21</v>
      </c>
    </row>
    <row r="23" spans="3:4" x14ac:dyDescent="0.2">
      <c r="C23" s="28">
        <v>22</v>
      </c>
    </row>
    <row r="24" spans="3:4" x14ac:dyDescent="0.2">
      <c r="C24" s="28">
        <v>23</v>
      </c>
    </row>
    <row r="25" spans="3:4" x14ac:dyDescent="0.2">
      <c r="C25" s="28">
        <v>24</v>
      </c>
    </row>
    <row r="26" spans="3:4" x14ac:dyDescent="0.2">
      <c r="C26" s="28">
        <v>25</v>
      </c>
    </row>
    <row r="27" spans="3:4" x14ac:dyDescent="0.2">
      <c r="C27" s="28">
        <v>26</v>
      </c>
    </row>
    <row r="28" spans="3:4" x14ac:dyDescent="0.2">
      <c r="C28" s="28">
        <v>27</v>
      </c>
    </row>
    <row r="29" spans="3:4" x14ac:dyDescent="0.2">
      <c r="C29" s="28">
        <v>28</v>
      </c>
    </row>
    <row r="30" spans="3:4" x14ac:dyDescent="0.2">
      <c r="C30" s="28">
        <v>29</v>
      </c>
    </row>
    <row r="31" spans="3:4" x14ac:dyDescent="0.2">
      <c r="C31" s="28">
        <v>30</v>
      </c>
    </row>
    <row r="32" spans="3:4" x14ac:dyDescent="0.2">
      <c r="C32" s="28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Weekly Timesheet</vt:lpstr>
      <vt:lpstr>Bi-weekly Timesheet</vt:lpstr>
      <vt:lpstr>Monthly Timesheet</vt:lpstr>
      <vt:lpstr>Data</vt:lpstr>
      <vt:lpstr>Bagaimana_Menggunakan_Template_Ini</vt:lpstr>
      <vt:lpstr>How_to_use_this_template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Intan Safitri</cp:lastModifiedBy>
  <cp:lastPrinted>2015-12-12T08:41:49Z</cp:lastPrinted>
  <dcterms:created xsi:type="dcterms:W3CDTF">2015-07-13T20:50:55Z</dcterms:created>
  <dcterms:modified xsi:type="dcterms:W3CDTF">2021-02-02T06:27:39Z</dcterms:modified>
</cp:coreProperties>
</file>