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ythonProject\模糊综合评价\data\"/>
    </mc:Choice>
  </mc:AlternateContent>
  <xr:revisionPtr revIDLastSave="0" documentId="13_ncr:1_{97F2C170-4368-4A37-803C-B207BC2A567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H8" i="2"/>
  <c r="I8" i="2"/>
  <c r="I6" i="2"/>
  <c r="I7" i="2"/>
  <c r="I5" i="2"/>
  <c r="H6" i="2"/>
  <c r="H7" i="2"/>
  <c r="H5" i="2"/>
  <c r="G6" i="2"/>
  <c r="G7" i="2"/>
  <c r="G5" i="2"/>
  <c r="U15" i="1"/>
  <c r="V15" i="1"/>
  <c r="W15" i="1"/>
  <c r="X15" i="1"/>
  <c r="T15" i="1"/>
  <c r="U14" i="1"/>
  <c r="V14" i="1"/>
  <c r="W14" i="1"/>
  <c r="X14" i="1"/>
  <c r="T14" i="1"/>
  <c r="U13" i="1"/>
  <c r="V13" i="1"/>
  <c r="W13" i="1"/>
  <c r="X13" i="1"/>
  <c r="T13" i="1"/>
  <c r="U12" i="1"/>
  <c r="V12" i="1"/>
  <c r="W12" i="1"/>
  <c r="X12" i="1"/>
  <c r="T12" i="1"/>
  <c r="U11" i="1"/>
  <c r="V11" i="1"/>
  <c r="W11" i="1"/>
  <c r="X11" i="1"/>
  <c r="T11" i="1"/>
  <c r="S10" i="1"/>
  <c r="S3" i="1"/>
  <c r="F25" i="1"/>
  <c r="N6" i="1" s="1"/>
  <c r="G25" i="1"/>
  <c r="E25" i="1"/>
  <c r="M9" i="1" s="1"/>
  <c r="O15" i="1" l="1"/>
  <c r="O4" i="1"/>
  <c r="O11" i="1"/>
  <c r="M14" i="1"/>
  <c r="O22" i="1"/>
  <c r="M7" i="1"/>
  <c r="M5" i="1"/>
  <c r="O14" i="1"/>
  <c r="O13" i="1"/>
  <c r="O10" i="1"/>
  <c r="M8" i="1"/>
  <c r="N16" i="1"/>
  <c r="M20" i="1"/>
  <c r="M19" i="1"/>
  <c r="N14" i="1"/>
  <c r="M17" i="1"/>
  <c r="N13" i="1"/>
  <c r="N24" i="1"/>
  <c r="M16" i="1"/>
  <c r="N12" i="1"/>
  <c r="N4" i="1"/>
  <c r="N17" i="1"/>
  <c r="M15" i="1"/>
  <c r="N5" i="1"/>
  <c r="O23" i="1"/>
  <c r="M18" i="1"/>
  <c r="M6" i="1"/>
  <c r="N15" i="1"/>
  <c r="O24" i="1"/>
  <c r="O12" i="1"/>
  <c r="O20" i="1"/>
  <c r="M4" i="1"/>
  <c r="M13" i="1"/>
  <c r="N22" i="1"/>
  <c r="N10" i="1"/>
  <c r="O19" i="1"/>
  <c r="O7" i="1"/>
  <c r="N23" i="1"/>
  <c r="M12" i="1"/>
  <c r="N21" i="1"/>
  <c r="N9" i="1"/>
  <c r="O18" i="1"/>
  <c r="O6" i="1"/>
  <c r="O21" i="1"/>
  <c r="M24" i="1"/>
  <c r="M23" i="1"/>
  <c r="M11" i="1"/>
  <c r="N20" i="1"/>
  <c r="N8" i="1"/>
  <c r="O17" i="1"/>
  <c r="O5" i="1"/>
  <c r="N11" i="1"/>
  <c r="M22" i="1"/>
  <c r="M10" i="1"/>
  <c r="N19" i="1"/>
  <c r="N7" i="1"/>
  <c r="O16" i="1"/>
  <c r="O9" i="1"/>
  <c r="O8" i="1"/>
  <c r="M21" i="1"/>
  <c r="N18" i="1"/>
  <c r="T6" i="1" l="1"/>
  <c r="U6" i="1"/>
  <c r="V6" i="1"/>
  <c r="U5" i="1"/>
  <c r="V5" i="1"/>
  <c r="T5" i="1"/>
  <c r="U4" i="1"/>
  <c r="T4" i="1"/>
  <c r="V4" i="1"/>
  <c r="H25" i="1"/>
  <c r="I25" i="1"/>
  <c r="P12" i="1" l="1"/>
  <c r="P21" i="1"/>
  <c r="P5" i="1"/>
  <c r="P23" i="1"/>
  <c r="P7" i="1"/>
  <c r="P16" i="1"/>
  <c r="P15" i="1"/>
  <c r="P8" i="1"/>
  <c r="P11" i="1"/>
  <c r="P14" i="1"/>
  <c r="P20" i="1"/>
  <c r="P13" i="1"/>
  <c r="P9" i="1"/>
  <c r="P18" i="1"/>
  <c r="P10" i="1"/>
  <c r="P22" i="1"/>
  <c r="P6" i="1"/>
  <c r="P4" i="1"/>
  <c r="P19" i="1"/>
  <c r="P17" i="1"/>
  <c r="P24" i="1"/>
  <c r="Q8" i="1"/>
  <c r="Q21" i="1"/>
  <c r="Q15" i="1"/>
  <c r="Q23" i="1"/>
  <c r="Q10" i="1"/>
  <c r="Q9" i="1"/>
  <c r="Q12" i="1"/>
  <c r="Q24" i="1"/>
  <c r="Q20" i="1"/>
  <c r="Q5" i="1"/>
  <c r="Q4" i="1"/>
  <c r="Q18" i="1"/>
  <c r="Q14" i="1"/>
  <c r="Q16" i="1"/>
  <c r="Q7" i="1"/>
  <c r="Q13" i="1"/>
  <c r="Q19" i="1"/>
  <c r="Q6" i="1"/>
  <c r="Q22" i="1"/>
  <c r="Q11" i="1"/>
  <c r="Q17" i="1"/>
  <c r="U7" i="1" l="1"/>
  <c r="V7" i="1"/>
  <c r="W7" i="1"/>
  <c r="X7" i="1"/>
  <c r="T7" i="1"/>
  <c r="W6" i="1"/>
  <c r="W5" i="1"/>
  <c r="W4" i="1"/>
  <c r="U8" i="1"/>
  <c r="W8" i="1"/>
  <c r="X8" i="1"/>
  <c r="T8" i="1"/>
  <c r="V8" i="1"/>
  <c r="X4" i="1"/>
  <c r="X5" i="1"/>
  <c r="X6" i="1"/>
</calcChain>
</file>

<file path=xl/sharedStrings.xml><?xml version="1.0" encoding="utf-8"?>
<sst xmlns="http://schemas.openxmlformats.org/spreadsheetml/2006/main" count="109" uniqueCount="57">
  <si>
    <t>工业固体废弃物产生量（万吨)</t>
  </si>
  <si>
    <t>负</t>
  </si>
  <si>
    <t>工业废水排放量（万吨)</t>
  </si>
  <si>
    <t>城市绿地面积(平方米)</t>
  </si>
  <si>
    <t>正</t>
  </si>
  <si>
    <t>建成区绿化覆盖率（ %)</t>
  </si>
  <si>
    <t>工业废气排放量(万标立方米)</t>
  </si>
  <si>
    <t>确定指标的正负向</t>
    <phoneticPr fontId="1" type="noConversion"/>
  </si>
  <si>
    <t>2016年广州市环境数据</t>
  </si>
  <si>
    <t>广州</t>
  </si>
  <si>
    <t>深圳</t>
  </si>
  <si>
    <t>珠海</t>
  </si>
  <si>
    <t>汕头</t>
  </si>
  <si>
    <t>佛山</t>
  </si>
  <si>
    <t>韶关</t>
  </si>
  <si>
    <t>河源</t>
  </si>
  <si>
    <t>梅州</t>
  </si>
  <si>
    <t>惠州</t>
  </si>
  <si>
    <t>汕尾</t>
  </si>
  <si>
    <t>东莞</t>
  </si>
  <si>
    <t>中山</t>
  </si>
  <si>
    <t>江门</t>
  </si>
  <si>
    <t>阳江</t>
  </si>
  <si>
    <t>湛江</t>
  </si>
  <si>
    <t>茂名</t>
  </si>
  <si>
    <t>肇庆</t>
  </si>
  <si>
    <t>清远</t>
  </si>
  <si>
    <t>朝州</t>
  </si>
  <si>
    <t>揭阳</t>
  </si>
  <si>
    <t>云浮</t>
    <phoneticPr fontId="1" type="noConversion"/>
  </si>
  <si>
    <t>废水排放总量</t>
    <phoneticPr fontId="1" type="noConversion"/>
  </si>
  <si>
    <t>废气排放总量</t>
    <phoneticPr fontId="1" type="noConversion"/>
  </si>
  <si>
    <t>建成区绿地率</t>
    <phoneticPr fontId="1" type="noConversion"/>
  </si>
  <si>
    <t>sum</t>
    <phoneticPr fontId="1" type="noConversion"/>
  </si>
  <si>
    <t>固体废弃物排放总量</t>
    <phoneticPr fontId="1" type="noConversion"/>
  </si>
  <si>
    <t>绿地面积</t>
    <phoneticPr fontId="1" type="noConversion"/>
  </si>
  <si>
    <t>某商店三种商品的销售资料</t>
    <phoneticPr fontId="1" type="noConversion"/>
  </si>
  <si>
    <t>商品名称</t>
    <phoneticPr fontId="1" type="noConversion"/>
  </si>
  <si>
    <t>计量单位</t>
    <phoneticPr fontId="1" type="noConversion"/>
  </si>
  <si>
    <t>销售量</t>
    <phoneticPr fontId="1" type="noConversion"/>
  </si>
  <si>
    <t>价格(元)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</si>
  <si>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</si>
  <si>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</si>
  <si>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</si>
  <si>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件</t>
    <phoneticPr fontId="1" type="noConversion"/>
  </si>
  <si>
    <t>米</t>
    <phoneticPr fontId="1" type="noConversion"/>
  </si>
  <si>
    <t>套</t>
    <phoneticPr fontId="1" type="noConversion"/>
  </si>
  <si>
    <t>1999年</t>
    <phoneticPr fontId="1" type="noConversion"/>
  </si>
  <si>
    <t>2000年</t>
    <phoneticPr fontId="1" type="noConversion"/>
  </si>
  <si>
    <t>q0</t>
    <phoneticPr fontId="1" type="noConversion"/>
  </si>
  <si>
    <t>q1</t>
    <phoneticPr fontId="1" type="noConversion"/>
  </si>
  <si>
    <t>p0</t>
    <phoneticPr fontId="1" type="noConversion"/>
  </si>
  <si>
    <t>p1</t>
    <phoneticPr fontId="1" type="noConversion"/>
  </si>
  <si>
    <t>销售额(元)</t>
    <phoneticPr fontId="1" type="noConversion"/>
  </si>
  <si>
    <t>p0q0</t>
    <phoneticPr fontId="1" type="noConversion"/>
  </si>
  <si>
    <t>p1q1</t>
    <phoneticPr fontId="1" type="noConversion"/>
  </si>
  <si>
    <t>p0q1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</si>
</sst>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5"/>
  <sheetViews>
    <sheetView topLeftCell="A13" zoomScaleNormal="100" workbookViewId="0">
      <selection activeCell="U4" sqref="U4"/>
    </sheetView>
  </sheetViews>
  <sheetFormatPr defaultRowHeight="13.8" x14ac:dyDescent="0.25"/>
  <cols>
    <col min="1" max="1" width="28.109375" bestFit="1" customWidth="1"/>
    <col min="2" max="2" width="3.33203125" bestFit="1" customWidth="1"/>
    <col min="4" max="4" width="5.44140625" bestFit="1" customWidth="1"/>
    <col min="5" max="5" width="14.88671875" bestFit="1" customWidth="1"/>
    <col min="6" max="6" width="15.88671875" bestFit="1" customWidth="1"/>
    <col min="7" max="7" width="20.44140625" bestFit="1" customWidth="1"/>
    <col min="8" max="8" width="9.44140625" bestFit="1" customWidth="1"/>
    <col min="9" max="9" width="14.33203125" bestFit="1" customWidth="1"/>
    <col min="12" max="12" width="5.44140625" bestFit="1" customWidth="1"/>
    <col min="13" max="14" width="13.88671875" bestFit="1" customWidth="1"/>
    <col min="15" max="15" width="20.44140625" bestFit="1" customWidth="1"/>
    <col min="16" max="16" width="12.77734375" bestFit="1" customWidth="1"/>
    <col min="17" max="17" width="13.88671875" bestFit="1" customWidth="1"/>
    <col min="19" max="19" width="20.44140625" bestFit="1" customWidth="1"/>
    <col min="20" max="21" width="13.88671875" bestFit="1" customWidth="1"/>
    <col min="22" max="22" width="20.44140625" bestFit="1" customWidth="1"/>
    <col min="23" max="23" width="12.77734375" bestFit="1" customWidth="1"/>
    <col min="24" max="24" width="13.88671875" bestFit="1" customWidth="1"/>
  </cols>
  <sheetData>
    <row r="2" spans="1:24" ht="15.6" x14ac:dyDescent="0.25">
      <c r="A2" s="11" t="s">
        <v>7</v>
      </c>
      <c r="B2" s="11"/>
      <c r="D2" s="12" t="s">
        <v>8</v>
      </c>
      <c r="E2" s="12"/>
      <c r="F2" s="12"/>
      <c r="G2" s="12"/>
      <c r="H2" s="12"/>
      <c r="I2" s="12"/>
      <c r="L2" s="12" t="s">
        <v>8</v>
      </c>
      <c r="M2" s="12"/>
      <c r="N2" s="12"/>
      <c r="O2" s="12"/>
      <c r="P2" s="12"/>
      <c r="Q2" s="12"/>
    </row>
    <row r="3" spans="1:24" ht="28.8" x14ac:dyDescent="0.25">
      <c r="A3" s="5" t="s">
        <v>0</v>
      </c>
      <c r="B3" s="5" t="s">
        <v>1</v>
      </c>
      <c r="D3" s="3"/>
      <c r="E3" s="4" t="s">
        <v>30</v>
      </c>
      <c r="F3" s="4" t="s">
        <v>31</v>
      </c>
      <c r="G3" s="4" t="s">
        <v>34</v>
      </c>
      <c r="H3" s="4" t="s">
        <v>35</v>
      </c>
      <c r="I3" s="4" t="s">
        <v>32</v>
      </c>
      <c r="L3" s="6"/>
      <c r="M3" s="4" t="s">
        <v>30</v>
      </c>
      <c r="N3" s="4" t="s">
        <v>31</v>
      </c>
      <c r="O3" s="4" t="s">
        <v>34</v>
      </c>
      <c r="P3" s="4" t="s">
        <v>35</v>
      </c>
      <c r="Q3" s="4" t="s">
        <v>32</v>
      </c>
      <c r="S3" s="7" t="str">
        <f>L4</f>
        <v>广州</v>
      </c>
      <c r="T3" s="4" t="s">
        <v>30</v>
      </c>
      <c r="U3" s="4" t="s">
        <v>31</v>
      </c>
      <c r="V3" s="4" t="s">
        <v>34</v>
      </c>
      <c r="W3" s="4" t="s">
        <v>35</v>
      </c>
      <c r="X3" s="4" t="s">
        <v>32</v>
      </c>
    </row>
    <row r="4" spans="1:24" ht="15.6" x14ac:dyDescent="0.25">
      <c r="A4" s="5" t="s">
        <v>2</v>
      </c>
      <c r="B4" s="5" t="s">
        <v>1</v>
      </c>
      <c r="D4" s="1" t="s">
        <v>9</v>
      </c>
      <c r="E4" s="2">
        <v>16.100000000000001</v>
      </c>
      <c r="F4" s="2">
        <v>4122.8</v>
      </c>
      <c r="G4" s="2">
        <v>498.9</v>
      </c>
      <c r="H4" s="2">
        <v>144524</v>
      </c>
      <c r="I4" s="2">
        <v>0.37</v>
      </c>
      <c r="L4" s="2" t="s">
        <v>9</v>
      </c>
      <c r="M4" s="2">
        <f>E4/$E$25</f>
        <v>0.17200854700854695</v>
      </c>
      <c r="N4" s="2">
        <f>F4/$F$25</f>
        <v>0.1061316322616685</v>
      </c>
      <c r="O4" s="2">
        <f>G4/$G$25</f>
        <v>8.893523717845872E-2</v>
      </c>
      <c r="P4" s="2">
        <f>H4/$H$25</f>
        <v>0.34163706855330589</v>
      </c>
      <c r="Q4" s="2">
        <f>I4/$I$25</f>
        <v>4.6482412060301515E-2</v>
      </c>
      <c r="S4" s="4" t="s">
        <v>30</v>
      </c>
      <c r="T4" s="8">
        <f>$M$4/M$4</f>
        <v>1</v>
      </c>
      <c r="U4" s="9">
        <f t="shared" ref="U4:X4" si="0">$M$4/N$4</f>
        <v>1.6207095221569601</v>
      </c>
      <c r="V4" s="9">
        <f t="shared" si="0"/>
        <v>1.9340876852151654</v>
      </c>
      <c r="W4" s="9">
        <f t="shared" si="0"/>
        <v>0.50348326584387704</v>
      </c>
      <c r="X4" s="9">
        <f t="shared" si="0"/>
        <v>3.7005082005081986</v>
      </c>
    </row>
    <row r="5" spans="1:24" ht="15.6" x14ac:dyDescent="0.25">
      <c r="A5" s="5" t="s">
        <v>3</v>
      </c>
      <c r="B5" s="5" t="s">
        <v>4</v>
      </c>
      <c r="D5" s="1" t="s">
        <v>10</v>
      </c>
      <c r="E5" s="2">
        <v>18.3</v>
      </c>
      <c r="F5" s="2">
        <v>2779.5</v>
      </c>
      <c r="G5" s="2">
        <v>102.6</v>
      </c>
      <c r="H5" s="2">
        <v>97850</v>
      </c>
      <c r="I5" s="2">
        <v>0.43</v>
      </c>
      <c r="L5" s="2" t="s">
        <v>10</v>
      </c>
      <c r="M5" s="2">
        <f t="shared" ref="M5:M24" si="1">E5/$E$25</f>
        <v>0.19551282051282046</v>
      </c>
      <c r="N5" s="2">
        <f t="shared" ref="N5:N24" si="2">F5/$F$25</f>
        <v>7.1551584328928775E-2</v>
      </c>
      <c r="O5" s="2">
        <f t="shared" ref="O5:O24" si="3">G5/$G$25</f>
        <v>1.828974811487245E-2</v>
      </c>
      <c r="P5" s="2">
        <f t="shared" ref="P5:P24" si="4">H5/$H$25</f>
        <v>0.23130543825206182</v>
      </c>
      <c r="Q5" s="2">
        <f t="shared" ref="Q5:Q24" si="5">I5/$I$25</f>
        <v>5.4020100502512575E-2</v>
      </c>
      <c r="S5" s="4" t="s">
        <v>31</v>
      </c>
      <c r="T5" s="8">
        <f>$N$4/M$4</f>
        <v>0.6170137130243587</v>
      </c>
      <c r="U5" s="9">
        <f t="shared" ref="U5:X5" si="6">$N$4/N$4</f>
        <v>1</v>
      </c>
      <c r="V5" s="9">
        <f t="shared" si="6"/>
        <v>1.1933586239692962</v>
      </c>
      <c r="W5" s="9">
        <f t="shared" si="6"/>
        <v>0.31065607930396083</v>
      </c>
      <c r="X5" s="9">
        <f t="shared" si="6"/>
        <v>2.2832643048726515</v>
      </c>
    </row>
    <row r="6" spans="1:24" ht="15.6" x14ac:dyDescent="0.25">
      <c r="A6" s="5" t="s">
        <v>5</v>
      </c>
      <c r="B6" s="5" t="s">
        <v>4</v>
      </c>
      <c r="D6" s="1" t="s">
        <v>11</v>
      </c>
      <c r="E6" s="2">
        <v>2.9</v>
      </c>
      <c r="F6" s="2">
        <v>2332.8000000000002</v>
      </c>
      <c r="G6" s="2">
        <v>245.6</v>
      </c>
      <c r="H6" s="2">
        <v>9559.56</v>
      </c>
      <c r="I6" s="2">
        <v>0.39</v>
      </c>
      <c r="L6" s="2" t="s">
        <v>11</v>
      </c>
      <c r="M6" s="2">
        <f t="shared" si="1"/>
        <v>3.098290598290597E-2</v>
      </c>
      <c r="N6" s="2">
        <f t="shared" si="2"/>
        <v>6.0052360468618476E-2</v>
      </c>
      <c r="O6" s="2">
        <f t="shared" si="3"/>
        <v>4.3781307378291168E-2</v>
      </c>
      <c r="P6" s="2">
        <f t="shared" si="4"/>
        <v>2.2597631224291058E-2</v>
      </c>
      <c r="Q6" s="2">
        <f t="shared" si="5"/>
        <v>4.899497487437187E-2</v>
      </c>
      <c r="S6" s="4" t="s">
        <v>34</v>
      </c>
      <c r="T6" s="8">
        <f>$O$4/M$4</f>
        <v>0.51703963974557388</v>
      </c>
      <c r="U6" s="9">
        <f t="shared" ref="U6:X6" si="7">$O$4/N$4</f>
        <v>0.83797106746825578</v>
      </c>
      <c r="V6" s="9">
        <f t="shared" si="7"/>
        <v>1</v>
      </c>
      <c r="W6" s="9">
        <f t="shared" si="7"/>
        <v>0.26032080638984317</v>
      </c>
      <c r="X6" s="9">
        <f t="shared" si="7"/>
        <v>1.9133094268663009</v>
      </c>
    </row>
    <row r="7" spans="1:24" ht="15.6" x14ac:dyDescent="0.25">
      <c r="A7" s="5" t="s">
        <v>6</v>
      </c>
      <c r="B7" s="5" t="s">
        <v>1</v>
      </c>
      <c r="D7" s="1" t="s">
        <v>12</v>
      </c>
      <c r="E7" s="2">
        <v>3</v>
      </c>
      <c r="F7" s="2">
        <v>729.1</v>
      </c>
      <c r="G7" s="2">
        <v>85.1</v>
      </c>
      <c r="H7" s="2">
        <v>10551</v>
      </c>
      <c r="I7" s="2">
        <v>0.46</v>
      </c>
      <c r="L7" s="2" t="s">
        <v>12</v>
      </c>
      <c r="M7" s="2">
        <f t="shared" si="1"/>
        <v>3.2051282051282041E-2</v>
      </c>
      <c r="N7" s="2">
        <f t="shared" si="2"/>
        <v>1.8768936907437299E-2</v>
      </c>
      <c r="O7" s="2">
        <f t="shared" si="3"/>
        <v>1.5170151701517013E-2</v>
      </c>
      <c r="P7" s="2">
        <f t="shared" si="4"/>
        <v>2.4941274184951498E-2</v>
      </c>
      <c r="Q7" s="2">
        <f t="shared" si="5"/>
        <v>5.7788944723618105E-2</v>
      </c>
      <c r="S7" s="4" t="s">
        <v>35</v>
      </c>
      <c r="T7" s="8">
        <f>$P$4/M$4</f>
        <v>1.9861633302229467</v>
      </c>
      <c r="U7" s="9">
        <f t="shared" ref="U7:X7" si="8">$P$4/N$4</f>
        <v>3.2189938218513086</v>
      </c>
      <c r="V7" s="9">
        <f t="shared" si="8"/>
        <v>3.8414140378101433</v>
      </c>
      <c r="W7" s="9">
        <f t="shared" si="8"/>
        <v>1</v>
      </c>
      <c r="X7" s="9">
        <f t="shared" si="8"/>
        <v>7.3498136910386878</v>
      </c>
    </row>
    <row r="8" spans="1:24" ht="15.6" x14ac:dyDescent="0.25">
      <c r="D8" s="1" t="s">
        <v>13</v>
      </c>
      <c r="E8" s="2">
        <v>8.3000000000000007</v>
      </c>
      <c r="F8" s="2">
        <v>3258.7</v>
      </c>
      <c r="G8" s="2">
        <v>382.6</v>
      </c>
      <c r="H8" s="2">
        <v>5555.05</v>
      </c>
      <c r="I8" s="2">
        <v>0.41</v>
      </c>
      <c r="L8" s="2" t="s">
        <v>13</v>
      </c>
      <c r="M8" s="2">
        <f t="shared" si="1"/>
        <v>8.8675213675213652E-2</v>
      </c>
      <c r="N8" s="2">
        <f t="shared" si="2"/>
        <v>8.3887443012297239E-2</v>
      </c>
      <c r="O8" s="2">
        <f t="shared" si="3"/>
        <v>6.8203290728559449E-2</v>
      </c>
      <c r="P8" s="2">
        <f t="shared" si="4"/>
        <v>1.3131459118672622E-2</v>
      </c>
      <c r="Q8" s="2">
        <f t="shared" si="5"/>
        <v>5.1507537688442219E-2</v>
      </c>
      <c r="S8" s="4" t="s">
        <v>32</v>
      </c>
      <c r="T8" s="8">
        <f>$Q$4/M$4</f>
        <v>0.27023315334436171</v>
      </c>
      <c r="U8" s="9">
        <f t="shared" ref="U8:X8" si="9">$Q$4/N$4</f>
        <v>0.43796944482770894</v>
      </c>
      <c r="V8" s="9">
        <f t="shared" si="9"/>
        <v>0.52265461402019131</v>
      </c>
      <c r="W8" s="9">
        <f t="shared" si="9"/>
        <v>0.13605787058510843</v>
      </c>
      <c r="X8" s="9">
        <f t="shared" si="9"/>
        <v>1</v>
      </c>
    </row>
    <row r="9" spans="1:24" ht="15.6" x14ac:dyDescent="0.25">
      <c r="D9" s="1" t="s">
        <v>14</v>
      </c>
      <c r="E9" s="2">
        <v>1.9</v>
      </c>
      <c r="F9" s="2">
        <v>3077.3</v>
      </c>
      <c r="G9" s="2">
        <v>684</v>
      </c>
      <c r="H9" s="2">
        <v>4408</v>
      </c>
      <c r="I9" s="2">
        <v>0.39</v>
      </c>
      <c r="L9" s="2" t="s">
        <v>14</v>
      </c>
      <c r="M9" s="2">
        <f t="shared" si="1"/>
        <v>2.0299145299145289E-2</v>
      </c>
      <c r="N9" s="2">
        <f t="shared" si="2"/>
        <v>7.9217733569135654E-2</v>
      </c>
      <c r="O9" s="2">
        <f t="shared" si="3"/>
        <v>0.12193165409914968</v>
      </c>
      <c r="P9" s="2">
        <f t="shared" si="4"/>
        <v>1.0419973140675406E-2</v>
      </c>
      <c r="Q9" s="2">
        <f t="shared" si="5"/>
        <v>4.899497487437187E-2</v>
      </c>
    </row>
    <row r="10" spans="1:24" ht="15.6" x14ac:dyDescent="0.25">
      <c r="D10" s="1" t="s">
        <v>15</v>
      </c>
      <c r="E10" s="2">
        <v>1</v>
      </c>
      <c r="F10" s="2">
        <v>444.8</v>
      </c>
      <c r="G10" s="2">
        <v>147.9</v>
      </c>
      <c r="H10" s="2">
        <v>1468</v>
      </c>
      <c r="I10" s="2">
        <v>0.42</v>
      </c>
      <c r="L10" s="2" t="s">
        <v>15</v>
      </c>
      <c r="M10" s="2">
        <f t="shared" si="1"/>
        <v>1.0683760683760679E-2</v>
      </c>
      <c r="N10" s="2">
        <f t="shared" si="2"/>
        <v>1.1450312901423825E-2</v>
      </c>
      <c r="O10" s="2">
        <f t="shared" si="3"/>
        <v>2.636504625915824E-2</v>
      </c>
      <c r="P10" s="2">
        <f t="shared" si="4"/>
        <v>3.4701725432194864E-3</v>
      </c>
      <c r="Q10" s="2">
        <f t="shared" si="5"/>
        <v>5.27638190954774E-2</v>
      </c>
      <c r="S10" s="7" t="str">
        <f>L5</f>
        <v>深圳</v>
      </c>
      <c r="T10" s="4" t="s">
        <v>30</v>
      </c>
      <c r="U10" s="4" t="s">
        <v>31</v>
      </c>
      <c r="V10" s="4" t="s">
        <v>34</v>
      </c>
      <c r="W10" s="4" t="s">
        <v>35</v>
      </c>
      <c r="X10" s="4" t="s">
        <v>32</v>
      </c>
    </row>
    <row r="11" spans="1:24" ht="15.6" x14ac:dyDescent="0.25">
      <c r="D11" s="1" t="s">
        <v>16</v>
      </c>
      <c r="E11" s="2">
        <v>1.4</v>
      </c>
      <c r="F11" s="2">
        <v>1395.3</v>
      </c>
      <c r="G11" s="2">
        <v>390.9</v>
      </c>
      <c r="H11" s="2">
        <v>2394</v>
      </c>
      <c r="I11" s="2">
        <v>0.38</v>
      </c>
      <c r="L11" s="2" t="s">
        <v>16</v>
      </c>
      <c r="M11" s="2">
        <f t="shared" si="1"/>
        <v>1.4957264957264951E-2</v>
      </c>
      <c r="N11" s="2">
        <f t="shared" si="2"/>
        <v>3.5918663649632782E-2</v>
      </c>
      <c r="O11" s="2">
        <f t="shared" si="3"/>
        <v>6.9682870741750877E-2</v>
      </c>
      <c r="P11" s="2">
        <f t="shared" si="4"/>
        <v>5.6591233436426771E-3</v>
      </c>
      <c r="Q11" s="2">
        <f t="shared" si="5"/>
        <v>4.7738693467336696E-2</v>
      </c>
      <c r="S11" s="4" t="s">
        <v>30</v>
      </c>
      <c r="T11" s="9">
        <f>$M$5/M$5</f>
        <v>1</v>
      </c>
      <c r="U11" s="9">
        <f t="shared" ref="U11:X11" si="10">$M$5/N$5</f>
        <v>2.7324736740144178</v>
      </c>
      <c r="V11" s="9">
        <f t="shared" si="10"/>
        <v>10.689749212775528</v>
      </c>
      <c r="W11" s="9">
        <f t="shared" si="10"/>
        <v>0.84525820918989003</v>
      </c>
      <c r="X11" s="9">
        <f t="shared" si="10"/>
        <v>3.6192605843768617</v>
      </c>
    </row>
    <row r="12" spans="1:24" ht="15.6" x14ac:dyDescent="0.25">
      <c r="D12" s="1" t="s">
        <v>17</v>
      </c>
      <c r="E12" s="2">
        <v>4.4000000000000004</v>
      </c>
      <c r="F12" s="2">
        <v>1792.7</v>
      </c>
      <c r="G12" s="2">
        <v>94.2</v>
      </c>
      <c r="H12" s="2">
        <v>10223</v>
      </c>
      <c r="I12" s="2">
        <v>0.31</v>
      </c>
      <c r="L12" s="2" t="s">
        <v>17</v>
      </c>
      <c r="M12" s="2">
        <f t="shared" si="1"/>
        <v>4.7008547008546994E-2</v>
      </c>
      <c r="N12" s="2">
        <f t="shared" si="2"/>
        <v>4.6148776839888689E-2</v>
      </c>
      <c r="O12" s="2">
        <f t="shared" si="3"/>
        <v>1.679234183646184E-2</v>
      </c>
      <c r="P12" s="2">
        <f t="shared" si="4"/>
        <v>2.416592228156186E-2</v>
      </c>
      <c r="Q12" s="2">
        <f t="shared" si="5"/>
        <v>3.8944723618090461E-2</v>
      </c>
      <c r="S12" s="4" t="s">
        <v>31</v>
      </c>
      <c r="T12" s="9">
        <f>$N$5/M$5</f>
        <v>0.36596875919058663</v>
      </c>
      <c r="U12" s="9">
        <f t="shared" ref="U12:X12" si="11">$N$5/N$5</f>
        <v>1</v>
      </c>
      <c r="V12" s="9">
        <f t="shared" si="11"/>
        <v>3.9121142554580097</v>
      </c>
      <c r="W12" s="9">
        <f t="shared" si="11"/>
        <v>0.30933809801288137</v>
      </c>
      <c r="X12" s="9">
        <f t="shared" si="11"/>
        <v>1.3245363052517976</v>
      </c>
    </row>
    <row r="13" spans="1:24" ht="15.6" x14ac:dyDescent="0.25">
      <c r="D13" s="1" t="s">
        <v>18</v>
      </c>
      <c r="E13" s="2">
        <v>1.1000000000000001</v>
      </c>
      <c r="F13" s="2">
        <v>635.1</v>
      </c>
      <c r="G13" s="2">
        <v>85.4</v>
      </c>
      <c r="H13" s="2">
        <v>674</v>
      </c>
      <c r="I13" s="2">
        <v>0.31</v>
      </c>
      <c r="L13" s="2" t="s">
        <v>18</v>
      </c>
      <c r="M13" s="2">
        <f t="shared" si="1"/>
        <v>1.1752136752136749E-2</v>
      </c>
      <c r="N13" s="2">
        <f t="shared" si="2"/>
        <v>1.6349131573053666E-2</v>
      </c>
      <c r="O13" s="2">
        <f t="shared" si="3"/>
        <v>1.5223630497174536E-2</v>
      </c>
      <c r="P13" s="2">
        <f t="shared" si="4"/>
        <v>1.5932536063555409E-3</v>
      </c>
      <c r="Q13" s="2">
        <f t="shared" si="5"/>
        <v>3.8944723618090461E-2</v>
      </c>
      <c r="S13" s="4" t="s">
        <v>34</v>
      </c>
      <c r="T13" s="9">
        <f>$O$5/M$5</f>
        <v>9.3547564128527966E-2</v>
      </c>
      <c r="U13" s="9">
        <f t="shared" ref="U13:X13" si="12">$O$5/N$5</f>
        <v>0.25561625624937817</v>
      </c>
      <c r="V13" s="9">
        <f t="shared" si="12"/>
        <v>1</v>
      </c>
      <c r="W13" s="9">
        <f t="shared" si="12"/>
        <v>7.9071846529355949E-2</v>
      </c>
      <c r="X13" s="9">
        <f t="shared" si="12"/>
        <v>0.33857301161484804</v>
      </c>
    </row>
    <row r="14" spans="1:24" ht="15.6" x14ac:dyDescent="0.25">
      <c r="D14" s="1" t="s">
        <v>19</v>
      </c>
      <c r="E14" s="2">
        <v>12.5</v>
      </c>
      <c r="F14" s="2">
        <v>3642.8</v>
      </c>
      <c r="G14" s="2">
        <v>457.2</v>
      </c>
      <c r="H14" s="2">
        <v>84771</v>
      </c>
      <c r="I14" s="2">
        <v>0.39</v>
      </c>
      <c r="L14" s="2" t="s">
        <v>19</v>
      </c>
      <c r="M14" s="2">
        <f t="shared" si="1"/>
        <v>0.13354700854700849</v>
      </c>
      <c r="N14" s="2">
        <f t="shared" si="2"/>
        <v>9.3775179490347818E-2</v>
      </c>
      <c r="O14" s="2">
        <f t="shared" si="3"/>
        <v>8.1501684582063194E-2</v>
      </c>
      <c r="P14" s="2">
        <f t="shared" si="4"/>
        <v>0.20038828110439991</v>
      </c>
      <c r="Q14" s="2">
        <f t="shared" si="5"/>
        <v>4.899497487437187E-2</v>
      </c>
      <c r="S14" s="4" t="s">
        <v>35</v>
      </c>
      <c r="T14" s="9">
        <f>$P$5/M$5</f>
        <v>1.1830704382728412</v>
      </c>
      <c r="U14" s="9">
        <f t="shared" ref="U14:X14" si="13">$P$5/N$5</f>
        <v>3.2327088270852378</v>
      </c>
      <c r="V14" s="9">
        <f t="shared" si="13"/>
        <v>12.646726286185102</v>
      </c>
      <c r="W14" s="9">
        <f t="shared" si="13"/>
        <v>1</v>
      </c>
      <c r="X14" s="9">
        <f t="shared" si="13"/>
        <v>4.2818402057823528</v>
      </c>
    </row>
    <row r="15" spans="1:24" ht="15.6" x14ac:dyDescent="0.25">
      <c r="D15" s="1" t="s">
        <v>20</v>
      </c>
      <c r="E15" s="2">
        <v>4.5</v>
      </c>
      <c r="F15" s="2">
        <v>1561.3</v>
      </c>
      <c r="G15" s="2">
        <v>105.1</v>
      </c>
      <c r="H15" s="2">
        <v>5425</v>
      </c>
      <c r="I15" s="2">
        <v>0.37</v>
      </c>
      <c r="L15" s="2" t="s">
        <v>20</v>
      </c>
      <c r="M15" s="2">
        <f t="shared" si="1"/>
        <v>4.8076923076923059E-2</v>
      </c>
      <c r="N15" s="2">
        <f t="shared" si="2"/>
        <v>4.0191936899714516E-2</v>
      </c>
      <c r="O15" s="2">
        <f t="shared" si="3"/>
        <v>1.8735404745351798E-2</v>
      </c>
      <c r="P15" s="2">
        <f t="shared" si="4"/>
        <v>1.2824036816734137E-2</v>
      </c>
      <c r="Q15" s="2">
        <f t="shared" si="5"/>
        <v>4.6482412060301515E-2</v>
      </c>
      <c r="S15" s="4" t="s">
        <v>32</v>
      </c>
      <c r="T15" s="9">
        <f>$Q$5/M$5</f>
        <v>0.27629953043908079</v>
      </c>
      <c r="U15" s="9">
        <f t="shared" ref="U15:X15" si="14">$Q$5/N$5</f>
        <v>0.75498119306733358</v>
      </c>
      <c r="V15" s="9">
        <f t="shared" si="14"/>
        <v>2.9535726880014117</v>
      </c>
      <c r="W15" s="9">
        <f t="shared" si="14"/>
        <v>0.23354444629894494</v>
      </c>
      <c r="X15" s="9">
        <f t="shared" si="14"/>
        <v>1</v>
      </c>
    </row>
    <row r="16" spans="1:24" ht="15.6" x14ac:dyDescent="0.25">
      <c r="D16" s="1" t="s">
        <v>21</v>
      </c>
      <c r="E16" s="2">
        <v>3.9</v>
      </c>
      <c r="F16" s="2">
        <v>1310.5999999999999</v>
      </c>
      <c r="G16" s="2">
        <v>212.5</v>
      </c>
      <c r="H16" s="2">
        <v>12158</v>
      </c>
      <c r="I16" s="2">
        <v>0.31</v>
      </c>
      <c r="L16" s="2" t="s">
        <v>21</v>
      </c>
      <c r="M16" s="2">
        <f t="shared" si="1"/>
        <v>4.166666666666665E-2</v>
      </c>
      <c r="N16" s="2">
        <f t="shared" si="2"/>
        <v>3.3738264587693488E-2</v>
      </c>
      <c r="O16" s="2">
        <f t="shared" si="3"/>
        <v>3.7880813590744598E-2</v>
      </c>
      <c r="P16" s="2">
        <f t="shared" si="4"/>
        <v>2.8740025736009887E-2</v>
      </c>
      <c r="Q16" s="2">
        <f t="shared" si="5"/>
        <v>3.8944723618090461E-2</v>
      </c>
    </row>
    <row r="17" spans="4:17" ht="15.6" x14ac:dyDescent="0.25">
      <c r="D17" s="1" t="s">
        <v>22</v>
      </c>
      <c r="E17" s="2">
        <v>1</v>
      </c>
      <c r="F17" s="2">
        <v>1423.6</v>
      </c>
      <c r="G17" s="2">
        <v>452.1</v>
      </c>
      <c r="H17" s="2">
        <v>2702</v>
      </c>
      <c r="I17" s="2">
        <v>0.39</v>
      </c>
      <c r="L17" s="2" t="s">
        <v>22</v>
      </c>
      <c r="M17" s="2">
        <f t="shared" si="1"/>
        <v>1.0683760683760679E-2</v>
      </c>
      <c r="N17" s="2">
        <f t="shared" si="2"/>
        <v>3.6647179510941895E-2</v>
      </c>
      <c r="O17" s="2">
        <f t="shared" si="3"/>
        <v>8.059254505588534E-2</v>
      </c>
      <c r="P17" s="2">
        <f t="shared" si="4"/>
        <v>6.3871976919475833E-3</v>
      </c>
      <c r="Q17" s="2">
        <f t="shared" si="5"/>
        <v>4.899497487437187E-2</v>
      </c>
    </row>
    <row r="18" spans="4:17" ht="15.6" x14ac:dyDescent="0.25">
      <c r="D18" s="1" t="s">
        <v>23</v>
      </c>
      <c r="E18" s="2">
        <v>2.9</v>
      </c>
      <c r="F18" s="2">
        <v>4400.5</v>
      </c>
      <c r="G18" s="2">
        <v>546</v>
      </c>
      <c r="H18" s="2">
        <v>4252.1099999999997</v>
      </c>
      <c r="I18" s="2">
        <v>0.39</v>
      </c>
      <c r="L18" s="2" t="s">
        <v>23</v>
      </c>
      <c r="M18" s="2">
        <f t="shared" si="1"/>
        <v>3.098290598290597E-2</v>
      </c>
      <c r="N18" s="2">
        <f t="shared" si="2"/>
        <v>0.1132803550420763</v>
      </c>
      <c r="O18" s="2">
        <f t="shared" si="3"/>
        <v>9.7331408096689651E-2</v>
      </c>
      <c r="P18" s="2">
        <f t="shared" si="4"/>
        <v>1.0051468237567444E-2</v>
      </c>
      <c r="Q18" s="2">
        <f t="shared" si="5"/>
        <v>4.899497487437187E-2</v>
      </c>
    </row>
    <row r="19" spans="4:17" ht="15.6" x14ac:dyDescent="0.25">
      <c r="D19" s="1" t="s">
        <v>24</v>
      </c>
      <c r="E19" s="2">
        <v>1.4</v>
      </c>
      <c r="F19" s="2">
        <v>822.8</v>
      </c>
      <c r="G19" s="2">
        <v>189.2</v>
      </c>
      <c r="H19" s="2">
        <v>4028</v>
      </c>
      <c r="I19" s="2">
        <v>0.28999999999999998</v>
      </c>
      <c r="L19" s="2" t="s">
        <v>24</v>
      </c>
      <c r="M19" s="2">
        <f t="shared" si="1"/>
        <v>1.4957264957264951E-2</v>
      </c>
      <c r="N19" s="2">
        <f t="shared" si="2"/>
        <v>2.1181019458838855E-2</v>
      </c>
      <c r="O19" s="2">
        <f t="shared" si="3"/>
        <v>3.3727293794677073E-2</v>
      </c>
      <c r="P19" s="2">
        <f t="shared" si="4"/>
        <v>9.5216995940654563E-3</v>
      </c>
      <c r="Q19" s="2">
        <f t="shared" si="5"/>
        <v>3.6432160804020106E-2</v>
      </c>
    </row>
    <row r="20" spans="4:17" ht="15.6" x14ac:dyDescent="0.25">
      <c r="D20" s="1" t="s">
        <v>25</v>
      </c>
      <c r="E20" s="2">
        <v>2.4</v>
      </c>
      <c r="F20" s="2">
        <v>1581.5</v>
      </c>
      <c r="G20" s="2">
        <v>195.6</v>
      </c>
      <c r="H20" s="2">
        <v>9848</v>
      </c>
      <c r="I20" s="2">
        <v>0.43</v>
      </c>
      <c r="L20" s="2" t="s">
        <v>25</v>
      </c>
      <c r="M20" s="2">
        <f t="shared" si="1"/>
        <v>2.564102564102563E-2</v>
      </c>
      <c r="N20" s="2">
        <f t="shared" si="2"/>
        <v>4.0711937620507593E-2</v>
      </c>
      <c r="O20" s="2">
        <f t="shared" si="3"/>
        <v>3.4868174768704206E-2</v>
      </c>
      <c r="P20" s="2">
        <f t="shared" si="4"/>
        <v>2.3279468123723095E-2</v>
      </c>
      <c r="Q20" s="2">
        <f t="shared" si="5"/>
        <v>5.4020100502512575E-2</v>
      </c>
    </row>
    <row r="21" spans="4:17" ht="15.6" x14ac:dyDescent="0.25">
      <c r="D21" s="1" t="s">
        <v>26</v>
      </c>
      <c r="E21" s="2">
        <v>2.2000000000000002</v>
      </c>
      <c r="F21" s="2">
        <v>1165.5</v>
      </c>
      <c r="G21" s="2">
        <v>327.3</v>
      </c>
      <c r="H21" s="2">
        <v>2461</v>
      </c>
      <c r="I21" s="2">
        <v>0.39</v>
      </c>
      <c r="L21" s="2" t="s">
        <v>26</v>
      </c>
      <c r="M21" s="2">
        <f t="shared" si="1"/>
        <v>2.3504273504273497E-2</v>
      </c>
      <c r="N21" s="2">
        <f t="shared" si="2"/>
        <v>3.0003011885363012E-2</v>
      </c>
      <c r="O21" s="2">
        <f t="shared" si="3"/>
        <v>5.8345366062356269E-2</v>
      </c>
      <c r="P21" s="2">
        <f t="shared" si="4"/>
        <v>5.8175031531765365E-3</v>
      </c>
      <c r="Q21" s="2">
        <f t="shared" si="5"/>
        <v>4.899497487437187E-2</v>
      </c>
    </row>
    <row r="22" spans="4:17" ht="15.6" x14ac:dyDescent="0.25">
      <c r="D22" s="1" t="s">
        <v>27</v>
      </c>
      <c r="E22" s="2">
        <v>1.2</v>
      </c>
      <c r="F22" s="2">
        <v>631.6</v>
      </c>
      <c r="G22" s="2">
        <v>84.3</v>
      </c>
      <c r="H22" s="2">
        <v>3036</v>
      </c>
      <c r="I22" s="2">
        <v>0.36</v>
      </c>
      <c r="L22" s="2" t="s">
        <v>27</v>
      </c>
      <c r="M22" s="2">
        <f t="shared" si="1"/>
        <v>1.2820512820512815E-2</v>
      </c>
      <c r="N22" s="2">
        <f t="shared" si="2"/>
        <v>1.6259032438262787E-2</v>
      </c>
      <c r="O22" s="2">
        <f t="shared" si="3"/>
        <v>1.5027541579763621E-2</v>
      </c>
      <c r="P22" s="2">
        <f t="shared" si="4"/>
        <v>7.1767328618626437E-3</v>
      </c>
      <c r="Q22" s="2">
        <f t="shared" si="5"/>
        <v>4.522613065326634E-2</v>
      </c>
    </row>
    <row r="23" spans="4:17" ht="15.6" x14ac:dyDescent="0.25">
      <c r="D23" s="1" t="s">
        <v>28</v>
      </c>
      <c r="E23" s="2">
        <v>2.2999999999999998</v>
      </c>
      <c r="F23" s="2">
        <v>555</v>
      </c>
      <c r="G23" s="2">
        <v>129.9</v>
      </c>
      <c r="H23" s="2">
        <v>6051</v>
      </c>
      <c r="I23" s="2">
        <v>0.39</v>
      </c>
      <c r="L23" s="2" t="s">
        <v>28</v>
      </c>
      <c r="M23" s="2">
        <f t="shared" si="1"/>
        <v>2.4572649572649562E-2</v>
      </c>
      <c r="N23" s="2">
        <f t="shared" si="2"/>
        <v>1.4287148516839529E-2</v>
      </c>
      <c r="O23" s="2">
        <f t="shared" si="3"/>
        <v>2.3156318519706936E-2</v>
      </c>
      <c r="P23" s="2">
        <f t="shared" si="4"/>
        <v>1.4303824290886316E-2</v>
      </c>
      <c r="Q23" s="2">
        <f t="shared" si="5"/>
        <v>4.899497487437187E-2</v>
      </c>
    </row>
    <row r="24" spans="4:17" ht="15.6" x14ac:dyDescent="0.25">
      <c r="D24" s="2" t="s">
        <v>29</v>
      </c>
      <c r="E24" s="2">
        <v>0.9</v>
      </c>
      <c r="F24" s="2">
        <v>1182.8</v>
      </c>
      <c r="G24" s="2">
        <v>193.3</v>
      </c>
      <c r="H24" s="2">
        <v>1095</v>
      </c>
      <c r="I24" s="2">
        <v>0.38</v>
      </c>
      <c r="L24" s="10" t="s">
        <v>29</v>
      </c>
      <c r="M24" s="2">
        <f t="shared" si="1"/>
        <v>9.6153846153846124E-3</v>
      </c>
      <c r="N24" s="2">
        <f t="shared" si="2"/>
        <v>3.044835903732936E-2</v>
      </c>
      <c r="O24" s="2">
        <f t="shared" si="3"/>
        <v>3.4458170668663204E-2</v>
      </c>
      <c r="P24" s="2">
        <f t="shared" si="4"/>
        <v>2.5884461408891947E-3</v>
      </c>
      <c r="Q24" s="2">
        <f t="shared" si="5"/>
        <v>4.7738693467336696E-2</v>
      </c>
    </row>
    <row r="25" spans="4:17" ht="15.6" x14ac:dyDescent="0.25">
      <c r="D25" s="2" t="s">
        <v>33</v>
      </c>
      <c r="E25" s="2">
        <f>SUM(E4:E24)</f>
        <v>93.600000000000037</v>
      </c>
      <c r="F25" s="2">
        <f t="shared" ref="F25:I25" si="15">SUM(F4:F24)</f>
        <v>38846.1</v>
      </c>
      <c r="G25" s="2">
        <f t="shared" si="15"/>
        <v>5609.7000000000007</v>
      </c>
      <c r="H25" s="2">
        <f t="shared" si="15"/>
        <v>423033.72</v>
      </c>
      <c r="I25" s="2">
        <f t="shared" si="15"/>
        <v>7.9599999999999982</v>
      </c>
    </row>
  </sheetData>
  <mergeCells count="3">
    <mergeCell ref="A2:B2"/>
    <mergeCell ref="D2:I2"/>
    <mergeCell ref="L2:Q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DC42-A0A5-48ED-8CAA-70A9AAB295B6}">
  <dimension ref="A1:I8"/>
  <sheetViews>
    <sheetView tabSelected="1" zoomScale="220" zoomScaleNormal="220" workbookViewId="0">
      <selection activeCell="C9" sqref="C9"/>
    </sheetView>
  </sheetViews>
  <sheetFormatPr defaultRowHeight="13.8" x14ac:dyDescent="0.25"/>
  <cols>
    <col min="4" max="4" width="9.109375" bestFit="1" customWidth="1"/>
  </cols>
  <sheetData>
    <row r="1" spans="1:9" x14ac:dyDescent="0.25">
      <c r="A1" s="15" t="s">
        <v>36</v>
      </c>
      <c r="B1" s="15"/>
      <c r="C1" s="15"/>
      <c r="D1" s="15"/>
      <c r="E1" s="15"/>
      <c r="F1" s="15"/>
    </row>
    <row r="2" spans="1:9" x14ac:dyDescent="0.25">
      <c r="A2" s="17" t="s">
        <v>37</v>
      </c>
      <c r="B2" s="17" t="s">
        <v>38</v>
      </c>
      <c r="C2" s="18" t="s">
        <v>39</v>
      </c>
      <c r="D2" s="18"/>
      <c r="E2" s="18" t="s">
        <v>40</v>
      </c>
      <c r="F2" s="18"/>
      <c r="G2" s="18" t="s">
        <v>53</v>
      </c>
      <c r="H2" s="18"/>
      <c r="I2" s="18"/>
    </row>
    <row r="3" spans="1:9" x14ac:dyDescent="0.25">
      <c r="A3" s="14"/>
      <c r="B3" s="14"/>
      <c r="C3" s="16" t="s">
        <v>47</v>
      </c>
      <c r="D3" s="16" t="s">
        <v>48</v>
      </c>
      <c r="E3" s="16" t="s">
        <v>47</v>
      </c>
      <c r="F3" s="16" t="s">
        <v>48</v>
      </c>
    </row>
    <row r="4" spans="1:9" x14ac:dyDescent="0.25">
      <c r="A4" s="16"/>
      <c r="B4" s="16"/>
      <c r="C4" s="16" t="s">
        <v>49</v>
      </c>
      <c r="D4" s="16" t="s">
        <v>50</v>
      </c>
      <c r="E4" s="16" t="s">
        <v>51</v>
      </c>
      <c r="F4" s="16" t="s">
        <v>52</v>
      </c>
      <c r="G4" s="19" t="s">
        <v>54</v>
      </c>
      <c r="H4" s="19" t="s">
        <v>55</v>
      </c>
      <c r="I4" s="19" t="s">
        <v>56</v>
      </c>
    </row>
    <row r="5" spans="1:9" x14ac:dyDescent="0.25">
      <c r="A5" s="14" t="s">
        <v>41</v>
      </c>
      <c r="B5" s="14" t="s">
        <v>44</v>
      </c>
      <c r="C5" s="13">
        <v>1000</v>
      </c>
      <c r="D5" s="13">
        <v>1500</v>
      </c>
      <c r="E5" s="13">
        <v>800</v>
      </c>
      <c r="F5" s="13">
        <v>810</v>
      </c>
      <c r="G5">
        <f>E5*C5</f>
        <v>800000</v>
      </c>
      <c r="H5">
        <f>F5*D5</f>
        <v>1215000</v>
      </c>
      <c r="I5">
        <f>E5*D5</f>
        <v>1200000</v>
      </c>
    </row>
    <row r="6" spans="1:9" x14ac:dyDescent="0.25">
      <c r="A6" s="14" t="s">
        <v>42</v>
      </c>
      <c r="B6" s="14" t="s">
        <v>45</v>
      </c>
      <c r="C6" s="14">
        <v>2000</v>
      </c>
      <c r="D6" s="14">
        <v>2200</v>
      </c>
      <c r="E6" s="14">
        <v>75</v>
      </c>
      <c r="F6" s="14">
        <v>80</v>
      </c>
      <c r="G6">
        <f t="shared" ref="G6:G7" si="0">E6*C6</f>
        <v>150000</v>
      </c>
      <c r="H6">
        <f t="shared" ref="H6:H7" si="1">F6*D6</f>
        <v>176000</v>
      </c>
      <c r="I6">
        <f t="shared" ref="I6:I7" si="2">E6*D6</f>
        <v>165000</v>
      </c>
    </row>
    <row r="7" spans="1:9" x14ac:dyDescent="0.25">
      <c r="A7" s="14" t="s">
        <v>43</v>
      </c>
      <c r="B7" s="14" t="s">
        <v>46</v>
      </c>
      <c r="C7" s="14">
        <v>4000</v>
      </c>
      <c r="D7" s="14">
        <v>5000</v>
      </c>
      <c r="E7" s="14">
        <v>80</v>
      </c>
      <c r="F7" s="14">
        <v>82</v>
      </c>
      <c r="G7">
        <f t="shared" si="0"/>
        <v>320000</v>
      </c>
      <c r="H7">
        <f t="shared" si="1"/>
        <v>410000</v>
      </c>
      <c r="I7">
        <f t="shared" si="2"/>
        <v>400000</v>
      </c>
    </row>
    <row r="8" spans="1:9" x14ac:dyDescent="0.25">
      <c r="G8">
        <f t="shared" ref="E8:I8" si="3">SUM(G5:G7)</f>
        <v>1270000</v>
      </c>
      <c r="H8">
        <f t="shared" si="3"/>
        <v>1801000</v>
      </c>
      <c r="I8">
        <f t="shared" si="3"/>
        <v>1765000</v>
      </c>
    </row>
  </sheetData>
  <mergeCells count="4">
    <mergeCell ref="C2:D2"/>
    <mergeCell ref="E2:F2"/>
    <mergeCell ref="A1:F1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976634681</dc:creator>
  <cp:lastModifiedBy>976634681</cp:lastModifiedBy>
  <dcterms:created xsi:type="dcterms:W3CDTF">2015-06-05T18:19:34Z</dcterms:created>
  <dcterms:modified xsi:type="dcterms:W3CDTF">2022-03-29T10:09:33Z</dcterms:modified>
</cp:coreProperties>
</file>