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1588</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and cash equivalents in the statement of cash flows</t>
        </is>
      </c>
      <c r="C16" s="103" t="n"/>
      <c r="D16" s="103" t="n"/>
      <c r="E16" s="103" t="n"/>
      <c r="F16" s="103" t="n"/>
      <c r="G16" s="103" t="n">
        <v>13194828</v>
      </c>
      <c r="H16" s="103" t="n">
        <v>17144081</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nan</t>
        </is>
      </c>
      <c r="C29" s="103" t="n"/>
      <c r="D29" s="103" t="n"/>
      <c r="E29" s="103" t="n"/>
      <c r="F29" s="103" t="n"/>
      <c r="G29" s="103" t="n">
        <v>120689684</v>
      </c>
      <c r="H29" s="103" t="n">
        <v>125686659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Spare parts At cost</t>
        </is>
      </c>
      <c r="C43" s="103" t="n"/>
      <c r="D43" s="103" t="n"/>
      <c r="E43" s="103" t="n"/>
      <c r="F43" s="103" t="n"/>
      <c r="G43" s="103" t="n">
        <v>14367964</v>
      </c>
      <c r="H43" s="103" t="n">
        <v>18689399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Spare parts Provision for obsolescence</t>
        </is>
      </c>
      <c r="C44" s="103" t="n"/>
      <c r="D44" s="103" t="n"/>
      <c r="E44" s="103" t="n"/>
      <c r="F44" s="103" t="n"/>
      <c r="G44" s="103" t="n">
        <v>-379530</v>
      </c>
      <c r="H44" s="103" t="n">
        <v>-474531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Spare parts Demonstrator units at cost</t>
        </is>
      </c>
      <c r="C45" s="103" t="n"/>
      <c r="D45" s="103" t="n"/>
      <c r="E45" s="103" t="n"/>
      <c r="F45" s="103" t="n"/>
      <c r="G45" s="103" t="n">
        <v>1844631</v>
      </c>
      <c r="H45" s="103" t="n">
        <v>2052535</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Spare parts Training vehicles at cost</t>
        </is>
      </c>
      <c r="C46" s="103" t="n"/>
      <c r="D46" s="103" t="n"/>
      <c r="E46" s="103" t="n"/>
      <c r="F46" s="103" t="n"/>
      <c r="G46" s="103" t="n">
        <v>0</v>
      </c>
      <c r="H46" s="103" t="n">
        <v>275665</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inlineStr">
        <is>
          <t xml:space="preserve"> Spare parts Stock in transit at cost</t>
        </is>
      </c>
      <c r="C47" s="103" t="n"/>
      <c r="D47" s="103" t="n"/>
      <c r="E47" s="103" t="n"/>
      <c r="F47" s="103" t="n"/>
      <c r="G47" s="103" t="n">
        <v>42775001</v>
      </c>
      <c r="H47" s="103" t="n">
        <v>46946929</v>
      </c>
      <c r="I47" s="930" t="n"/>
      <c r="N47" s="105">
        <f>B47</f>
        <v/>
      </c>
      <c r="O47" s="106" t="inlineStr"/>
      <c r="P47" s="106" t="inlineStr"/>
      <c r="Q47" s="106" t="inlineStr"/>
      <c r="R47" s="106" t="inlineStr"/>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Bond deposits</t>
        </is>
      </c>
      <c r="C56" s="939" t="n"/>
      <c r="D56" s="939" t="n"/>
      <c r="E56" s="939" t="n"/>
      <c r="F56" s="939" t="n"/>
      <c r="G56" s="939" t="n">
        <v>27876</v>
      </c>
      <c r="H56" s="939" t="n">
        <v>23856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Other</t>
        </is>
      </c>
      <c r="C57" s="939" t="n"/>
      <c r="D57" s="939" t="n"/>
      <c r="E57" s="939" t="n"/>
      <c r="F57" s="939" t="n"/>
      <c r="G57" s="939" t="n">
        <v>1513</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53331258</v>
      </c>
      <c r="H70" s="939" t="n">
        <v>53320634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0</v>
      </c>
      <c r="H96" s="939" t="n">
        <v>0</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0</v>
      </c>
      <c r="H110" s="952" t="n">
        <v>0</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inlineStr"/>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30334423</v>
      </c>
      <c r="H165" s="939" t="n">
        <v>29605949</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Cash and cash equivalents</t>
        </is>
      </c>
      <c r="C16" s="939" t="n"/>
      <c r="D16" s="939" t="n"/>
      <c r="E16" s="939" t="n"/>
      <c r="F16" s="939" t="n"/>
      <c r="G16" s="939" t="n">
        <v>13194828</v>
      </c>
      <c r="H16" s="939" t="n">
        <v>17144081</v>
      </c>
      <c r="I16" s="928" t="n"/>
      <c r="J16" s="180" t="n"/>
      <c r="N16" s="969">
        <f>B16</f>
        <v/>
      </c>
      <c r="O16" s="192" t="inlineStr"/>
      <c r="P16" s="192" t="inlineStr"/>
      <c r="Q16" s="192" t="inlineStr"/>
      <c r="R16" s="192" t="inlineStr"/>
      <c r="S16" s="192">
        <f>G16*BS!$B$9</f>
        <v/>
      </c>
      <c r="T16" s="192">
        <f>H16*BS!$B$9</f>
        <v/>
      </c>
      <c r="U16" s="193">
        <f>I16</f>
        <v/>
      </c>
    </row>
    <row r="17">
      <c r="B17" s="102" t="inlineStr">
        <is>
          <t>Inventories</t>
        </is>
      </c>
      <c r="C17" s="939" t="n"/>
      <c r="D17" s="939" t="n"/>
      <c r="E17" s="939" t="n"/>
      <c r="F17" s="939" t="n"/>
      <c r="G17" s="939" t="n">
        <v>111489925</v>
      </c>
      <c r="H17" s="939" t="n">
        <v>119512569</v>
      </c>
      <c r="I17" s="928" t="n"/>
      <c r="J17" s="180" t="n"/>
      <c r="N17" s="969">
        <f>B17</f>
        <v/>
      </c>
      <c r="O17" s="192" t="inlineStr"/>
      <c r="P17" s="192" t="inlineStr"/>
      <c r="Q17" s="192" t="inlineStr"/>
      <c r="R17" s="192" t="inlineStr"/>
      <c r="S17" s="192">
        <f>G17*BS!$B$9</f>
        <v/>
      </c>
      <c r="T17" s="192">
        <f>H17*BS!$B$9</f>
        <v/>
      </c>
      <c r="U17" s="193">
        <f>I17</f>
        <v/>
      </c>
    </row>
    <row r="18">
      <c r="B18" s="102" t="inlineStr">
        <is>
          <t>Property, plant and equipment</t>
        </is>
      </c>
      <c r="C18" s="939" t="n"/>
      <c r="D18" s="939" t="n"/>
      <c r="E18" s="939" t="n"/>
      <c r="F18" s="939" t="n"/>
      <c r="G18" s="939" t="n">
        <v>10142258</v>
      </c>
      <c r="H18" s="939" t="n">
        <v>10584276</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and other payables nan</t>
        </is>
      </c>
      <c r="C58" s="939" t="n"/>
      <c r="D58" s="939" t="n"/>
      <c r="E58" s="939" t="n"/>
      <c r="F58" s="939" t="n"/>
      <c r="G58" s="939" t="n">
        <v>8166254</v>
      </c>
      <c r="H58" s="939" t="n">
        <v>7802444</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receivables</t>
        </is>
      </c>
      <c r="C70" s="939" t="n"/>
      <c r="D70" s="939" t="n"/>
      <c r="E70" s="939" t="n"/>
      <c r="F70" s="939" t="n"/>
      <c r="G70" s="939" t="n">
        <v>121289307</v>
      </c>
      <c r="H70" s="939" t="n">
        <v>126398542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Assets</t>
        </is>
      </c>
      <c r="G84" t="n">
        <v>0</v>
      </c>
      <c r="H84" t="n">
        <v>0</v>
      </c>
      <c r="N84">
        <f>B84</f>
        <v/>
      </c>
      <c r="O84" t="inlineStr"/>
      <c r="P84" t="inlineStr"/>
      <c r="Q84" t="inlineStr"/>
      <c r="R84" t="inlineStr"/>
      <c r="S84">
        <f>G84*BS!$B$9</f>
        <v/>
      </c>
      <c r="T84">
        <f>H84*BS!$B$9</f>
        <v/>
      </c>
    </row>
    <row r="85" customFormat="1" s="194">
      <c r="B85" t="inlineStr">
        <is>
          <t>Prepayments</t>
        </is>
      </c>
      <c r="G85" t="n">
        <v>559696</v>
      </c>
      <c r="H85" t="n">
        <v>1427037</v>
      </c>
      <c r="N85">
        <f>B85</f>
        <v/>
      </c>
      <c r="O85" t="inlineStr"/>
      <c r="P85" t="inlineStr"/>
      <c r="Q85" t="inlineStr"/>
      <c r="R85" t="inlineStr"/>
      <c r="S85">
        <f>G85*BS!$B$9</f>
        <v/>
      </c>
      <c r="T85">
        <f>H85*BS!$B$9</f>
        <v/>
      </c>
    </row>
    <row r="86">
      <c r="B86" t="inlineStr">
        <is>
          <t>Total current assets</t>
        </is>
      </c>
      <c r="G86" t="n">
        <v>246563145</v>
      </c>
      <c r="H86" t="n">
        <v>264506085</v>
      </c>
      <c r="N86">
        <f>B86</f>
        <v/>
      </c>
      <c r="O86" t="inlineStr"/>
      <c r="P86" t="inlineStr"/>
      <c r="Q86" t="inlineStr"/>
      <c r="R86" t="inlineStr"/>
      <c r="S86">
        <f>G86*BS!$B$9</f>
        <v/>
      </c>
      <c r="T86">
        <f>H86*BS!$B$9</f>
        <v/>
      </c>
    </row>
    <row r="87">
      <c r="B87" t="inlineStr">
        <is>
          <t>Right-of-use assets</t>
        </is>
      </c>
      <c r="G87" t="n">
        <v>14814357</v>
      </c>
      <c r="H87" t="n">
        <v>13903479</v>
      </c>
      <c r="N87">
        <f>B87</f>
        <v/>
      </c>
      <c r="O87" t="inlineStr"/>
      <c r="P87" t="inlineStr"/>
      <c r="Q87" t="inlineStr"/>
      <c r="R87" t="inlineStr"/>
      <c r="S87">
        <f>G87*BS!$B$9</f>
        <v/>
      </c>
      <c r="T87">
        <f>H87*BS!$B$9</f>
        <v/>
      </c>
    </row>
    <row r="88">
      <c r="B88" s="102" t="n"/>
      <c r="C88" s="103" t="n"/>
      <c r="D88" s="103" t="n"/>
      <c r="E88" s="103" t="n"/>
      <c r="F88" s="103" t="n"/>
      <c r="G88" s="103" t="n"/>
      <c r="H88" s="103"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B89" s="102" t="n"/>
      <c r="C89" s="939" t="n"/>
      <c r="D89" s="939" t="n"/>
      <c r="E89" s="939" t="n"/>
      <c r="F89" s="939" t="n"/>
      <c r="G89" s="939" t="n"/>
      <c r="H89" s="939"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A90" s="171" t="inlineStr">
        <is>
          <t>K12</t>
        </is>
      </c>
      <c r="B90" s="96" t="inlineStr">
        <is>
          <t xml:space="preserve">Total </t>
        </is>
      </c>
      <c r="C90" s="954">
        <f>SUM(INDIRECT(ADDRESS(MATCH("K11",$A:$A,0)+1,COLUMN(C$13),4)&amp;":"&amp;ADDRESS(MATCH("K12",$A:$A,0)-1,COLUMN(C$13),4)))</f>
        <v/>
      </c>
      <c r="D90" s="954">
        <f>SUM(INDIRECT(ADDRESS(MATCH("K11",$A:$A,0)+1,COLUMN(D$13),4)&amp;":"&amp;ADDRESS(MATCH("K12",$A:$A,0)-1,COLUMN(D$13),4)))</f>
        <v/>
      </c>
      <c r="E90" s="954">
        <f>SUM(INDIRECT(ADDRESS(MATCH("K11",$A:$A,0)+1,COLUMN(E$13),4)&amp;":"&amp;ADDRESS(MATCH("K12",$A:$A,0)-1,COLUMN(E$13),4)))</f>
        <v/>
      </c>
      <c r="F90" s="954">
        <f>SUM(INDIRECT(ADDRESS(MATCH("K11",$A:$A,0)+1,COLUMN(F$13),4)&amp;":"&amp;ADDRESS(MATCH("K12",$A:$A,0)-1,COLUMN(F$13),4)))</f>
        <v/>
      </c>
      <c r="G90" s="954">
        <f>SUM(INDIRECT(ADDRESS(MATCH("K11",$A:$A,0)+1,COLUMN(G$13),4)&amp;":"&amp;ADDRESS(MATCH("K12",$A:$A,0)-1,COLUMN(G$13),4)))</f>
        <v/>
      </c>
      <c r="H90" s="954">
        <f>SUM(INDIRECT(ADDRESS(MATCH("K11",$A:$A,0)+1,COLUMN(H$13),4)&amp;":"&amp;ADDRESS(MATCH("K12",$A:$A,0)-1,COLUMN(H$13),4)))</f>
        <v/>
      </c>
      <c r="I90" s="210" t="n"/>
      <c r="J90" s="180" t="n"/>
      <c r="N90" s="976">
        <f>B90</f>
        <v/>
      </c>
      <c r="O90" s="192">
        <f>C90*BS!$B$9</f>
        <v/>
      </c>
      <c r="P90" s="192">
        <f>D90*BS!$B$9</f>
        <v/>
      </c>
      <c r="Q90" s="192">
        <f>E90*BS!$B$9</f>
        <v/>
      </c>
      <c r="R90" s="192">
        <f>F90*BS!$B$9</f>
        <v/>
      </c>
      <c r="S90" s="192">
        <f>G90*BS!$B$9</f>
        <v/>
      </c>
      <c r="T90" s="192">
        <f>H90*BS!$B$9</f>
        <v/>
      </c>
      <c r="U90" s="193" t="n"/>
    </row>
    <row r="91">
      <c r="A91" s="171" t="inlineStr">
        <is>
          <t>K13</t>
        </is>
      </c>
      <c r="B91" s="96" t="inlineStr">
        <is>
          <t xml:space="preserve">Other Current Liabilities </t>
        </is>
      </c>
      <c r="C91" s="964" t="n"/>
      <c r="D91" s="964" t="n"/>
      <c r="E91" s="964" t="n"/>
      <c r="F91" s="964" t="n"/>
      <c r="G91" s="964" t="n"/>
      <c r="H91" s="964" t="n"/>
      <c r="I91" s="975" t="n"/>
      <c r="J91" s="180" t="n"/>
      <c r="N91" s="966">
        <f>B91</f>
        <v/>
      </c>
      <c r="O91" s="204" t="inlineStr"/>
      <c r="P91" s="204" t="inlineStr"/>
      <c r="Q91" s="204" t="inlineStr"/>
      <c r="R91" s="204" t="inlineStr"/>
      <c r="S91" s="204" t="inlineStr"/>
      <c r="T91" s="204" t="inlineStr"/>
      <c r="U91" s="193" t="n"/>
    </row>
    <row r="92">
      <c r="B92" s="102" t="inlineStr">
        <is>
          <t xml:space="preserve"> Current Trade and other payables nan</t>
        </is>
      </c>
      <c r="C92" s="939" t="n"/>
      <c r="D92" s="939" t="n"/>
      <c r="E92" s="939" t="n"/>
      <c r="F92" s="939" t="n"/>
      <c r="G92" s="939" t="n">
        <v>8166254</v>
      </c>
      <c r="H92" s="939" t="n">
        <v>7802444</v>
      </c>
      <c r="I92" s="975" t="n"/>
      <c r="J92" s="180" t="n"/>
      <c r="N92" s="976">
        <f>B92</f>
        <v/>
      </c>
      <c r="O92" s="192" t="inlineStr"/>
      <c r="P92" s="192" t="inlineStr"/>
      <c r="Q92" s="192" t="inlineStr"/>
      <c r="R92" s="192" t="inlineStr"/>
      <c r="S92" s="192">
        <f>G92*BS!$B$9</f>
        <v/>
      </c>
      <c r="T92" s="192">
        <f>H92*BS!$B$9</f>
        <v/>
      </c>
      <c r="U92" s="193">
        <f>I88</f>
        <v/>
      </c>
    </row>
    <row r="93" ht="15.75" customHeight="1" s="340">
      <c r="B93" s="102" t="inlineStr">
        <is>
          <t xml:space="preserve"> Current Amounts due to related party 20</t>
        </is>
      </c>
      <c r="C93" s="939" t="n"/>
      <c r="D93" s="939" t="n"/>
      <c r="E93" s="939" t="n"/>
      <c r="F93" s="939" t="n"/>
      <c r="G93" s="939" t="n">
        <v>44920374</v>
      </c>
      <c r="H93" s="939" t="n">
        <v>34427416</v>
      </c>
      <c r="I93" s="975" t="n"/>
      <c r="J93" s="180" t="n"/>
      <c r="N93" s="976">
        <f>B93</f>
        <v/>
      </c>
      <c r="O93" s="192" t="inlineStr"/>
      <c r="P93" s="192" t="inlineStr"/>
      <c r="Q93" s="192" t="inlineStr"/>
      <c r="R93" s="192" t="inlineStr"/>
      <c r="S93" s="192">
        <f>G93*BS!$B$9</f>
        <v/>
      </c>
      <c r="T93" s="192">
        <f>H93*BS!$B$9</f>
        <v/>
      </c>
      <c r="U93" s="193">
        <f>I89</f>
        <v/>
      </c>
    </row>
    <row r="94">
      <c r="B94" s="211" t="inlineStr">
        <is>
          <t xml:space="preserve"> Current FBT payable nan</t>
        </is>
      </c>
      <c r="C94" s="939" t="n"/>
      <c r="D94" s="939" t="n"/>
      <c r="E94" s="939" t="n"/>
      <c r="F94" s="939" t="n"/>
      <c r="G94" s="939" t="n">
        <v>503541</v>
      </c>
      <c r="H94" s="939" t="n">
        <v>754341</v>
      </c>
      <c r="I94" s="975" t="n"/>
      <c r="J94" s="180" t="n"/>
      <c r="N94" s="976">
        <f>B94</f>
        <v/>
      </c>
      <c r="O94" s="192" t="inlineStr"/>
      <c r="P94" s="192" t="inlineStr"/>
      <c r="Q94" s="192" t="inlineStr"/>
      <c r="R94" s="192" t="inlineStr"/>
      <c r="S94" s="192">
        <f>G94*BS!$B$9</f>
        <v/>
      </c>
      <c r="T94" s="192">
        <f>H94*BS!$B$9</f>
        <v/>
      </c>
      <c r="U94" s="193">
        <f>I90</f>
        <v/>
      </c>
    </row>
    <row r="95">
      <c r="B95" s="211" t="inlineStr">
        <is>
          <t xml:space="preserve"> Current GST payable nan</t>
        </is>
      </c>
      <c r="C95" s="103" t="n"/>
      <c r="D95" s="103" t="n"/>
      <c r="E95" s="103" t="n"/>
      <c r="F95" s="103" t="n"/>
      <c r="G95" s="103" t="n">
        <v>3376358</v>
      </c>
      <c r="H95" s="103" t="n">
        <v>5293901</v>
      </c>
      <c r="I95" s="979" t="n"/>
      <c r="J95" s="180" t="n"/>
      <c r="N95" s="976">
        <f>B95</f>
        <v/>
      </c>
      <c r="O95" s="192" t="inlineStr"/>
      <c r="P95" s="192" t="inlineStr"/>
      <c r="Q95" s="192" t="inlineStr"/>
      <c r="R95" s="192" t="inlineStr"/>
      <c r="S95" s="192">
        <f>G95*BS!$B$9</f>
        <v/>
      </c>
      <c r="T95" s="192">
        <f>H95*BS!$B$9</f>
        <v/>
      </c>
      <c r="U95" s="193">
        <f>I91</f>
        <v/>
      </c>
    </row>
    <row r="96">
      <c r="B96" s="211" t="inlineStr">
        <is>
          <t xml:space="preserve"> Current Other creditors and accruals nan</t>
        </is>
      </c>
      <c r="C96" s="939" t="n"/>
      <c r="D96" s="939" t="n"/>
      <c r="E96" s="939" t="n"/>
      <c r="F96" s="939" t="n"/>
      <c r="G96" s="939" t="n">
        <v>6047112</v>
      </c>
      <c r="H96" s="939" t="n">
        <v>2441269</v>
      </c>
      <c r="I96" s="980" t="n"/>
      <c r="J96" s="180" t="n"/>
      <c r="N96" s="976">
        <f>B96</f>
        <v/>
      </c>
      <c r="O96" s="192" t="inlineStr"/>
      <c r="P96" s="192" t="inlineStr"/>
      <c r="Q96" s="192" t="inlineStr"/>
      <c r="R96" s="192" t="inlineStr"/>
      <c r="S96" s="192">
        <f>G96*BS!$B$9</f>
        <v/>
      </c>
      <c r="T96" s="192">
        <f>H96*BS!$B$9</f>
        <v/>
      </c>
      <c r="U96" s="193">
        <f>I92</f>
        <v/>
      </c>
    </row>
    <row r="97">
      <c r="B97" s="208" t="inlineStr">
        <is>
          <t xml:space="preserve"> Current Warranty nan nan</t>
        </is>
      </c>
      <c r="C97" s="939" t="n"/>
      <c r="D97" s="939" t="n"/>
      <c r="E97" s="939" t="n"/>
      <c r="F97" s="939" t="n"/>
      <c r="G97" s="939" t="n">
        <v>7248723</v>
      </c>
      <c r="H97" s="939" t="n">
        <v>6563463</v>
      </c>
      <c r="I97" s="981" t="n"/>
      <c r="J97" s="180" t="n"/>
      <c r="N97" s="976">
        <f>B97</f>
        <v/>
      </c>
      <c r="O97" s="192" t="inlineStr"/>
      <c r="P97" s="192" t="inlineStr"/>
      <c r="Q97" s="192" t="inlineStr"/>
      <c r="R97" s="192" t="inlineStr"/>
      <c r="S97" s="192">
        <f>G97*BS!$B$9</f>
        <v/>
      </c>
      <c r="T97" s="192">
        <f>H97*BS!$B$9</f>
        <v/>
      </c>
      <c r="U97" s="193">
        <f>I93</f>
        <v/>
      </c>
    </row>
    <row r="98">
      <c r="B98" s="211" t="inlineStr">
        <is>
          <t xml:space="preserve"> Current Liability for annual leave</t>
        </is>
      </c>
      <c r="C98" s="939" t="n"/>
      <c r="D98" s="939" t="n"/>
      <c r="E98" s="939" t="n"/>
      <c r="F98" s="939" t="n"/>
      <c r="G98" s="939" t="n">
        <v>1386692</v>
      </c>
      <c r="H98" s="939" t="n">
        <v>1272474</v>
      </c>
      <c r="I98" s="981" t="n"/>
      <c r="J98" s="180" t="n"/>
      <c r="N98" s="976">
        <f>B98</f>
        <v/>
      </c>
      <c r="O98" s="192" t="inlineStr"/>
      <c r="P98" s="192" t="inlineStr"/>
      <c r="Q98" s="192" t="inlineStr"/>
      <c r="R98" s="192" t="inlineStr"/>
      <c r="S98" s="192">
        <f>G98*BS!$B$9</f>
        <v/>
      </c>
      <c r="T98" s="192">
        <f>H98*BS!$B$9</f>
        <v/>
      </c>
      <c r="U98" s="193">
        <f>I94</f>
        <v/>
      </c>
    </row>
    <row r="99" customFormat="1" s="194">
      <c r="B99" s="211" t="inlineStr">
        <is>
          <t xml:space="preserve"> Current Other employee benefits</t>
        </is>
      </c>
      <c r="C99" s="939" t="n"/>
      <c r="D99" s="939" t="n"/>
      <c r="E99" s="939" t="n"/>
      <c r="F99" s="939" t="n"/>
      <c r="G99" s="939" t="n">
        <v>250005</v>
      </c>
      <c r="H99" s="939" t="n">
        <v>434533</v>
      </c>
      <c r="I99" s="981" t="n"/>
      <c r="J99" s="180" t="n"/>
      <c r="N99" s="976">
        <f>B99</f>
        <v/>
      </c>
      <c r="O99" s="192" t="inlineStr"/>
      <c r="P99" s="192" t="inlineStr"/>
      <c r="Q99" s="192" t="inlineStr"/>
      <c r="R99" s="192" t="inlineStr"/>
      <c r="S99" s="192">
        <f>G99*BS!$B$9</f>
        <v/>
      </c>
      <c r="T99" s="192">
        <f>H99*BS!$B$9</f>
        <v/>
      </c>
      <c r="U99" s="193">
        <f>I95</f>
        <v/>
      </c>
    </row>
    <row r="100">
      <c r="B100" s="211" t="inlineStr">
        <is>
          <t>Other current liabilities *</t>
        </is>
      </c>
      <c r="C100" s="939" t="n"/>
      <c r="D100" s="939" t="n"/>
      <c r="E100" s="939" t="n"/>
      <c r="F100" s="939" t="n"/>
      <c r="G100" s="939" t="n">
        <v>0</v>
      </c>
      <c r="H100" s="939" t="n">
        <v>0</v>
      </c>
      <c r="I100" s="981" t="n"/>
      <c r="J100" s="180" t="n"/>
      <c r="N100" s="976">
        <f>B100</f>
        <v/>
      </c>
      <c r="O100" s="192" t="inlineStr"/>
      <c r="P100" s="192" t="inlineStr"/>
      <c r="Q100" s="192" t="inlineStr"/>
      <c r="R100" s="192" t="inlineStr"/>
      <c r="S100" s="192">
        <f>G100*BS!$B$9</f>
        <v/>
      </c>
      <c r="T100" s="192">
        <f>H100*BS!$B$9</f>
        <v/>
      </c>
      <c r="U100" s="193">
        <f>I96</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A107" s="79" t="n"/>
      <c r="B107" s="102" t="n"/>
      <c r="C107" s="103" t="n"/>
      <c r="D107" s="103" t="n"/>
      <c r="E107" s="103" t="n"/>
      <c r="F107" s="103" t="n"/>
      <c r="G107" s="103" t="n"/>
      <c r="H107" s="103" t="n"/>
      <c r="I107" s="210"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v>0</v>
      </c>
      <c r="H108" s="220" t="n">
        <v>0</v>
      </c>
      <c r="I108" s="210" t="n"/>
      <c r="J108" s="180" t="n"/>
      <c r="N108" s="985" t="inlineStr"/>
      <c r="O108" s="192" t="inlineStr"/>
      <c r="P108" s="192" t="inlineStr"/>
      <c r="Q108" s="192" t="inlineStr"/>
      <c r="R108" s="192" t="inlineStr"/>
      <c r="S108" s="192">
        <f>G108*BS!$B$9</f>
        <v/>
      </c>
      <c r="T108" s="192">
        <f>H108*BS!$B$9</f>
        <v/>
      </c>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86" t="n"/>
      <c r="J112" s="180" t="n"/>
      <c r="N112" s="985" t="inlineStr"/>
      <c r="O112" s="192" t="inlineStr"/>
      <c r="P112" s="192" t="inlineStr"/>
      <c r="Q112" s="192" t="inlineStr"/>
      <c r="R112" s="192" t="inlineStr"/>
      <c r="S112" s="192">
        <f>G112*BS!$B$9</f>
        <v/>
      </c>
      <c r="T112" s="192">
        <f>H112*BS!$B$9</f>
        <v/>
      </c>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f>SUM(INDIRECT(ADDRESS(MATCH("K17",$A:$A,0)+1,COLUMN(G$13),4)&amp;":"&amp;ADDRESS(MATCH("K17T",$A:$A,0)-1,COLUMN(G$13),4)))</f>
        <v/>
      </c>
      <c r="H113" s="954">
        <f>SUM(INDIRECT(ADDRESS(MATCH("K17",$A:$A,0)+1,COLUMN(H$13),4)&amp;":"&amp;ADDRESS(MATCH("K17T",$A:$A,0)-1,COLUMN(H$13),4)))</f>
        <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v>0</v>
      </c>
      <c r="H116" s="220" t="n">
        <v>0</v>
      </c>
      <c r="I116" s="975" t="n"/>
      <c r="J116" s="180" t="n"/>
      <c r="N116" s="976" t="inlineStr"/>
      <c r="O116" s="192" t="inlineStr"/>
      <c r="P116" s="192" t="inlineStr"/>
      <c r="Q116" s="192" t="inlineStr"/>
      <c r="R116" s="192" t="inlineStr"/>
      <c r="S116" s="192">
        <f>G116*BS!$B$9</f>
        <v/>
      </c>
      <c r="T116" s="192">
        <f>H116*BS!$B$9</f>
        <v/>
      </c>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v>0</v>
      </c>
      <c r="H130" s="952" t="n">
        <v>0</v>
      </c>
      <c r="I130" s="980" t="n"/>
      <c r="J130" s="180" t="n"/>
      <c r="N130" s="976" t="inlineStr"/>
      <c r="O130" s="192" t="inlineStr"/>
      <c r="P130" s="192" t="inlineStr"/>
      <c r="Q130" s="192" t="inlineStr"/>
      <c r="R130" s="192" t="inlineStr"/>
      <c r="S130" s="192">
        <f>G130*BS!$B$9</f>
        <v/>
      </c>
      <c r="T130" s="192">
        <f>H130*BS!$B$9</f>
        <v/>
      </c>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Other non-current liabilities *</t>
        </is>
      </c>
      <c r="C133" s="991" t="n"/>
      <c r="D133" s="991" t="n"/>
      <c r="E133" s="991" t="n"/>
      <c r="F133" s="991" t="n"/>
      <c r="G133" s="991" t="n">
        <v>16642971</v>
      </c>
      <c r="H133" s="991" t="n">
        <v>15649375</v>
      </c>
      <c r="I133" s="984" t="n"/>
      <c r="J133" s="180" t="n"/>
      <c r="N133" s="976">
        <f>B133</f>
        <v/>
      </c>
      <c r="O133" s="192" t="inlineStr"/>
      <c r="P133" s="192" t="inlineStr"/>
      <c r="Q133" s="192" t="inlineStr"/>
      <c r="R133" s="192" t="inlineStr"/>
      <c r="S133" s="192">
        <f>G133*BS!$B$9</f>
        <v/>
      </c>
      <c r="T133" s="192">
        <f>H133*BS!$B$9</f>
        <v/>
      </c>
      <c r="U133" s="193">
        <f>I129</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v>0</v>
      </c>
      <c r="H156" s="939" t="n">
        <v>0</v>
      </c>
      <c r="I156" s="975" t="n"/>
      <c r="J156" s="180" t="n"/>
      <c r="N156" s="976" t="inlineStr"/>
      <c r="O156" s="192" t="inlineStr"/>
      <c r="P156" s="192" t="inlineStr"/>
      <c r="Q156" s="192" t="inlineStr"/>
      <c r="R156" s="192" t="inlineStr"/>
      <c r="S156" s="192">
        <f>G156*BS!$B$9</f>
        <v/>
      </c>
      <c r="T156" s="192">
        <f>H156*BS!$B$9</f>
        <v/>
      </c>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f>SUM(INDIRECT(ADDRESS(MATCH("K25",$A:$A,0)+1,COLUMN(G$13),4)&amp;":"&amp;ADDRESS(MATCH("K26",$A:$A,0)-1,COLUMN(G$13),4)))</f>
        <v/>
      </c>
      <c r="H157" s="954">
        <f>SUM(INDIRECT(ADDRESS(MATCH("K25",$A:$A,0)+1,COLUMN(H$13),4)&amp;":"&amp;ADDRESS(MATCH("K26",$A:$A,0)-1,COLUMN(H$13),4)))</f>
        <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 xml:space="preserve"> None Fully paid ordinary shares at start of year</t>
        </is>
      </c>
      <c r="C160" s="103" t="n"/>
      <c r="D160" s="103" t="n"/>
      <c r="E160" s="103" t="n"/>
      <c r="F160" s="103" t="n"/>
      <c r="G160" s="103" t="n">
        <v>10000000</v>
      </c>
      <c r="H160" s="103" t="n">
        <v>10000000</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 xml:space="preserve"> None Fully paid ordinary shares at end of year</t>
        </is>
      </c>
      <c r="C161" s="229" t="n"/>
      <c r="D161" s="229" t="n"/>
      <c r="E161" s="229" t="n"/>
      <c r="F161" s="229" t="n"/>
      <c r="G161" s="229" t="n">
        <v>10000000</v>
      </c>
      <c r="H161" s="952" t="n">
        <v>10000000</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v>0</v>
      </c>
      <c r="H168" s="229" t="n">
        <v>0</v>
      </c>
      <c r="I168" s="984" t="n"/>
      <c r="J168" s="196" t="n"/>
      <c r="K168" s="197" t="n"/>
      <c r="L168" s="197" t="n"/>
      <c r="M168" s="197" t="n"/>
      <c r="N168" s="966" t="inlineStr"/>
      <c r="O168" s="198" t="inlineStr"/>
      <c r="P168" s="198" t="inlineStr"/>
      <c r="Q168" s="198" t="inlineStr"/>
      <c r="R168" s="198" t="inlineStr"/>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Other Reserves *</t>
        </is>
      </c>
      <c r="C171" s="993" t="n"/>
      <c r="D171" s="993" t="n"/>
      <c r="E171" s="993" t="n"/>
      <c r="F171" s="993" t="n"/>
      <c r="G171" s="993" t="n">
        <v>0</v>
      </c>
      <c r="H171" s="993" t="n">
        <v>0</v>
      </c>
      <c r="I171" s="992" t="n"/>
      <c r="J171" s="180" t="n"/>
      <c r="N171" s="976">
        <f>B171</f>
        <v/>
      </c>
      <c r="O171" s="192" t="inlineStr"/>
      <c r="P171" s="192" t="inlineStr"/>
      <c r="Q171" s="192" t="inlineStr"/>
      <c r="R171" s="192" t="inlineStr"/>
      <c r="S171" s="192">
        <f>G171*BS!$B$9</f>
        <v/>
      </c>
      <c r="T171" s="192">
        <f>H171*BS!$B$9</f>
        <v/>
      </c>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inlineStr">
        <is>
          <t>Trade and other receivables</t>
        </is>
      </c>
      <c r="C183" s="996" t="n"/>
      <c r="D183" s="996" t="n"/>
      <c r="E183" s="996" t="n"/>
      <c r="F183" s="996" t="n"/>
      <c r="G183" s="996" t="n">
        <v>121289307</v>
      </c>
      <c r="H183" s="996" t="n">
        <v>126398542</v>
      </c>
      <c r="I183" s="997" t="n"/>
      <c r="J183" s="180" t="n"/>
      <c r="N183" s="976">
        <f>B183</f>
        <v/>
      </c>
      <c r="O183" s="192" t="inlineStr"/>
      <c r="P183" s="192" t="inlineStr"/>
      <c r="Q183" s="192" t="inlineStr"/>
      <c r="R183" s="192" t="inlineStr"/>
      <c r="S183" s="192">
        <f>G183*BS!$B$9</f>
        <v/>
      </c>
      <c r="T183" s="192">
        <f>H183*BS!$B$9</f>
        <v/>
      </c>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c r="H185" s="10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v>0</v>
      </c>
      <c r="H198" s="991" t="n">
        <v>0</v>
      </c>
      <c r="I198" s="997" t="n"/>
      <c r="J198" s="180" t="n"/>
      <c r="K198" s="172" t="n"/>
      <c r="L198" s="172" t="n"/>
      <c r="M198" s="172" t="n"/>
      <c r="N198" s="973" t="inlineStr"/>
      <c r="O198" s="192" t="inlineStr"/>
      <c r="P198" s="192" t="inlineStr"/>
      <c r="Q198" s="192" t="inlineStr"/>
      <c r="R198" s="192" t="inlineStr"/>
      <c r="S198" s="192">
        <f>G198*BS!$B$9</f>
        <v/>
      </c>
      <c r="T198" s="192">
        <f>H198*BS!$B$9</f>
        <v/>
      </c>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v>0</v>
      </c>
      <c r="H203" s="1002" t="n">
        <v>0</v>
      </c>
      <c r="I203" s="984" t="n"/>
      <c r="J203" s="180" t="n"/>
      <c r="N203" s="976" t="inlineStr"/>
      <c r="O203" s="192" t="inlineStr"/>
      <c r="P203" s="192" t="inlineStr"/>
      <c r="Q203" s="192" t="inlineStr"/>
      <c r="R203" s="192" t="inlineStr"/>
      <c r="S203" s="192">
        <f>G203*BS!$B$9</f>
        <v/>
      </c>
      <c r="T203" s="192">
        <f>H203*BS!$B$9</f>
        <v/>
      </c>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530127762</v>
      </c>
      <c r="H15" s="939" t="n">
        <v>526027348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482165742</v>
      </c>
      <c r="H29" s="939" t="n">
        <v>470657778</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 expenses</t>
        </is>
      </c>
      <c r="C56" s="939" t="n"/>
      <c r="D56" s="939" t="n"/>
      <c r="E56" s="939" t="n"/>
      <c r="F56" s="939" t="n"/>
      <c r="G56" s="939" t="n">
        <v>1381012</v>
      </c>
      <c r="H56" s="939" t="n">
        <v>1632745</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10129088</v>
      </c>
      <c r="H57" s="939" t="n">
        <v>10216405</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Administrative expenses</t>
        </is>
      </c>
      <c r="C58" s="939" t="n"/>
      <c r="D58" s="939" t="n"/>
      <c r="E58" s="939" t="n"/>
      <c r="F58" s="939" t="n"/>
      <c r="G58" s="939" t="n">
        <v>18411785</v>
      </c>
      <c r="H58" s="939" t="n">
        <v>18175034</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1381012</v>
      </c>
      <c r="H80" s="939" t="n">
        <v>1632745</v>
      </c>
      <c r="I80" s="1017" t="n"/>
      <c r="N80" s="290" t="inlineStr"/>
      <c r="O80" s="204" t="inlineStr"/>
      <c r="P80" s="204" t="inlineStr"/>
      <c r="Q80" s="204" t="inlineStr"/>
      <c r="R80" s="204" t="inlineStr"/>
      <c r="S80" s="204" t="inlineStr"/>
      <c r="T80" s="204" t="inlineStr"/>
      <c r="U80" s="1016" t="n"/>
    </row>
    <row r="81" customFormat="1" s="279">
      <c r="B81" s="119" t="inlineStr">
        <is>
          <t>Administrative expenses</t>
        </is>
      </c>
      <c r="C81" s="939" t="n"/>
      <c r="D81" s="939" t="n"/>
      <c r="E81" s="939" t="n"/>
      <c r="F81" s="939" t="n"/>
      <c r="G81" s="939" t="n">
        <v>18411785</v>
      </c>
      <c r="H81" s="939" t="n">
        <v>18175034</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v>0</v>
      </c>
      <c r="H93" s="991" t="n">
        <v>0</v>
      </c>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income</t>
        </is>
      </c>
      <c r="C98" s="939" t="n"/>
      <c r="D98" s="939" t="n"/>
      <c r="E98" s="939" t="n"/>
      <c r="F98" s="939" t="n"/>
      <c r="G98" s="939" t="n">
        <v>48</v>
      </c>
      <c r="H98" s="939" t="n">
        <v>0</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1166577</v>
      </c>
      <c r="H111" s="939" t="n">
        <v>3607067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Net finance costs</t>
        </is>
      </c>
      <c r="C112" s="939" t="n"/>
      <c r="D112" s="939" t="n"/>
      <c r="E112" s="939" t="n"/>
      <c r="F112" s="939" t="n"/>
      <c r="G112" s="939" t="n">
        <v>1166529</v>
      </c>
      <c r="H112" s="939" t="n">
        <v>3607067</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-1166577</v>
      </c>
      <c r="H124" s="952" t="n">
        <v>-3607067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finance costs</t>
        </is>
      </c>
      <c r="C125" s="991" t="n"/>
      <c r="D125" s="991" t="n"/>
      <c r="E125" s="991" t="n"/>
      <c r="F125" s="991" t="n"/>
      <c r="G125" s="991" t="n">
        <v>-1166529</v>
      </c>
      <c r="H125" s="991" t="n">
        <v>-3607067</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5563601</v>
      </c>
      <c r="H138" s="939" t="n">
        <v>8441055</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-20302196</v>
      </c>
      <c r="G12" s="1029" t="n">
        <v>-12590967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-1982318</v>
      </c>
      <c r="G13" s="1028" t="n">
        <v>-1198305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-33305</v>
      </c>
      <c r="G15" s="326" t="n">
        <v>-62400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-2015623</v>
      </c>
      <c r="G18" s="1029" t="n">
        <v>-1260705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-11310005</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576434063</v>
      </c>
      <c r="G22" s="1028" t="n">
        <v>642072067</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-547437785</v>
      </c>
      <c r="G23" s="1028" t="n">
        <v>-612961137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28996278</v>
      </c>
      <c r="G25" s="1029" t="n">
        <v>17800925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