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HITACHI AUSTRALIA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None Cash and cash equivalents</t>
        </is>
      </c>
      <c r="C15" s="103" t="n"/>
      <c r="D15" s="103" t="n"/>
      <c r="E15" s="103" t="n"/>
      <c r="F15" s="103" t="n"/>
      <c r="G15" s="103" t="n">
        <v>44129828</v>
      </c>
      <c r="H15" s="103" t="n">
        <v>36863801</v>
      </c>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inlineStr">
        <is>
          <t xml:space="preserve"> Current Trade receivables</t>
        </is>
      </c>
      <c r="C29" s="103" t="n"/>
      <c r="D29" s="103" t="n"/>
      <c r="E29" s="103" t="n"/>
      <c r="F29" s="103" t="n"/>
      <c r="G29" s="103" t="n">
        <v>8463813</v>
      </c>
      <c r="H29" s="103" t="n">
        <v>6861283</v>
      </c>
      <c r="I29" s="104" t="n"/>
      <c r="N29" s="105">
        <f>B29</f>
        <v/>
      </c>
      <c r="O29" s="106">
        <f>C29*BS!$B$9</f>
        <v/>
      </c>
      <c r="P29" s="106">
        <f>D29*BS!$B$9</f>
        <v/>
      </c>
      <c r="Q29" s="106">
        <f>E29*BS!$B$9</f>
        <v/>
      </c>
      <c r="R29" s="106">
        <f>F29*BS!$B$9</f>
        <v/>
      </c>
      <c r="S29" s="106">
        <f>G29*BS!$B$9</f>
        <v/>
      </c>
      <c r="T29" s="106">
        <f>H29*BS!$B$9</f>
        <v/>
      </c>
      <c r="U29" s="107">
        <f>I29</f>
        <v/>
      </c>
    </row>
    <row r="30" customFormat="1" s="79">
      <c r="A30" s="618" t="n"/>
      <c r="B30" s="102" t="inlineStr">
        <is>
          <t xml:space="preserve"> Current Receivable from related parties (Note 20)</t>
        </is>
      </c>
      <c r="C30" s="103" t="n"/>
      <c r="D30" s="103" t="n"/>
      <c r="E30" s="103" t="n"/>
      <c r="F30" s="103" t="n"/>
      <c r="G30" s="103" t="n">
        <v>3578211</v>
      </c>
      <c r="H30" s="103" t="n">
        <v>4400617</v>
      </c>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inlineStr">
        <is>
          <t xml:space="preserve">  Finished goods At cost</t>
        </is>
      </c>
      <c r="C43" s="103" t="n"/>
      <c r="D43" s="103" t="n"/>
      <c r="E43" s="103" t="n"/>
      <c r="F43" s="103" t="n"/>
      <c r="G43" s="103" t="n">
        <v>3326388</v>
      </c>
      <c r="H43" s="103" t="n">
        <v>9164848</v>
      </c>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inlineStr">
        <is>
          <t xml:space="preserve">  Spare parts At cost</t>
        </is>
      </c>
      <c r="C44" s="103" t="n"/>
      <c r="D44" s="103" t="n"/>
      <c r="E44" s="103" t="n"/>
      <c r="F44" s="103" t="n"/>
      <c r="G44" s="103" t="n">
        <v>150580</v>
      </c>
      <c r="H44" s="103" t="n">
        <v>149533</v>
      </c>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inlineStr">
        <is>
          <t xml:space="preserve"> Current Prepayments</t>
        </is>
      </c>
      <c r="C56" s="939" t="n"/>
      <c r="D56" s="939" t="n"/>
      <c r="E56" s="939" t="n"/>
      <c r="F56" s="939" t="n"/>
      <c r="G56" s="939" t="n">
        <v>1236754</v>
      </c>
      <c r="H56" s="939" t="n">
        <v>754690</v>
      </c>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inlineStr">
        <is>
          <t>Other current asset *</t>
        </is>
      </c>
      <c r="C70" s="939" t="n"/>
      <c r="D70" s="939" t="n"/>
      <c r="E70" s="939" t="n"/>
      <c r="F70" s="939" t="n"/>
      <c r="G70" s="939" t="n">
        <v>-536754</v>
      </c>
      <c r="H70" s="939" t="n">
        <v>-54690</v>
      </c>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Plant and machinery  Cost At 31 March 2023</t>
        </is>
      </c>
      <c r="C86" s="939" t="n"/>
      <c r="D86" s="939" t="n"/>
      <c r="E86" s="939" t="n"/>
      <c r="F86" s="939" t="n"/>
      <c r="G86" s="939" t="n">
        <v>0</v>
      </c>
      <c r="H86" s="939" t="n">
        <v>727222</v>
      </c>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inlineStr">
        <is>
          <t>Leasehold improvements  Cost At 31 March 2023</t>
        </is>
      </c>
      <c r="C87" s="939" t="n"/>
      <c r="D87" s="939" t="n"/>
      <c r="E87" s="939" t="n"/>
      <c r="F87" s="939" t="n"/>
      <c r="G87" s="939" t="n">
        <v>0</v>
      </c>
      <c r="H87" s="939" t="n">
        <v>860399</v>
      </c>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Plant and machinery  Accumulated depreciation At: 31 March 2023</t>
        </is>
      </c>
      <c r="C100" s="952" t="n"/>
      <c r="D100" s="952" t="n"/>
      <c r="E100" s="952" t="n"/>
      <c r="F100" s="952" t="n"/>
      <c r="G100" s="952" t="n">
        <v>0</v>
      </c>
      <c r="H100" s="952" t="n">
        <v>590556</v>
      </c>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inlineStr">
        <is>
          <t>Leasehold improvements  Accumulated depreciation At: 31 March 2023</t>
        </is>
      </c>
      <c r="C101" s="952" t="n"/>
      <c r="D101" s="939" t="n"/>
      <c r="E101" s="939" t="n"/>
      <c r="F101" s="939" t="n"/>
      <c r="G101" s="939" t="n">
        <v>0</v>
      </c>
      <c r="H101" s="939" t="n">
        <v>795598</v>
      </c>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c r="H110" s="952" t="n"/>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c r="H125" s="939" t="n"/>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inlineStr">
        <is>
          <t>Software  Net book value At 31 March 2023</t>
        </is>
      </c>
      <c r="C133" s="939" t="n"/>
      <c r="D133" s="939" t="n"/>
      <c r="E133" s="939" t="n"/>
      <c r="F133" s="939" t="n"/>
      <c r="G133" s="939" t="n">
        <v>0</v>
      </c>
      <c r="H133" s="939" t="n">
        <v>37362</v>
      </c>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inlineStr">
        <is>
          <t>Software  Net book value At31 March 2022</t>
        </is>
      </c>
      <c r="C134" s="939" t="n"/>
      <c r="D134" s="939" t="n"/>
      <c r="E134" s="939" t="n"/>
      <c r="F134" s="939" t="n"/>
      <c r="G134" s="939" t="n">
        <v>61956</v>
      </c>
      <c r="H134" s="939" t="n">
        <v>0</v>
      </c>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c r="H143" s="939" t="n"/>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c r="H157" s="939" t="n"/>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inlineStr">
        <is>
          <t>Deferred tax assets</t>
        </is>
      </c>
      <c r="C161" s="103" t="n"/>
      <c r="D161" s="103" t="n"/>
      <c r="E161" s="103" t="n"/>
      <c r="F161" s="103" t="n"/>
      <c r="G161" s="103" t="n">
        <v>1535945</v>
      </c>
      <c r="H161" s="103" t="n">
        <v>1756332</v>
      </c>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Right-of-use assets</t>
        </is>
      </c>
      <c r="C165" s="939" t="n"/>
      <c r="D165" s="939" t="n"/>
      <c r="E165" s="939" t="n"/>
      <c r="F165" s="939" t="n"/>
      <c r="G165" s="939" t="n">
        <v>1423406</v>
      </c>
      <c r="H165" s="939" t="n">
        <v>915945</v>
      </c>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inlineStr">
        <is>
          <t>Other non-current asset *</t>
        </is>
      </c>
      <c r="C166" s="939" t="n"/>
      <c r="D166" s="939" t="n"/>
      <c r="E166" s="939" t="n"/>
      <c r="F166" s="939" t="n"/>
      <c r="G166" s="939" t="n">
        <v>34490</v>
      </c>
      <c r="H166" s="939" t="n">
        <v>1418844</v>
      </c>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inlineStr">
        <is>
          <t>Lease liabilities</t>
        </is>
      </c>
      <c r="C16" s="939" t="n"/>
      <c r="D16" s="939" t="n"/>
      <c r="E16" s="939" t="n"/>
      <c r="F16" s="939" t="n"/>
      <c r="G16" s="939" t="n">
        <v>550258</v>
      </c>
      <c r="H16" s="939" t="n">
        <v>352764</v>
      </c>
      <c r="I16" s="928" t="n"/>
      <c r="J16" s="180" t="n"/>
      <c r="N16" s="969">
        <f>B16</f>
        <v/>
      </c>
      <c r="O16" s="192">
        <f>C16*BS!$B$9</f>
        <v/>
      </c>
      <c r="P16" s="192">
        <f>D16*BS!$B$9</f>
        <v/>
      </c>
      <c r="Q16" s="192">
        <f>E16*BS!$B$9</f>
        <v/>
      </c>
      <c r="R16" s="192">
        <f>F16*BS!$B$9</f>
        <v/>
      </c>
      <c r="S16" s="192">
        <f>G16*BS!$B$9</f>
        <v/>
      </c>
      <c r="T16" s="192">
        <f>H16*BS!$B$9</f>
        <v/>
      </c>
      <c r="U16" s="193">
        <f>I16</f>
        <v/>
      </c>
    </row>
    <row r="17">
      <c r="B17" s="102" t="n"/>
      <c r="C17" s="939" t="n"/>
      <c r="D17" s="939" t="n"/>
      <c r="E17" s="939" t="n"/>
      <c r="F17" s="939" t="n"/>
      <c r="G17" s="939" t="n"/>
      <c r="H17" s="939" t="n"/>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n"/>
      <c r="C30" s="939" t="n"/>
      <c r="D30" s="939" t="n"/>
      <c r="E30" s="939" t="n"/>
      <c r="F30" s="939" t="n"/>
      <c r="G30" s="939" t="n"/>
      <c r="H30" s="939" t="n"/>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c r="H40" s="939" t="n"/>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inlineStr">
        <is>
          <t xml:space="preserve"> Current Trade payables</t>
        </is>
      </c>
      <c r="C58" s="939" t="n"/>
      <c r="D58" s="939" t="n"/>
      <c r="E58" s="939" t="n"/>
      <c r="F58" s="939" t="n"/>
      <c r="G58" s="939" t="n">
        <v>1441515</v>
      </c>
      <c r="H58" s="939" t="n">
        <v>2053402</v>
      </c>
      <c r="I58" s="975" t="n"/>
      <c r="J58" s="180" t="n"/>
      <c r="N58" s="976">
        <f>B58</f>
        <v/>
      </c>
      <c r="O58" s="192">
        <f>C58*BS!$B$9</f>
        <v/>
      </c>
      <c r="P58" s="192">
        <f>D58*BS!$B$9</f>
        <v/>
      </c>
      <c r="Q58" s="192">
        <f>E58*BS!$B$9</f>
        <v/>
      </c>
      <c r="R58" s="192">
        <f>F58*BS!$B$9</f>
        <v/>
      </c>
      <c r="S58" s="192">
        <f>G58*BS!$B$9</f>
        <v/>
      </c>
      <c r="T58" s="192">
        <f>H58*BS!$B$9</f>
        <v/>
      </c>
      <c r="U58" s="193">
        <f>I58</f>
        <v/>
      </c>
    </row>
    <row r="59">
      <c r="B59" s="102" t="inlineStr">
        <is>
          <t xml:space="preserve"> Current Payables to related parties (Note 20)</t>
        </is>
      </c>
      <c r="C59" s="939" t="n"/>
      <c r="D59" s="939" t="n"/>
      <c r="E59" s="939" t="n"/>
      <c r="F59" s="939" t="n"/>
      <c r="G59" s="939" t="n">
        <v>3378274</v>
      </c>
      <c r="H59" s="939" t="n">
        <v>3057397</v>
      </c>
      <c r="I59" s="975" t="n"/>
      <c r="J59" s="180" t="n"/>
      <c r="N59" s="976">
        <f>B59</f>
        <v/>
      </c>
      <c r="O59" s="192">
        <f>C59*BS!$B$9</f>
        <v/>
      </c>
      <c r="P59" s="192">
        <f>D59*BS!$B$9</f>
        <v/>
      </c>
      <c r="Q59" s="192">
        <f>E59*BS!$B$9</f>
        <v/>
      </c>
      <c r="R59" s="192">
        <f>F59*BS!$B$9</f>
        <v/>
      </c>
      <c r="S59" s="192">
        <f>G59*BS!$B$9</f>
        <v/>
      </c>
      <c r="T59" s="192">
        <f>H59*BS!$B$9</f>
        <v/>
      </c>
      <c r="U59" s="193">
        <f>I59</f>
        <v/>
      </c>
    </row>
    <row r="60">
      <c r="B60" s="102" t="n"/>
      <c r="C60" s="939" t="n"/>
      <c r="D60" s="939" t="n"/>
      <c r="E60" s="939" t="n"/>
      <c r="F60" s="939" t="n"/>
      <c r="G60" s="939" t="n"/>
      <c r="H60" s="939" t="n"/>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inlineStr">
        <is>
          <t xml:space="preserve"> Current Accrued expenses and other payables</t>
        </is>
      </c>
      <c r="C70" s="939" t="n"/>
      <c r="D70" s="939" t="n"/>
      <c r="E70" s="939" t="n"/>
      <c r="F70" s="939" t="n"/>
      <c r="G70" s="939" t="n">
        <v>3002463</v>
      </c>
      <c r="H70" s="939" t="n">
        <v>3284351</v>
      </c>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Income tax payable</t>
        </is>
      </c>
      <c r="C84" s="103" t="n"/>
      <c r="D84" s="103" t="n"/>
      <c r="E84" s="103" t="n"/>
      <c r="F84" s="103" t="n"/>
      <c r="G84" s="103" t="n">
        <v>387614</v>
      </c>
      <c r="H84" s="103" t="n">
        <v>246569</v>
      </c>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inlineStr">
        <is>
          <t xml:space="preserve"> Current Trade payables</t>
        </is>
      </c>
      <c r="C88" s="939" t="n"/>
      <c r="D88" s="939" t="n"/>
      <c r="E88" s="939" t="n"/>
      <c r="F88" s="939" t="n"/>
      <c r="G88" s="939" t="n">
        <v>1441515</v>
      </c>
      <c r="H88" s="939" t="n">
        <v>2053402</v>
      </c>
      <c r="I88" s="975" t="n"/>
      <c r="J88" s="180" t="n"/>
      <c r="N88" s="976">
        <f>B88</f>
        <v/>
      </c>
      <c r="O88" s="192">
        <f>C88*BS!$B$9</f>
        <v/>
      </c>
      <c r="P88" s="192">
        <f>D88*BS!$B$9</f>
        <v/>
      </c>
      <c r="Q88" s="192">
        <f>E88*BS!$B$9</f>
        <v/>
      </c>
      <c r="R88" s="192">
        <f>F88*BS!$B$9</f>
        <v/>
      </c>
      <c r="S88" s="192">
        <f>G88*BS!$B$9</f>
        <v/>
      </c>
      <c r="T88" s="192">
        <f>H88*BS!$B$9</f>
        <v/>
      </c>
      <c r="U88" s="193">
        <f>I88</f>
        <v/>
      </c>
    </row>
    <row r="89">
      <c r="B89" s="102" t="inlineStr">
        <is>
          <t xml:space="preserve"> Current Payables to related parties (Note 20)</t>
        </is>
      </c>
      <c r="C89" s="939" t="n"/>
      <c r="D89" s="939" t="n"/>
      <c r="E89" s="939" t="n"/>
      <c r="F89" s="939" t="n"/>
      <c r="G89" s="939" t="n">
        <v>3378274</v>
      </c>
      <c r="H89" s="939" t="n">
        <v>3057397</v>
      </c>
      <c r="I89" s="975" t="n"/>
      <c r="J89" s="180" t="n"/>
      <c r="N89" s="976">
        <f>B89</f>
        <v/>
      </c>
      <c r="O89" s="192">
        <f>C89*BS!$B$9</f>
        <v/>
      </c>
      <c r="P89" s="192">
        <f>D89*BS!$B$9</f>
        <v/>
      </c>
      <c r="Q89" s="192">
        <f>E89*BS!$B$9</f>
        <v/>
      </c>
      <c r="R89" s="192">
        <f>F89*BS!$B$9</f>
        <v/>
      </c>
      <c r="S89" s="192">
        <f>G89*BS!$B$9</f>
        <v/>
      </c>
      <c r="T89" s="192">
        <f>H89*BS!$B$9</f>
        <v/>
      </c>
      <c r="U89" s="193">
        <f>I89</f>
        <v/>
      </c>
    </row>
    <row r="90">
      <c r="B90" s="211" t="inlineStr">
        <is>
          <t xml:space="preserve"> Current Accrued expenses and other payables</t>
        </is>
      </c>
      <c r="C90" s="939" t="n"/>
      <c r="D90" s="939" t="n"/>
      <c r="E90" s="939" t="n"/>
      <c r="F90" s="939" t="n"/>
      <c r="G90" s="939" t="n">
        <v>3002463</v>
      </c>
      <c r="H90" s="939" t="n">
        <v>3284351</v>
      </c>
      <c r="I90" s="975" t="n"/>
      <c r="J90" s="180" t="n"/>
      <c r="N90" s="976">
        <f>B90</f>
        <v/>
      </c>
      <c r="O90" s="192">
        <f>C90*BS!$B$9</f>
        <v/>
      </c>
      <c r="P90" s="192">
        <f>D90*BS!$B$9</f>
        <v/>
      </c>
      <c r="Q90" s="192">
        <f>E90*BS!$B$9</f>
        <v/>
      </c>
      <c r="R90" s="192">
        <f>F90*BS!$B$9</f>
        <v/>
      </c>
      <c r="S90" s="192">
        <f>G90*BS!$B$9</f>
        <v/>
      </c>
      <c r="T90" s="192">
        <f>H90*BS!$B$9</f>
        <v/>
      </c>
      <c r="U90" s="193">
        <f>I90</f>
        <v/>
      </c>
    </row>
    <row r="91">
      <c r="B91" s="211" t="inlineStr">
        <is>
          <t xml:space="preserve"> Current Employee benefits</t>
        </is>
      </c>
      <c r="C91" s="103" t="n"/>
      <c r="D91" s="103" t="n"/>
      <c r="E91" s="103" t="n"/>
      <c r="F91" s="103" t="n"/>
      <c r="G91" s="103" t="n">
        <v>1095787</v>
      </c>
      <c r="H91" s="103" t="n">
        <v>1282684</v>
      </c>
      <c r="I91" s="979" t="n"/>
      <c r="J91" s="180" t="n"/>
      <c r="N91" s="976">
        <f>B91</f>
        <v/>
      </c>
      <c r="O91" s="192">
        <f>C91*BS!$B$9</f>
        <v/>
      </c>
      <c r="P91" s="192">
        <f>D91*BS!$B$9</f>
        <v/>
      </c>
      <c r="Q91" s="192">
        <f>E91*BS!$B$9</f>
        <v/>
      </c>
      <c r="R91" s="192">
        <f>F91*BS!$B$9</f>
        <v/>
      </c>
      <c r="S91" s="192">
        <f>G91*BS!$B$9</f>
        <v/>
      </c>
      <c r="T91" s="192">
        <f>H91*BS!$B$9</f>
        <v/>
      </c>
      <c r="U91" s="193">
        <f>I91</f>
        <v/>
      </c>
    </row>
    <row r="92">
      <c r="B92" s="211" t="inlineStr">
        <is>
          <t xml:space="preserve"> Current Warranty</t>
        </is>
      </c>
      <c r="C92" s="939" t="n"/>
      <c r="D92" s="939" t="n"/>
      <c r="E92" s="939" t="n"/>
      <c r="F92" s="939" t="n"/>
      <c r="G92" s="939" t="n">
        <v>756962</v>
      </c>
      <c r="H92" s="939" t="n">
        <v>766473</v>
      </c>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inlineStr">
        <is>
          <t xml:space="preserve"> Current Restructuring and relocation costs</t>
        </is>
      </c>
      <c r="C93" s="939" t="n"/>
      <c r="D93" s="939" t="n"/>
      <c r="E93" s="939" t="n"/>
      <c r="F93" s="939" t="n"/>
      <c r="G93" s="939" t="n">
        <v>185341</v>
      </c>
      <c r="H93" s="939" t="n">
        <v>154825</v>
      </c>
      <c r="I93" s="981" t="n"/>
      <c r="J93" s="180" t="n"/>
      <c r="N93" s="976">
        <f>B93</f>
        <v/>
      </c>
      <c r="O93" s="192">
        <f>C93*BS!$B$9</f>
        <v/>
      </c>
      <c r="P93" s="192">
        <f>D93*BS!$B$9</f>
        <v/>
      </c>
      <c r="Q93" s="192">
        <f>E93*BS!$B$9</f>
        <v/>
      </c>
      <c r="R93" s="192">
        <f>F93*BS!$B$9</f>
        <v/>
      </c>
      <c r="S93" s="192">
        <f>G93*BS!$B$9</f>
        <v/>
      </c>
      <c r="T93" s="192">
        <f>H93*BS!$B$9</f>
        <v/>
      </c>
      <c r="U93" s="193">
        <f>I93</f>
        <v/>
      </c>
    </row>
    <row r="94">
      <c r="B94" s="211" t="inlineStr">
        <is>
          <t>Other current liabilities *</t>
        </is>
      </c>
      <c r="C94" s="939" t="n"/>
      <c r="D94" s="939" t="n"/>
      <c r="E94" s="939" t="n"/>
      <c r="F94" s="939" t="n"/>
      <c r="G94" s="939" t="n">
        <v>-5686096</v>
      </c>
      <c r="H94" s="939" t="n">
        <v>-7121628</v>
      </c>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inlineStr">
        <is>
          <t>Lease liabilities</t>
        </is>
      </c>
      <c r="C103" s="103" t="n"/>
      <c r="D103" s="103" t="n"/>
      <c r="E103" s="103" t="n"/>
      <c r="F103" s="103" t="n"/>
      <c r="G103" s="103" t="n">
        <v>875650</v>
      </c>
      <c r="H103" s="103" t="n">
        <v>564664</v>
      </c>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c r="H108" s="220" t="n"/>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c r="H112" s="220" t="n"/>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 xml:space="preserve"> Non-current Employee benefits</t>
        </is>
      </c>
      <c r="C129" s="991" t="n"/>
      <c r="D129" s="991" t="n"/>
      <c r="E129" s="991" t="n"/>
      <c r="F129" s="991" t="n"/>
      <c r="G129" s="991" t="n">
        <v>123872</v>
      </c>
      <c r="H129" s="991" t="n">
        <v>203908</v>
      </c>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inlineStr">
        <is>
          <t>Other non-current liabilities *</t>
        </is>
      </c>
      <c r="C130" s="991" t="n"/>
      <c r="D130" s="991" t="n"/>
      <c r="E130" s="991" t="n"/>
      <c r="F130" s="991" t="n"/>
      <c r="G130" s="991" t="n">
        <v>238961</v>
      </c>
      <c r="H130" s="991" t="n">
        <v>248556</v>
      </c>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c r="H152" s="939" t="n"/>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inlineStr">
        <is>
          <t xml:space="preserve"> None 1,900,000) fully paid ordinary shares</t>
        </is>
      </c>
      <c r="C156" s="103" t="n"/>
      <c r="D156" s="103" t="n"/>
      <c r="E156" s="103" t="n"/>
      <c r="F156" s="103" t="n"/>
      <c r="G156" s="103" t="n">
        <v>1900000</v>
      </c>
      <c r="H156" s="103" t="n">
        <v>1900000</v>
      </c>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inlineStr">
        <is>
          <t xml:space="preserve"> None Share premium</t>
        </is>
      </c>
      <c r="C163" s="103" t="n"/>
      <c r="D163" s="103" t="n"/>
      <c r="E163" s="103" t="n"/>
      <c r="F163" s="103" t="n"/>
      <c r="G163" s="103" t="n">
        <v>17435325</v>
      </c>
      <c r="H163" s="103" t="n">
        <v>17435325</v>
      </c>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inlineStr">
        <is>
          <t>Other Reserves *</t>
        </is>
      </c>
      <c r="C167" s="993" t="n"/>
      <c r="D167" s="993" t="n"/>
      <c r="E167" s="993" t="n"/>
      <c r="F167" s="993" t="n"/>
      <c r="G167" s="993" t="n">
        <v>-9840095</v>
      </c>
      <c r="H167" s="993" t="n">
        <v>-9836595</v>
      </c>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n"/>
      <c r="C168" s="993" t="n"/>
      <c r="D168" s="993" t="n"/>
      <c r="E168" s="993" t="n"/>
      <c r="F168" s="993" t="n"/>
      <c r="G168" s="993" t="n"/>
      <c r="H168" s="993" t="n"/>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c r="H177" s="952" t="n"/>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inlineStr">
        <is>
          <t>Retained earnings</t>
        </is>
      </c>
      <c r="C181" s="103" t="n"/>
      <c r="D181" s="103" t="n"/>
      <c r="E181" s="103" t="n"/>
      <c r="F181" s="103" t="n"/>
      <c r="G181" s="103" t="n">
        <v>41072875</v>
      </c>
      <c r="H181" s="103" t="n">
        <v>38884464</v>
      </c>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c r="H199" s="1002" t="n"/>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f>SUM(INDIRECT(ADDRESS(MATCH("K37",$A:$A,0)+1,COLUMN(G$13),4)&amp;":"&amp;ADDRESS(MATCH("K38",$A:$A,0)-1,COLUMN(G$13),4)))</f>
        <v/>
      </c>
      <c r="H200" s="954">
        <f>SUM(INDIRECT(ADDRESS(MATCH("K37",$A:$A,0)+1,COLUMN(H$13),4)&amp;":"&amp;ADDRESS(MATCH("K38",$A:$A,0)-1,COLUMN(H$13),4)))</f>
        <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 from contracts with customers</t>
        </is>
      </c>
      <c r="C15" s="939" t="n"/>
      <c r="D15" s="939" t="n"/>
      <c r="E15" s="939" t="n"/>
      <c r="F15" s="939" t="n"/>
      <c r="G15" s="939" t="n">
        <v>59084896</v>
      </c>
      <c r="H15" s="939" t="n">
        <v>4.1</v>
      </c>
      <c r="I15" s="289" t="n"/>
      <c r="N15" s="293">
        <f>B15</f>
        <v/>
      </c>
      <c r="O15" s="192">
        <f>C15*BS!$B$9</f>
        <v/>
      </c>
      <c r="P15" s="192">
        <f>D15*BS!$B$9</f>
        <v/>
      </c>
      <c r="Q15" s="192">
        <f>E15*BS!$B$9</f>
        <v/>
      </c>
      <c r="R15" s="192">
        <f>F15*BS!$B$9</f>
        <v/>
      </c>
      <c r="S15" s="192">
        <f>G15*BS!$B$9</f>
        <v/>
      </c>
      <c r="T15" s="192">
        <f>H15*BS!$B$9</f>
        <v/>
      </c>
      <c r="U15" s="1016">
        <f>I15</f>
        <v/>
      </c>
    </row>
    <row r="16" customFormat="1" s="118">
      <c r="B16" s="102" t="n"/>
      <c r="C16" s="939" t="n"/>
      <c r="D16" s="939" t="n"/>
      <c r="E16" s="939" t="n"/>
      <c r="F16" s="939" t="n"/>
      <c r="G16" s="939" t="n"/>
      <c r="H16" s="939" t="n"/>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n"/>
      <c r="C29" s="939" t="n"/>
      <c r="D29" s="939" t="n"/>
      <c r="E29" s="939" t="n"/>
      <c r="F29" s="939" t="n"/>
      <c r="G29" s="939" t="n"/>
      <c r="H29" s="939" t="n"/>
      <c r="I29" s="1017" t="n"/>
      <c r="N29" s="293">
        <f>B29</f>
        <v/>
      </c>
      <c r="O29" s="192">
        <f>C29*BS!$B$9</f>
        <v/>
      </c>
      <c r="P29" s="192">
        <f>D29*BS!$B$9</f>
        <v/>
      </c>
      <c r="Q29" s="192">
        <f>E29*BS!$B$9</f>
        <v/>
      </c>
      <c r="R29" s="192">
        <f>F29*BS!$B$9</f>
        <v/>
      </c>
      <c r="S29" s="192">
        <f>G29*BS!$B$9</f>
        <v/>
      </c>
      <c r="T29" s="192">
        <f>H29*BS!$B$9</f>
        <v/>
      </c>
      <c r="U29" s="1016">
        <f>I29</f>
        <v/>
      </c>
    </row>
    <row r="30" customFormat="1" s="279">
      <c r="A30" s="118" t="n"/>
      <c r="B30" s="102" t="n"/>
      <c r="C30" s="939" t="n"/>
      <c r="D30" s="939" t="n"/>
      <c r="E30" s="939" t="n"/>
      <c r="F30" s="939" t="n"/>
      <c r="G30" s="939" t="n"/>
      <c r="H30" s="939" t="n"/>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Employee benefits expense</t>
        </is>
      </c>
      <c r="C56" s="939" t="n"/>
      <c r="D56" s="939" t="n"/>
      <c r="E56" s="939" t="n"/>
      <c r="F56" s="939" t="n"/>
      <c r="G56" s="939" t="n">
        <v>9962805</v>
      </c>
      <c r="H56" s="939" t="n">
        <v>4.3</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inlineStr">
        <is>
          <t>Depreciation and amortisation expense</t>
        </is>
      </c>
      <c r="C57" s="939" t="n"/>
      <c r="D57" s="939" t="n"/>
      <c r="E57" s="939" t="n"/>
      <c r="F57" s="939" t="n"/>
      <c r="G57" s="939" t="n">
        <v>460025</v>
      </c>
      <c r="H57" s="939" t="n">
        <v>4.4</v>
      </c>
      <c r="I57" s="1017" t="n"/>
      <c r="N57" s="293">
        <f>B57</f>
        <v/>
      </c>
      <c r="O57" s="192">
        <f>C57*BS!$B$9</f>
        <v/>
      </c>
      <c r="P57" s="192">
        <f>D57*BS!$B$9</f>
        <v/>
      </c>
      <c r="Q57" s="192">
        <f>E57*BS!$B$9</f>
        <v/>
      </c>
      <c r="R57" s="192">
        <f>F57*BS!$B$9</f>
        <v/>
      </c>
      <c r="S57" s="192">
        <f>G57*BS!$B$9</f>
        <v/>
      </c>
      <c r="T57" s="192">
        <f>H57*BS!$B$9</f>
        <v/>
      </c>
      <c r="U57" s="1016">
        <f>I57</f>
        <v/>
      </c>
    </row>
    <row r="58" customFormat="1" s="279">
      <c r="A58" s="118" t="n"/>
      <c r="B58" s="102" t="inlineStr">
        <is>
          <t>Other expenses</t>
        </is>
      </c>
      <c r="C58" s="939" t="n"/>
      <c r="D58" s="939" t="n"/>
      <c r="E58" s="939" t="n"/>
      <c r="F58" s="939" t="n"/>
      <c r="G58" s="939" t="n">
        <v>5924589</v>
      </c>
      <c r="H58" s="939" t="n">
        <v>4.5</v>
      </c>
      <c r="I58" s="1017" t="n"/>
      <c r="N58" s="293">
        <f>B58</f>
        <v/>
      </c>
      <c r="O58" s="192">
        <f>C58*BS!$B$9</f>
        <v/>
      </c>
      <c r="P58" s="192">
        <f>D58*BS!$B$9</f>
        <v/>
      </c>
      <c r="Q58" s="192">
        <f>E58*BS!$B$9</f>
        <v/>
      </c>
      <c r="R58" s="192">
        <f>F58*BS!$B$9</f>
        <v/>
      </c>
      <c r="S58" s="192">
        <f>G58*BS!$B$9</f>
        <v/>
      </c>
      <c r="T58" s="192">
        <f>H58*BS!$B$9</f>
        <v/>
      </c>
      <c r="U58" s="1016">
        <f>I58</f>
        <v/>
      </c>
    </row>
    <row r="59" customFormat="1" s="279">
      <c r="A59" s="118" t="n"/>
      <c r="B59" s="102" t="n"/>
      <c r="C59" s="939" t="n"/>
      <c r="D59" s="939" t="n"/>
      <c r="E59" s="939" t="n"/>
      <c r="F59" s="939" t="n"/>
      <c r="G59" s="939" t="n"/>
      <c r="H59" s="939" t="n"/>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n"/>
      <c r="C80" s="939" t="n"/>
      <c r="D80" s="939" t="n"/>
      <c r="E80" s="939" t="n"/>
      <c r="F80" s="939" t="n"/>
      <c r="G80" s="939" t="n"/>
      <c r="H80" s="939" t="n"/>
      <c r="I80" s="1017" t="n"/>
      <c r="N80" s="290" t="n"/>
      <c r="O80" s="204" t="n"/>
      <c r="P80" s="204" t="n"/>
      <c r="Q80" s="204" t="n"/>
      <c r="R80" s="204" t="n"/>
      <c r="S80" s="204" t="n"/>
      <c r="T80" s="204" t="n"/>
      <c r="U80" s="1016" t="n"/>
    </row>
    <row r="81" customFormat="1" s="279">
      <c r="B81" s="119" t="n"/>
      <c r="C81" s="939" t="n"/>
      <c r="D81" s="939" t="n"/>
      <c r="E81" s="939" t="n"/>
      <c r="F81" s="939" t="n"/>
      <c r="G81" s="939" t="n"/>
      <c r="H81" s="939" t="n"/>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inlineStr">
        <is>
          <t>Other income</t>
        </is>
      </c>
      <c r="C84" s="991" t="n"/>
      <c r="D84" s="991" t="n"/>
      <c r="E84" s="991" t="n"/>
      <c r="F84" s="991" t="n"/>
      <c r="G84" s="991" t="n">
        <v>0</v>
      </c>
      <c r="H84" s="991" t="n">
        <v>4.2</v>
      </c>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inlineStr">
        <is>
          <t>Finance costs</t>
        </is>
      </c>
      <c r="C98" s="939" t="n"/>
      <c r="D98" s="939" t="n"/>
      <c r="E98" s="939" t="n"/>
      <c r="F98" s="939" t="n"/>
      <c r="G98" s="939" t="n">
        <v>14558</v>
      </c>
      <c r="H98" s="939" t="n">
        <v>4.7</v>
      </c>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inlineStr">
        <is>
          <t>Other income</t>
        </is>
      </c>
      <c r="C99" s="939" t="n"/>
      <c r="D99" s="939" t="n"/>
      <c r="E99" s="939" t="n"/>
      <c r="F99" s="939" t="n"/>
      <c r="G99" s="939" t="n">
        <v>0</v>
      </c>
      <c r="H99" s="939" t="n">
        <v>4.2</v>
      </c>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inlineStr">
        <is>
          <t>Finance income</t>
        </is>
      </c>
      <c r="C100" s="939" t="n"/>
      <c r="D100" s="939" t="n"/>
      <c r="E100" s="939" t="n"/>
      <c r="F100" s="939" t="n"/>
      <c r="G100" s="939" t="n">
        <v>988213</v>
      </c>
      <c r="H100" s="939" t="n">
        <v>4.6</v>
      </c>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inlineStr">
        <is>
          <t>Finance costs</t>
        </is>
      </c>
      <c r="C111" s="939" t="n"/>
      <c r="D111" s="939" t="n"/>
      <c r="E111" s="939" t="n"/>
      <c r="F111" s="939" t="n"/>
      <c r="G111" s="939" t="n">
        <v>14558</v>
      </c>
      <c r="H111" s="939" t="n">
        <v>4.7</v>
      </c>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inlineStr">
        <is>
          <t>Finance costs</t>
        </is>
      </c>
      <c r="C124" s="952" t="n"/>
      <c r="D124" s="952" t="n"/>
      <c r="E124" s="952" t="n"/>
      <c r="F124" s="952" t="n"/>
      <c r="G124" s="952" t="n">
        <v>-14558</v>
      </c>
      <c r="H124" s="952" t="n">
        <v>4.7</v>
      </c>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inlineStr">
        <is>
          <t>Other income</t>
        </is>
      </c>
      <c r="C125" s="991" t="n"/>
      <c r="D125" s="991" t="n"/>
      <c r="E125" s="991" t="n"/>
      <c r="F125" s="991" t="n"/>
      <c r="G125" s="991" t="n">
        <v>0</v>
      </c>
      <c r="H125" s="991" t="n">
        <v>4.2</v>
      </c>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n"/>
      <c r="C126" s="939" t="n"/>
      <c r="D126" s="939" t="n"/>
      <c r="E126" s="939" t="n"/>
      <c r="F126" s="939" t="n"/>
      <c r="G126" s="939" t="n"/>
      <c r="H126" s="939" t="n"/>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benefit/(expense)</t>
        </is>
      </c>
      <c r="D138" s="939" t="n"/>
      <c r="E138" s="939" t="n"/>
      <c r="F138" s="939" t="n"/>
      <c r="G138" s="939" t="n">
        <v>1016697</v>
      </c>
      <c r="H138" s="939" t="n">
        <v>5</v>
      </c>
      <c r="I138" s="1017" t="n"/>
      <c r="L138" s="279" t="n"/>
      <c r="M138" s="279" t="n"/>
      <c r="N138" s="290" t="n"/>
      <c r="O138" s="204" t="n"/>
      <c r="P138" s="204" t="n"/>
      <c r="Q138" s="204" t="n"/>
      <c r="R138" s="204" t="n"/>
      <c r="S138" s="204" t="n"/>
      <c r="T138" s="204" t="n"/>
      <c r="U138" s="1016" t="n"/>
    </row>
    <row r="139" customFormat="1" s="118">
      <c r="B139" s="102" t="n"/>
      <c r="C139" s="939" t="n"/>
      <c r="D139" s="939" t="n"/>
      <c r="E139" s="939" t="n"/>
      <c r="F139" s="939" t="n"/>
      <c r="G139" s="939" t="n"/>
      <c r="H139" s="939" t="n"/>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c r="H172" s="939" t="n"/>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-2091255</v>
      </c>
      <c r="G12" s="1029" t="n">
        <v>-7702106</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-125146</v>
      </c>
      <c r="G13" s="1028" t="n">
        <v>-169095</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4411</v>
      </c>
      <c r="G16" s="1028" t="n">
        <v>104</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345378</v>
      </c>
      <c r="G18" s="1029" t="n">
        <v>819222</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-617042</v>
      </c>
      <c r="G23" s="1028" t="n">
        <v>-383143</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-617042</v>
      </c>
      <c r="G25" s="1029" t="n">
        <v>-383143</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