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CITIZEN WATCHES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6875765</v>
      </c>
      <c r="H15" s="103" t="n">
        <v>8689562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2417278</v>
      </c>
      <c r="H29" s="103" t="n">
        <v>2626075</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4331629</v>
      </c>
      <c r="H43" s="103" t="n">
        <v>3795639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Spare parts at cost</t>
        </is>
      </c>
      <c r="C44" s="103" t="n"/>
      <c r="D44" s="103" t="n"/>
      <c r="E44" s="103" t="n"/>
      <c r="F44" s="103" t="n"/>
      <c r="G44" s="103" t="n">
        <v>86745</v>
      </c>
      <c r="H44" s="103" t="n">
        <v>118858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None Allowance for obsolescence</t>
        </is>
      </c>
      <c r="C45" s="103" t="n"/>
      <c r="D45" s="103" t="n"/>
      <c r="E45" s="103" t="n"/>
      <c r="F45" s="103" t="n"/>
      <c r="G45" s="103" t="n">
        <v>-105685</v>
      </c>
      <c r="H45" s="103" t="n">
        <v>-212115</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None Stock in transit at cost</t>
        </is>
      </c>
      <c r="C46" s="103" t="n"/>
      <c r="D46" s="103" t="n"/>
      <c r="E46" s="103" t="n"/>
      <c r="F46" s="103" t="n"/>
      <c r="G46" s="103" t="n">
        <v>42528</v>
      </c>
      <c r="H46" s="103" t="n">
        <v>45041</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114787</v>
      </c>
      <c r="H56" s="939" t="n">
        <v>183646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and Other Receivables</t>
        </is>
      </c>
      <c r="C70" s="939" t="n"/>
      <c r="D70" s="939" t="n"/>
      <c r="E70" s="939" t="n"/>
      <c r="F70" s="939" t="n"/>
      <c r="G70" s="939" t="n">
        <v>2417278</v>
      </c>
      <c r="H70" s="939" t="n">
        <v>2626075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0</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Equipment Furniture and fittings Equipment Furniture and fittings Equipment Furniture and fittings COST Balance at 31 March 2022</t>
        </is>
      </c>
      <c r="C86" s="939" t="n"/>
      <c r="D86" s="939" t="n"/>
      <c r="E86" s="939" t="n"/>
      <c r="F86" s="939" t="n"/>
      <c r="G86" s="939" t="n">
        <v>0</v>
      </c>
      <c r="H86" s="939" t="n">
        <v>878962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Equipment Furniture and fittings Equipment Furniture and fittings Equipment Furniture and fittings COST Balance at 31 March 2023</t>
        </is>
      </c>
      <c r="C87" s="939" t="n"/>
      <c r="D87" s="939" t="n"/>
      <c r="E87" s="939" t="n"/>
      <c r="F87" s="939" t="n"/>
      <c r="G87" s="939" t="n">
        <v>0</v>
      </c>
      <c r="H87" s="939" t="n">
        <v>791518</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Equipment Furniture and fittings Office equipment Office equipment COST Balance at 31 March 2022</t>
        </is>
      </c>
      <c r="C88" s="939" t="n"/>
      <c r="D88" s="939" t="n"/>
      <c r="E88" s="939" t="n"/>
      <c r="F88" s="939" t="n"/>
      <c r="G88" s="939" t="n">
        <v>0</v>
      </c>
      <c r="H88" s="939" t="n">
        <v>680225</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Equipment Furniture and fittings Office equipment Office equipment COST Balance at 31 March 2023</t>
        </is>
      </c>
      <c r="C89" s="103" t="n"/>
      <c r="D89" s="103" t="n"/>
      <c r="E89" s="103" t="n"/>
      <c r="F89" s="103" t="n"/>
      <c r="G89" s="103" t="n">
        <v>0</v>
      </c>
      <c r="H89" s="103" t="n">
        <v>736294</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Equipment Furniture and fittings Motor Leasehold vehicles improvement Motor Leasehold vehicles improvement COST Balance at 31 March 2022</t>
        </is>
      </c>
      <c r="C90" s="939" t="n"/>
      <c r="D90" s="939" t="n"/>
      <c r="E90" s="939" t="n"/>
      <c r="F90" s="939" t="n"/>
      <c r="G90" s="939" t="n">
        <v>0</v>
      </c>
      <c r="H90" s="939" t="n">
        <v>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Equipment Furniture and fittings Motor Leasehold vehicles improvement Motor Leasehold vehicles improvement COST Balance at 31 March 2023</t>
        </is>
      </c>
      <c r="C91" s="939" t="n"/>
      <c r="D91" s="939" t="n"/>
      <c r="E91" s="939" t="n"/>
      <c r="F91" s="939" t="n"/>
      <c r="G91" s="939" t="n">
        <v>0</v>
      </c>
      <c r="H91" s="939" t="n">
        <v>0</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Equipment Furniture and fittings Equipment Furniture and fittings Equipment Furniture and fittings ACCUMULATED DEPRECIATION Balance at 31 March 2022</t>
        </is>
      </c>
      <c r="C100" s="952" t="n"/>
      <c r="D100" s="952" t="n"/>
      <c r="E100" s="952" t="n"/>
      <c r="F100" s="952" t="n"/>
      <c r="G100" s="952" t="n">
        <v>0</v>
      </c>
      <c r="H100" s="952" t="n">
        <v>779853</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Equipment Furniture and fittings Equipment Furniture and fittings Equipment Furniture and fittings ACCUMULATED DEPRECIATION Balance at 31 March 2023</t>
        </is>
      </c>
      <c r="C101" s="952" t="n"/>
      <c r="D101" s="939" t="n"/>
      <c r="E101" s="939" t="n"/>
      <c r="F101" s="939" t="n"/>
      <c r="G101" s="939" t="n">
        <v>0</v>
      </c>
      <c r="H101" s="939" t="n">
        <v>683456</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Equipment Furniture and fittings Office equipment Office equipment ACCUMULATED DEPRECIATION Balance at 31 March 2022</t>
        </is>
      </c>
      <c r="C102" s="952" t="n"/>
      <c r="D102" s="939" t="n"/>
      <c r="E102" s="939" t="n"/>
      <c r="F102" s="939" t="n"/>
      <c r="G102" s="939" t="n">
        <v>0</v>
      </c>
      <c r="H102" s="939" t="n">
        <v>369882</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Equipment Furniture and fittings Office equipment Office equipment ACCUMULATED DEPRECIATION Balance at 31 March 2023</t>
        </is>
      </c>
      <c r="C103" s="103" t="n"/>
      <c r="D103" s="103" t="n"/>
      <c r="E103" s="103" t="n"/>
      <c r="F103" s="103" t="n"/>
      <c r="G103" s="103" t="n">
        <v>0</v>
      </c>
      <c r="H103" s="103" t="n">
        <v>426115</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Equipment Furniture and fittings Motor Leasehold vehicles improvement Motor Leasehold vehicles improvement ACCUMULATED DEPRECIATION Balance at 31 March 2022</t>
        </is>
      </c>
      <c r="C104" s="952" t="n"/>
      <c r="D104" s="952" t="n"/>
      <c r="E104" s="952" t="n"/>
      <c r="F104" s="952" t="n"/>
      <c r="G104" s="952" t="n">
        <v>0</v>
      </c>
      <c r="H104" s="952" t="n">
        <v>0</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Equipment Furniture and fittings Motor Leasehold vehicles improvement Motor Leasehold vehicles improvement ACCUMULATED DEPRECIATION Balance at 31 March 2023</t>
        </is>
      </c>
      <c r="C105" s="952" t="n"/>
      <c r="D105" s="952" t="n"/>
      <c r="E105" s="952" t="n"/>
      <c r="F105" s="952" t="n"/>
      <c r="G105" s="952" t="n">
        <v>0</v>
      </c>
      <c r="H105" s="952" t="n">
        <v>0</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CARRYING AMOUNTS Balance at 31 March 2023</t>
        </is>
      </c>
      <c r="C133" s="939" t="n"/>
      <c r="D133" s="939" t="n"/>
      <c r="E133" s="939" t="n"/>
      <c r="F133" s="939" t="n"/>
      <c r="G133" s="939" t="n">
        <v>0</v>
      </c>
      <c r="H133" s="939" t="n">
        <v>110456</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Software CARRYING AMOUNTS Balance at 31 March 2023</t>
        </is>
      </c>
      <c r="C134" s="939" t="n"/>
      <c r="D134" s="939" t="n"/>
      <c r="E134" s="939" t="n"/>
      <c r="F134" s="939" t="n"/>
      <c r="G134" s="939" t="n">
        <v>0</v>
      </c>
      <c r="H134" s="939" t="n">
        <v>110456</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inlineStr">
        <is>
          <t>Software CARRYING AMOUNTS Balance at 31 March 2023</t>
        </is>
      </c>
      <c r="C135" s="939" t="n"/>
      <c r="D135" s="939" t="n"/>
      <c r="E135" s="939" t="n"/>
      <c r="F135" s="939" t="n"/>
      <c r="G135" s="939" t="n">
        <v>0</v>
      </c>
      <c r="H135" s="939" t="n">
        <v>110456</v>
      </c>
      <c r="I135" s="928" t="n"/>
      <c r="N135" s="105">
        <f>B135</f>
        <v/>
      </c>
      <c r="O135" s="106" t="inlineStr"/>
      <c r="P135" s="106" t="inlineStr"/>
      <c r="Q135" s="106" t="inlineStr"/>
      <c r="R135" s="106" t="inlineStr"/>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t>
        </is>
      </c>
      <c r="C161" s="103" t="n"/>
      <c r="D161" s="103" t="n"/>
      <c r="E161" s="103" t="n"/>
      <c r="F161" s="103" t="n"/>
      <c r="G161" s="103" t="n">
        <v>427472</v>
      </c>
      <c r="H161" s="103" t="n">
        <v>297989</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-195195</v>
      </c>
      <c r="H165" s="939" t="n">
        <v>2148850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Less than one year</t>
        </is>
      </c>
      <c r="C16" s="939" t="n"/>
      <c r="D16" s="939" t="n"/>
      <c r="E16" s="939" t="n"/>
      <c r="F16" s="939" t="n"/>
      <c r="G16" s="939" t="n">
        <v>333149</v>
      </c>
      <c r="H16" s="939" t="n">
        <v>350581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Trade Creditors and accruals GST Payable</t>
        </is>
      </c>
      <c r="C70" s="939" t="n"/>
      <c r="D70" s="939" t="n"/>
      <c r="E70" s="939" t="n"/>
      <c r="F70" s="939" t="n"/>
      <c r="G70" s="939" t="n">
        <v>100957</v>
      </c>
      <c r="H70" s="939" t="n">
        <v>125801</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None Trade Creditors and accruals GST Payable</t>
        </is>
      </c>
      <c r="C84" s="103" t="n"/>
      <c r="D84" s="103" t="n"/>
      <c r="E84" s="103" t="n"/>
      <c r="F84" s="103" t="n"/>
      <c r="G84" s="103" t="n">
        <v>100957</v>
      </c>
      <c r="H84" s="103" t="n">
        <v>125801</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Liability</t>
        </is>
      </c>
      <c r="C85" s="939" t="n"/>
      <c r="D85" s="939" t="n"/>
      <c r="E85" s="939" t="n"/>
      <c r="F85" s="939" t="n"/>
      <c r="G85" s="939" t="n">
        <v>62428</v>
      </c>
      <c r="H85" s="939" t="n">
        <v>435171</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Other current liabilities *</t>
        </is>
      </c>
      <c r="C88" s="939" t="n"/>
      <c r="D88" s="939" t="n"/>
      <c r="E88" s="939" t="n"/>
      <c r="F88" s="939" t="n"/>
      <c r="G88" s="939" t="n">
        <v>-1741522</v>
      </c>
      <c r="H88" s="939" t="n">
        <v>-2555682</v>
      </c>
      <c r="I88" s="975" t="n"/>
      <c r="J88" s="180" t="n"/>
      <c r="N88" s="976">
        <f>B88</f>
        <v/>
      </c>
      <c r="O88" s="192" t="inlineStr"/>
      <c r="P88" s="192" t="inlineStr"/>
      <c r="Q88" s="192" t="inlineStr"/>
      <c r="R88" s="192" t="inlineStr"/>
      <c r="S88" s="192">
        <f>G88*BS!$B$9</f>
        <v/>
      </c>
      <c r="T88" s="192">
        <f>H88*BS!$B$9</f>
        <v/>
      </c>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t="inlineStr">
        <is>
          <t>Ordinary shares fully paid  Ordinary shares fully paid  Ordinary shares fully paid  None In issue at 31 March 2022</t>
        </is>
      </c>
      <c r="G156" t="n">
        <v>3000000</v>
      </c>
      <c r="H156" t="n">
        <v>0</v>
      </c>
      <c r="N156">
        <f>B156</f>
        <v/>
      </c>
      <c r="O156" t="inlineStr"/>
      <c r="P156" t="inlineStr"/>
      <c r="Q156" t="inlineStr"/>
      <c r="R156" t="inlineStr"/>
      <c r="S156">
        <f>G156*BS!$B$9</f>
        <v/>
      </c>
      <c r="T156">
        <f>H156*BS!$B$9</f>
        <v/>
      </c>
    </row>
    <row r="157" ht="18.75" customFormat="1" customHeight="1" s="194">
      <c r="B157" t="inlineStr">
        <is>
          <t>Ordinary shares fully paid  Ordinary shares fully paid  Ordinary shares fully paid  None Ini issue at 31 March 2023</t>
        </is>
      </c>
      <c r="G157" t="n">
        <v>0</v>
      </c>
      <c r="H157" t="n">
        <v>3000000</v>
      </c>
      <c r="N157">
        <f>B157</f>
        <v/>
      </c>
      <c r="O157" t="inlineStr"/>
      <c r="P157" t="inlineStr"/>
      <c r="Q157" t="inlineStr"/>
      <c r="R157" t="inlineStr"/>
      <c r="S157">
        <f>G157*BS!$B$9</f>
        <v/>
      </c>
      <c r="T157">
        <f>H157*BS!$B$9</f>
        <v/>
      </c>
    </row>
    <row r="158" ht="18.75" customFormat="1" customHeight="1" s="194">
      <c r="B158" t="inlineStr">
        <is>
          <t>Ordinary shares partly paid  Ordinary shares partly paid  Ordinary shares partly paid  None In issue at 31 March 2022</t>
        </is>
      </c>
      <c r="G158" t="n">
        <v>100335</v>
      </c>
      <c r="H158" t="n">
        <v>0</v>
      </c>
      <c r="N158">
        <f>B158</f>
        <v/>
      </c>
      <c r="O158" t="inlineStr"/>
      <c r="P158" t="inlineStr"/>
      <c r="Q158" t="inlineStr"/>
      <c r="R158" t="inlineStr"/>
      <c r="S158">
        <f>G158*BS!$B$9</f>
        <v/>
      </c>
      <c r="T158">
        <f>H158*BS!$B$9</f>
        <v/>
      </c>
    </row>
    <row r="159" ht="18.75" customFormat="1" customHeight="1" s="194">
      <c r="B159" t="inlineStr">
        <is>
          <t>Ordinary shares partly paid  Ordinary shares partly paid  Ordinary shares partly paid  None Ini issue at 31 March 2023</t>
        </is>
      </c>
      <c r="G159" t="n">
        <v>0</v>
      </c>
      <c r="H159" t="n">
        <v>100335</v>
      </c>
      <c r="N159">
        <f>B159</f>
        <v/>
      </c>
      <c r="O159" t="inlineStr"/>
      <c r="P159" t="inlineStr"/>
      <c r="Q159" t="inlineStr"/>
      <c r="R159" t="inlineStr"/>
      <c r="S159">
        <f>G159*BS!$B$9</f>
        <v/>
      </c>
      <c r="T159">
        <f>H159*BS!$B$9</f>
        <v/>
      </c>
    </row>
    <row r="160">
      <c r="B160" t="inlineStr">
        <is>
          <t>Ordinary shares fully paid No. Ordinary shares fully paid No. Ordinary shares fully paid No. None In issue at 31 March 2022</t>
        </is>
      </c>
      <c r="G160" t="n">
        <v>3000000</v>
      </c>
      <c r="H160" t="n">
        <v>0</v>
      </c>
      <c r="N160">
        <f>B160</f>
        <v/>
      </c>
      <c r="O160" t="inlineStr"/>
      <c r="P160" t="inlineStr"/>
      <c r="Q160" t="inlineStr"/>
      <c r="R160" t="inlineStr"/>
      <c r="S160">
        <f>G160*BS!$B$9</f>
        <v/>
      </c>
      <c r="T160">
        <f>H160*BS!$B$9</f>
        <v/>
      </c>
    </row>
    <row r="161">
      <c r="B161" t="inlineStr">
        <is>
          <t>Ordinary shares fully paid No. Ordinary shares fully paid No. Ordinary shares fully paid No. None Ini issue at 31 March 2023</t>
        </is>
      </c>
      <c r="G161" t="n">
        <v>0</v>
      </c>
      <c r="H161" t="n">
        <v>3000000</v>
      </c>
      <c r="N161">
        <f>B161</f>
        <v/>
      </c>
      <c r="O161" t="inlineStr"/>
      <c r="P161" t="inlineStr"/>
      <c r="Q161" t="inlineStr"/>
      <c r="R161" t="inlineStr"/>
      <c r="S161">
        <f>G161*BS!$B$9</f>
        <v/>
      </c>
      <c r="T161">
        <f>H161*BS!$B$9</f>
        <v/>
      </c>
    </row>
    <row r="162" ht="18.75" customFormat="1" customHeight="1" s="194">
      <c r="B162" t="inlineStr">
        <is>
          <t>Ordinary shares partly paid Ordinary shares partly paid No. None In issue at 31 March 2022</t>
        </is>
      </c>
      <c r="G162" t="n">
        <v>200000</v>
      </c>
      <c r="H162" t="n">
        <v>0</v>
      </c>
      <c r="N162">
        <f>B162</f>
        <v/>
      </c>
      <c r="O162" t="inlineStr"/>
      <c r="P162" t="inlineStr"/>
      <c r="Q162" t="inlineStr"/>
      <c r="R162" t="inlineStr"/>
      <c r="S162">
        <f>G162*BS!$B$9</f>
        <v/>
      </c>
      <c r="T162">
        <f>H162*BS!$B$9</f>
        <v/>
      </c>
    </row>
    <row r="163" ht="18.75" customFormat="1" customHeight="1" s="194">
      <c r="B163" s="229" t="inlineStr">
        <is>
          <t>Ordinary shares partly paid Ordinary shares partly paid No. None Ini issue at 31 March 2023</t>
        </is>
      </c>
      <c r="C163" s="103" t="n"/>
      <c r="D163" s="103" t="n"/>
      <c r="E163" s="103" t="n"/>
      <c r="F163" s="103" t="n"/>
      <c r="G163" s="103" t="n">
        <v>0</v>
      </c>
      <c r="H163" s="103" t="n">
        <v>200000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Other Reserves *</t>
        </is>
      </c>
      <c r="C174" s="993" t="n"/>
      <c r="D174" s="993" t="n"/>
      <c r="E174" s="993" t="n"/>
      <c r="F174" s="993" t="n"/>
      <c r="G174" s="993" t="n">
        <v>-3200000</v>
      </c>
      <c r="H174" s="993" t="n">
        <v>-3200000</v>
      </c>
      <c r="I174" s="992" t="n"/>
      <c r="J174" s="180" t="n"/>
      <c r="N174" s="976">
        <f>B174</f>
        <v/>
      </c>
      <c r="O174" s="192" t="inlineStr"/>
      <c r="P174" s="192" t="inlineStr"/>
      <c r="Q174" s="192" t="inlineStr"/>
      <c r="R174" s="192" t="inlineStr"/>
      <c r="S174" s="192">
        <f>G174*BS!$B$9</f>
        <v/>
      </c>
      <c r="T174" s="192">
        <f>H174*BS!$B$9</f>
        <v/>
      </c>
      <c r="U174" s="193">
        <f>I167</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96" t="n"/>
      <c r="D186" s="996" t="n"/>
      <c r="E186" s="996" t="n"/>
      <c r="F186" s="996" t="n"/>
      <c r="G186" s="996" t="n"/>
      <c r="H186" s="996" t="n"/>
      <c r="I186" s="997" t="n"/>
      <c r="J186" s="180" t="n"/>
      <c r="N186" s="976" t="inlineStr"/>
      <c r="O186" s="192" t="inlineStr"/>
      <c r="P186" s="192" t="inlineStr"/>
      <c r="Q186" s="192" t="inlineStr"/>
      <c r="R186" s="192" t="inlineStr"/>
      <c r="S186" s="192" t="inlineStr"/>
      <c r="T186" s="192" t="inlineStr"/>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inlineStr">
        <is>
          <t>Retained Earnings</t>
        </is>
      </c>
      <c r="C188" s="103" t="n"/>
      <c r="D188" s="103" t="n"/>
      <c r="E188" s="103" t="n"/>
      <c r="F188" s="103" t="n"/>
      <c r="G188" s="103" t="n">
        <v>9471768</v>
      </c>
      <c r="H188" s="103" t="n">
        <v>9930819</v>
      </c>
      <c r="I188" s="998" t="n"/>
      <c r="J188" s="196" t="n"/>
      <c r="K188" s="197" t="n"/>
      <c r="L188" s="197" t="n"/>
      <c r="M188" s="197" t="n"/>
      <c r="N188" s="966">
        <f>B188</f>
        <v/>
      </c>
      <c r="O188" s="198" t="inlineStr"/>
      <c r="P188" s="198" t="inlineStr"/>
      <c r="Q188" s="198" t="inlineStr"/>
      <c r="R188" s="198" t="inlineStr"/>
      <c r="S188" s="198">
        <f>G188*BS!$B$9</f>
        <v/>
      </c>
      <c r="T188" s="198">
        <f>H188*BS!$B$9</f>
        <v/>
      </c>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f>SUM(INDIRECT(ADDRESS(MATCH("K35",$A:$A,0)+1,COLUMN(G$13),4)&amp;":"&amp;ADDRESS(MATCH("K36",$A:$A,0)-1,COLUMN(G$13),4)))</f>
        <v/>
      </c>
      <c r="H202" s="954">
        <f>SUM(INDIRECT(ADDRESS(MATCH("K35",$A:$A,0)+1,COLUMN(H$13),4)&amp;":"&amp;ADDRESS(MATCH("K36",$A:$A,0)-1,COLUMN(H$13),4)))</f>
        <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f>SUM(INDIRECT(ADDRESS(MATCH("K37",$A:$A,0)+1,COLUMN(G$13),4)&amp;":"&amp;ADDRESS(MATCH("K38",$A:$A,0)-1,COLUMN(G$13),4)))</f>
        <v/>
      </c>
      <c r="H207" s="954">
        <f>SUM(INDIRECT(ADDRESS(MATCH("K37",$A:$A,0)+1,COLUMN(H$13),4)&amp;":"&amp;ADDRESS(MATCH("K38",$A:$A,0)-1,COLUMN(H$13),4)))</f>
        <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8616129</v>
      </c>
      <c r="H29" s="939" t="n">
        <v>9879276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1086734</v>
      </c>
      <c r="H56" s="939" t="n">
        <v>1357201</v>
      </c>
      <c r="I56" s="1017" t="n"/>
      <c r="N56" s="293" t="inlineStr"/>
      <c r="O56" s="192" t="inlineStr"/>
      <c r="P56" s="192" t="inlineStr"/>
      <c r="Q56" s="192" t="inlineStr"/>
      <c r="R56" s="192" t="inlineStr"/>
      <c r="S56" s="192" t="inlineStr"/>
      <c r="T56" s="192" t="inlineStr"/>
      <c r="U56" s="1016">
        <f>I56</f>
        <v/>
      </c>
    </row>
    <row r="57" customFormat="1" s="279">
      <c r="A57" s="118" t="n"/>
      <c r="B57" s="102" t="inlineStr">
        <is>
          <t>Salaries and Employee Benefits</t>
        </is>
      </c>
      <c r="C57" s="939" t="n"/>
      <c r="D57" s="939" t="n"/>
      <c r="E57" s="939" t="n"/>
      <c r="F57" s="939" t="n"/>
      <c r="G57" s="939" t="n">
        <v>2871395</v>
      </c>
      <c r="H57" s="939" t="n">
        <v>2908832</v>
      </c>
      <c r="I57" s="1017" t="n"/>
      <c r="N57" s="293" t="inlineStr"/>
      <c r="O57" s="192" t="inlineStr"/>
      <c r="P57" s="192" t="inlineStr"/>
      <c r="Q57" s="192" t="inlineStr"/>
      <c r="R57" s="192" t="inlineStr"/>
      <c r="S57" s="192" t="inlineStr"/>
      <c r="T57" s="192" t="inlineStr"/>
      <c r="U57" s="1016">
        <f>I57</f>
        <v/>
      </c>
    </row>
    <row r="58" customFormat="1" s="279">
      <c r="A58" s="118" t="n"/>
      <c r="B58" s="102" t="inlineStr">
        <is>
          <t>Marketing and Advertising Expenses</t>
        </is>
      </c>
      <c r="C58" s="939" t="n"/>
      <c r="D58" s="939" t="n"/>
      <c r="E58" s="939" t="n"/>
      <c r="F58" s="939" t="n"/>
      <c r="G58" s="939" t="n">
        <v>878623</v>
      </c>
      <c r="H58" s="939" t="n">
        <v>955004</v>
      </c>
      <c r="I58" s="1017" t="n"/>
      <c r="N58" s="293" t="inlineStr"/>
      <c r="O58" s="192" t="inlineStr"/>
      <c r="P58" s="192" t="inlineStr"/>
      <c r="Q58" s="192" t="inlineStr"/>
      <c r="R58" s="192" t="inlineStr"/>
      <c r="S58" s="192" t="inlineStr"/>
      <c r="T58" s="192" t="inlineStr"/>
      <c r="U58" s="1016">
        <f>I58</f>
        <v/>
      </c>
    </row>
    <row r="59" customFormat="1" s="279">
      <c r="A59" s="118" t="n"/>
      <c r="B59" s="102" t="inlineStr">
        <is>
          <t>Selling and Distribution Expenses</t>
        </is>
      </c>
      <c r="C59" s="939" t="n"/>
      <c r="D59" s="939" t="n"/>
      <c r="E59" s="939" t="n"/>
      <c r="F59" s="939" t="n"/>
      <c r="G59" s="939" t="n">
        <v>588608</v>
      </c>
      <c r="H59" s="939" t="n">
        <v>858306</v>
      </c>
      <c r="I59" s="1017" t="n"/>
      <c r="N59" s="293" t="inlineStr"/>
      <c r="O59" s="192" t="inlineStr"/>
      <c r="P59" s="192" t="inlineStr"/>
      <c r="Q59" s="192" t="inlineStr"/>
      <c r="R59" s="192" t="inlineStr"/>
      <c r="S59" s="192" t="inlineStr"/>
      <c r="T59" s="192" t="inlineStr"/>
      <c r="U59" s="1016">
        <f>I59</f>
        <v/>
      </c>
    </row>
    <row r="60" customFormat="1" s="279">
      <c r="A60" s="118" t="n"/>
      <c r="B60" s="102" t="inlineStr">
        <is>
          <t>Administration Expenses</t>
        </is>
      </c>
      <c r="C60" s="939" t="n"/>
      <c r="D60" s="939" t="n"/>
      <c r="E60" s="939" t="n"/>
      <c r="F60" s="939" t="n"/>
      <c r="G60" s="939" t="n">
        <v>378702</v>
      </c>
      <c r="H60" s="939" t="n">
        <v>432075</v>
      </c>
      <c r="I60" s="1017" t="n"/>
      <c r="N60" s="293" t="inlineStr"/>
      <c r="O60" s="192" t="inlineStr"/>
      <c r="P60" s="192" t="inlineStr"/>
      <c r="Q60" s="192" t="inlineStr"/>
      <c r="R60" s="192" t="inlineStr"/>
      <c r="S60" s="192" t="inlineStr"/>
      <c r="T60" s="192" t="inlineStr"/>
      <c r="U60" s="1016">
        <f>I60</f>
        <v/>
      </c>
    </row>
    <row r="61" customFormat="1" s="279">
      <c r="A61" s="118" t="n"/>
      <c r="B61" s="102" t="inlineStr">
        <is>
          <t>Depreciation and Amortisation Expenses</t>
        </is>
      </c>
      <c r="C61" s="939" t="n"/>
      <c r="D61" s="939" t="n"/>
      <c r="E61" s="939" t="n"/>
      <c r="F61" s="939" t="n"/>
      <c r="G61" s="939" t="n">
        <v>596431</v>
      </c>
      <c r="H61" s="939" t="n">
        <v>530019</v>
      </c>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In AUD Interest income</t>
        </is>
      </c>
      <c r="C98" s="939" t="n"/>
      <c r="D98" s="939" t="n"/>
      <c r="E98" s="939" t="n"/>
      <c r="F98" s="939" t="n"/>
      <c r="G98" s="939" t="n">
        <v>676</v>
      </c>
      <c r="H98" s="939" t="n">
        <v>94899</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In AUD Interest income</t>
        </is>
      </c>
      <c r="C99" s="939" t="n"/>
      <c r="D99" s="939" t="n"/>
      <c r="E99" s="939" t="n"/>
      <c r="F99" s="939" t="n"/>
      <c r="G99" s="939" t="n">
        <v>676</v>
      </c>
      <c r="H99" s="939" t="n">
        <v>94899</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In AUD Interest expense</t>
        </is>
      </c>
      <c r="C111" s="939" t="n"/>
      <c r="D111" s="939" t="n"/>
      <c r="E111" s="939" t="n"/>
      <c r="F111" s="939" t="n"/>
      <c r="G111" s="939" t="n">
        <v>69270</v>
      </c>
      <c r="H111" s="939" t="n">
        <v>63946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In AUD Finance costs</t>
        </is>
      </c>
      <c r="C112" s="939" t="n"/>
      <c r="D112" s="939" t="n"/>
      <c r="E112" s="939" t="n"/>
      <c r="F112" s="939" t="n"/>
      <c r="G112" s="939" t="n">
        <v>110635</v>
      </c>
      <c r="H112" s="939" t="n">
        <v>89370</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357665</v>
      </c>
      <c r="H138" s="939" t="n">
        <v>631712</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-7820</v>
      </c>
      <c r="G12" s="1029" t="n">
        <v>3132619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-101548</v>
      </c>
      <c r="G13" s="1028" t="n">
        <v>-132937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-101548</v>
      </c>
      <c r="G18" s="1029" t="n">
        <v>-132937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-536914</v>
      </c>
      <c r="G21" s="1028" t="n">
        <v>-874534</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-293162</v>
      </c>
      <c r="G23" s="1028" t="n">
        <v>-310598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-830076</v>
      </c>
      <c r="G25" s="1029" t="n">
        <v>-1185132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