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J-POWER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0"/>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147947295</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t>
        </is>
      </c>
      <c r="C16" s="103" t="n"/>
      <c r="D16" s="103" t="n"/>
      <c r="E16" s="103" t="n"/>
      <c r="F16" s="103" t="n"/>
      <c r="G16" s="103" t="n">
        <v>202947295</v>
      </c>
      <c r="H16" s="103" t="n">
        <v>779298317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due from related parties</t>
        </is>
      </c>
      <c r="C29" s="103" t="n"/>
      <c r="D29" s="103" t="n"/>
      <c r="E29" s="103" t="n"/>
      <c r="F29" s="103" t="n"/>
      <c r="G29" s="103" t="n">
        <v>33805093</v>
      </c>
      <c r="H29" s="103" t="n">
        <v>123361410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17 Inventories Coal stock on hand</t>
        </is>
      </c>
      <c r="C43" s="103" t="n"/>
      <c r="D43" s="103" t="n"/>
      <c r="E43" s="103" t="n"/>
      <c r="F43" s="103" t="n"/>
      <c r="G43" s="103" t="n">
        <v>20567515</v>
      </c>
      <c r="H43" s="103" t="n">
        <v>32535608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17 Inventories Stores</t>
        </is>
      </c>
      <c r="C44" s="103" t="n"/>
      <c r="D44" s="103" t="n"/>
      <c r="E44" s="103" t="n"/>
      <c r="F44" s="103" t="n"/>
      <c r="G44" s="103" t="n">
        <v>4716778</v>
      </c>
      <c r="H44" s="103" t="n">
        <v>6727271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 Current Prepayments</t>
        </is>
      </c>
      <c r="C56" s="939" t="n"/>
      <c r="D56" s="939" t="n"/>
      <c r="E56" s="939" t="n"/>
      <c r="F56" s="939" t="n"/>
      <c r="G56" s="939" t="n">
        <v>0</v>
      </c>
      <c r="H56" s="939" t="n">
        <v>5415190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Prepayments</t>
        </is>
      </c>
      <c r="C57" s="939" t="n"/>
      <c r="D57" s="939" t="n"/>
      <c r="E57" s="939" t="n"/>
      <c r="F57" s="939" t="n"/>
      <c r="G57" s="939" t="n">
        <v>3301122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 Current Prepayments</t>
        </is>
      </c>
      <c r="C70" s="939" t="n"/>
      <c r="D70" s="939" t="n"/>
      <c r="E70" s="939" t="n"/>
      <c r="F70" s="939" t="n"/>
      <c r="G70" s="939" t="n">
        <v>0</v>
      </c>
      <c r="H70" s="939" t="n">
        <v>5415190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assets Current TMF trust account</t>
        </is>
      </c>
      <c r="C71" s="939" t="n"/>
      <c r="D71" s="939" t="n"/>
      <c r="E71" s="939" t="n"/>
      <c r="F71" s="939" t="n"/>
      <c r="G71" s="939" t="n">
        <v>0</v>
      </c>
      <c r="H71" s="939" t="n">
        <v>95241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0</v>
      </c>
      <c r="H72" s="939" t="n">
        <v>130301113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412620859</v>
      </c>
      <c r="H86" s="939" t="n">
        <v>346790090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412620859</v>
      </c>
      <c r="H100" s="952" t="n">
        <v>346790090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Clermont Mining Licence Carrying amounts At 31 December 2021</t>
        </is>
      </c>
      <c r="G133" t="n">
        <v>49577368</v>
      </c>
      <c r="H133" t="n">
        <v>0</v>
      </c>
      <c r="N133">
        <f>B133</f>
        <v/>
      </c>
      <c r="O133" t="inlineStr"/>
      <c r="P133" t="inlineStr"/>
      <c r="Q133" t="inlineStr"/>
      <c r="R133" t="inlineStr"/>
      <c r="S133">
        <f>G133*BS!$B$9</f>
        <v/>
      </c>
      <c r="T133">
        <f>H133*BS!$B$9</f>
        <v/>
      </c>
    </row>
    <row r="134" customFormat="1" s="79">
      <c r="B134" t="inlineStr">
        <is>
          <t>Clermont Mining Licence Carrying amounts At 31 December 2021</t>
        </is>
      </c>
      <c r="G134" t="n">
        <v>49577368</v>
      </c>
      <c r="H134" t="n">
        <v>0</v>
      </c>
      <c r="N134">
        <f>B134</f>
        <v/>
      </c>
      <c r="O134" t="inlineStr"/>
      <c r="P134" t="inlineStr"/>
      <c r="Q134" t="inlineStr"/>
      <c r="R134" t="inlineStr"/>
      <c r="S134">
        <f>G134*BS!$B$9</f>
        <v/>
      </c>
      <c r="T134">
        <f>H134*BS!$B$9</f>
        <v/>
      </c>
    </row>
    <row r="135" customFormat="1" s="79">
      <c r="B135" t="inlineStr">
        <is>
          <t>Clermont Mining Licence Carrying amounts At 31 December 2021</t>
        </is>
      </c>
      <c r="G135" t="n">
        <v>49577368</v>
      </c>
      <c r="H135" t="n">
        <v>0</v>
      </c>
      <c r="N135">
        <f>B135</f>
        <v/>
      </c>
      <c r="O135" t="inlineStr"/>
      <c r="P135" t="inlineStr"/>
      <c r="Q135" t="inlineStr"/>
      <c r="R135" t="inlineStr"/>
      <c r="S135">
        <f>G135*BS!$B$9</f>
        <v/>
      </c>
      <c r="T135">
        <f>H135*BS!$B$9</f>
        <v/>
      </c>
    </row>
    <row r="136" customFormat="1" s="79">
      <c r="B136" t="inlineStr">
        <is>
          <t>Clermont Mining Licence Carrying amounts At31 December 2022</t>
        </is>
      </c>
      <c r="G136" t="n">
        <v>0</v>
      </c>
      <c r="H136" t="n">
        <v>41691469</v>
      </c>
      <c r="N136">
        <f>B136</f>
        <v/>
      </c>
      <c r="O136" t="inlineStr"/>
      <c r="P136" t="inlineStr"/>
      <c r="Q136" t="inlineStr"/>
      <c r="R136" t="inlineStr"/>
      <c r="S136">
        <f>G136*BS!$B$9</f>
        <v/>
      </c>
      <c r="T136">
        <f>H136*BS!$B$9</f>
        <v/>
      </c>
    </row>
    <row r="137" customFormat="1" s="79">
      <c r="B137" t="inlineStr">
        <is>
          <t>Clermont Mining Licence Carrying amounts At31 December 2022</t>
        </is>
      </c>
      <c r="G137" t="n">
        <v>0</v>
      </c>
      <c r="H137" t="n">
        <v>41691469</v>
      </c>
      <c r="N137">
        <f>B137</f>
        <v/>
      </c>
      <c r="O137" t="inlineStr"/>
      <c r="P137" t="inlineStr"/>
      <c r="Q137" t="inlineStr"/>
      <c r="R137" t="inlineStr"/>
      <c r="S137">
        <f>G137*BS!$B$9</f>
        <v/>
      </c>
      <c r="T137">
        <f>H137*BS!$B$9</f>
        <v/>
      </c>
    </row>
    <row r="138" customFormat="1" s="79">
      <c r="B138" t="inlineStr">
        <is>
          <t>Clermont Mining Licence Carrying amounts At31 December 2022</t>
        </is>
      </c>
      <c r="G138" t="n">
        <v>0</v>
      </c>
      <c r="H138" t="n">
        <v>41691469</v>
      </c>
      <c r="N138">
        <f>B138</f>
        <v/>
      </c>
      <c r="O138" t="inlineStr"/>
      <c r="P138" t="inlineStr"/>
      <c r="Q138" t="inlineStr"/>
      <c r="R138" t="inlineStr"/>
      <c r="S138">
        <f>G138*BS!$B$9</f>
        <v/>
      </c>
      <c r="T138">
        <f>H138*BS!$B$9</f>
        <v/>
      </c>
    </row>
    <row r="139" customFormat="1" s="79">
      <c r="B139" t="inlineStr">
        <is>
          <t>Narrabri Mining Licence Carrying amounts At 31 December 2021</t>
        </is>
      </c>
      <c r="G139" t="n">
        <v>48007060</v>
      </c>
      <c r="H139" t="n">
        <v>0</v>
      </c>
      <c r="N139">
        <f>B139</f>
        <v/>
      </c>
      <c r="O139" t="inlineStr"/>
      <c r="P139" t="inlineStr"/>
      <c r="Q139" t="inlineStr"/>
      <c r="R139" t="inlineStr"/>
      <c r="S139">
        <f>G139*BS!$B$9</f>
        <v/>
      </c>
      <c r="T139">
        <f>H139*BS!$B$9</f>
        <v/>
      </c>
    </row>
    <row r="140" customFormat="1" s="79">
      <c r="B140" t="inlineStr">
        <is>
          <t>Narrabri Mining Licence Carrying amounts At 31 December 2021</t>
        </is>
      </c>
      <c r="G140" t="n">
        <v>48007060</v>
      </c>
      <c r="H140" t="n">
        <v>0</v>
      </c>
      <c r="N140">
        <f>B140</f>
        <v/>
      </c>
      <c r="O140" t="inlineStr"/>
      <c r="P140" t="inlineStr"/>
      <c r="Q140" t="inlineStr"/>
      <c r="R140" t="inlineStr"/>
      <c r="S140">
        <f>G140*BS!$B$9</f>
        <v/>
      </c>
      <c r="T140">
        <f>H140*BS!$B$9</f>
        <v/>
      </c>
    </row>
    <row r="141" customFormat="1" s="79">
      <c r="B141" t="inlineStr">
        <is>
          <t>Narrabri Mining Licence Carrying amounts At 31 December 2021</t>
        </is>
      </c>
      <c r="G141" t="n">
        <v>48007060</v>
      </c>
      <c r="H141" t="n">
        <v>0</v>
      </c>
      <c r="N141">
        <f>B141</f>
        <v/>
      </c>
      <c r="O141" t="inlineStr"/>
      <c r="P141" t="inlineStr"/>
      <c r="Q141" t="inlineStr"/>
      <c r="R141" t="inlineStr"/>
      <c r="S141">
        <f>G141*BS!$B$9</f>
        <v/>
      </c>
      <c r="T141">
        <f>H141*BS!$B$9</f>
        <v/>
      </c>
    </row>
    <row r="142" customFormat="1" s="79">
      <c r="B142" t="inlineStr">
        <is>
          <t>Narrabri Mining Licence Carrying amounts At31 December 2022</t>
        </is>
      </c>
      <c r="G142" t="n">
        <v>0</v>
      </c>
      <c r="H142" t="n">
        <v>44541102</v>
      </c>
      <c r="N142">
        <f>B142</f>
        <v/>
      </c>
      <c r="O142" t="inlineStr"/>
      <c r="P142" t="inlineStr"/>
      <c r="Q142" t="inlineStr"/>
      <c r="R142" t="inlineStr"/>
      <c r="S142">
        <f>G142*BS!$B$9</f>
        <v/>
      </c>
      <c r="T142">
        <f>H142*BS!$B$9</f>
        <v/>
      </c>
    </row>
    <row r="143" customFormat="1" s="79">
      <c r="B143" t="inlineStr">
        <is>
          <t>Narrabri Mining Licence Carrying amounts At31 December 2022</t>
        </is>
      </c>
      <c r="G143" t="n">
        <v>0</v>
      </c>
      <c r="H143" t="n">
        <v>44541102</v>
      </c>
      <c r="N143">
        <f>B143</f>
        <v/>
      </c>
      <c r="O143" t="inlineStr"/>
      <c r="P143" t="inlineStr"/>
      <c r="Q143" t="inlineStr"/>
      <c r="R143" t="inlineStr"/>
      <c r="S143">
        <f>G143*BS!$B$9</f>
        <v/>
      </c>
      <c r="T143">
        <f>H143*BS!$B$9</f>
        <v/>
      </c>
    </row>
    <row r="144" customFormat="1" s="117">
      <c r="B144" t="inlineStr">
        <is>
          <t>Narrabri Mining Licence Carrying amounts At31 December 2022</t>
        </is>
      </c>
      <c r="G144" t="n">
        <v>0</v>
      </c>
      <c r="H144" t="n">
        <v>44541102</v>
      </c>
      <c r="N144">
        <f>B144</f>
        <v/>
      </c>
      <c r="O144" t="inlineStr"/>
      <c r="P144" t="inlineStr"/>
      <c r="Q144" t="inlineStr"/>
      <c r="R144" t="inlineStr"/>
      <c r="S144">
        <f>G144*BS!$B$9</f>
        <v/>
      </c>
      <c r="T144">
        <f>H144*BS!$B$9</f>
        <v/>
      </c>
    </row>
    <row r="145" customFormat="1" s="79">
      <c r="B145" t="inlineStr">
        <is>
          <t>Narrabri Water Licence Carrying amounts At 31 December 2021</t>
        </is>
      </c>
      <c r="G145" t="n">
        <v>217504</v>
      </c>
      <c r="H145" t="n">
        <v>0</v>
      </c>
      <c r="N145">
        <f>B145</f>
        <v/>
      </c>
      <c r="O145" t="inlineStr"/>
      <c r="P145" t="inlineStr"/>
      <c r="Q145" t="inlineStr"/>
      <c r="R145" t="inlineStr"/>
      <c r="S145">
        <f>G145*BS!$B$9</f>
        <v/>
      </c>
      <c r="T145">
        <f>H145*BS!$B$9</f>
        <v/>
      </c>
    </row>
    <row r="146" customFormat="1" s="117">
      <c r="B146" t="inlineStr">
        <is>
          <t>Narrabri Water Licence Carrying amounts At 31 December 2021</t>
        </is>
      </c>
      <c r="G146" t="n">
        <v>217504</v>
      </c>
      <c r="H146" t="n">
        <v>0</v>
      </c>
      <c r="N146">
        <f>B146</f>
        <v/>
      </c>
      <c r="O146" t="inlineStr"/>
      <c r="P146" t="inlineStr"/>
      <c r="Q146" t="inlineStr"/>
      <c r="R146" t="inlineStr"/>
      <c r="S146">
        <f>G146*BS!$B$9</f>
        <v/>
      </c>
      <c r="T146">
        <f>H146*BS!$B$9</f>
        <v/>
      </c>
    </row>
    <row r="147" customFormat="1" s="79">
      <c r="B147" t="inlineStr">
        <is>
          <t>Narrabri Water Licence Carrying amounts At 31 December 2021</t>
        </is>
      </c>
      <c r="G147" t="n">
        <v>217504</v>
      </c>
      <c r="H147" t="n">
        <v>0</v>
      </c>
      <c r="N147">
        <f>B147</f>
        <v/>
      </c>
      <c r="O147" t="inlineStr"/>
      <c r="P147" t="inlineStr"/>
      <c r="Q147" t="inlineStr"/>
      <c r="R147" t="inlineStr"/>
      <c r="S147">
        <f>G147*BS!$B$9</f>
        <v/>
      </c>
      <c r="T147">
        <f>H147*BS!$B$9</f>
        <v/>
      </c>
    </row>
    <row r="148" customFormat="1" s="79">
      <c r="B148" t="inlineStr">
        <is>
          <t>Narrabri Water Licence Carrying amounts At31 December 2022</t>
        </is>
      </c>
      <c r="G148" t="n">
        <v>0</v>
      </c>
      <c r="H148" t="n">
        <v>217504</v>
      </c>
      <c r="N148">
        <f>B148</f>
        <v/>
      </c>
      <c r="O148" t="inlineStr"/>
      <c r="P148" t="inlineStr"/>
      <c r="Q148" t="inlineStr"/>
      <c r="R148" t="inlineStr"/>
      <c r="S148">
        <f>G148*BS!$B$9</f>
        <v/>
      </c>
      <c r="T148">
        <f>H148*BS!$B$9</f>
        <v/>
      </c>
    </row>
    <row r="149" customFormat="1" s="79">
      <c r="B149" t="inlineStr">
        <is>
          <t>Narrabri Water Licence Carrying amounts At31 December 2022</t>
        </is>
      </c>
      <c r="G149" t="n">
        <v>0</v>
      </c>
      <c r="H149" t="n">
        <v>217504</v>
      </c>
      <c r="N149">
        <f>B149</f>
        <v/>
      </c>
      <c r="O149" t="inlineStr"/>
      <c r="P149" t="inlineStr"/>
      <c r="Q149" t="inlineStr"/>
      <c r="R149" t="inlineStr"/>
      <c r="S149">
        <f>G149*BS!$B$9</f>
        <v/>
      </c>
      <c r="T149">
        <f>H149*BS!$B$9</f>
        <v/>
      </c>
    </row>
    <row r="150" customFormat="1" s="79">
      <c r="B150" t="inlineStr">
        <is>
          <t>Narrabri Water Licence Carrying amounts At31 December 2022</t>
        </is>
      </c>
      <c r="G150" t="n">
        <v>0</v>
      </c>
      <c r="H150" t="n">
        <v>217504</v>
      </c>
      <c r="N150">
        <f>B150</f>
        <v/>
      </c>
      <c r="O150" t="inlineStr"/>
      <c r="P150" t="inlineStr"/>
      <c r="Q150" t="inlineStr"/>
      <c r="R150" t="inlineStr"/>
      <c r="S150">
        <f>G150*BS!$B$9</f>
        <v/>
      </c>
      <c r="T150">
        <f>H150*BS!$B$9</f>
        <v/>
      </c>
    </row>
    <row r="151" customFormat="1" s="79">
      <c r="B151" t="inlineStr">
        <is>
          <t>Maules Creek Mining Licence Carrying amounts At 31 December 2021</t>
        </is>
      </c>
      <c r="G151" t="n">
        <v>313961638</v>
      </c>
      <c r="H151" t="n">
        <v>0</v>
      </c>
      <c r="N151">
        <f>B151</f>
        <v/>
      </c>
      <c r="O151" t="inlineStr"/>
      <c r="P151" t="inlineStr"/>
      <c r="Q151" t="inlineStr"/>
      <c r="R151" t="inlineStr"/>
      <c r="S151">
        <f>G151*BS!$B$9</f>
        <v/>
      </c>
      <c r="T151">
        <f>H151*BS!$B$9</f>
        <v/>
      </c>
    </row>
    <row r="152" customFormat="1" s="79">
      <c r="B152" t="inlineStr">
        <is>
          <t>Maules Creek Mining Licence Carrying amounts At 31 December 2021</t>
        </is>
      </c>
      <c r="G152" t="n">
        <v>313961638</v>
      </c>
      <c r="H152" t="n">
        <v>0</v>
      </c>
      <c r="N152">
        <f>B152</f>
        <v/>
      </c>
      <c r="O152" t="inlineStr"/>
      <c r="P152" t="inlineStr"/>
      <c r="Q152" t="inlineStr"/>
      <c r="R152" t="inlineStr"/>
      <c r="S152">
        <f>G152*BS!$B$9</f>
        <v/>
      </c>
      <c r="T152">
        <f>H152*BS!$B$9</f>
        <v/>
      </c>
    </row>
    <row r="153" customFormat="1" s="79">
      <c r="B153" t="inlineStr">
        <is>
          <t>Maules Creek Mining Licence Carrying amounts At 31 December 2021</t>
        </is>
      </c>
      <c r="G153" t="n">
        <v>313961638</v>
      </c>
      <c r="H153" t="n">
        <v>0</v>
      </c>
      <c r="N153">
        <f>B153</f>
        <v/>
      </c>
      <c r="O153" t="inlineStr"/>
      <c r="P153" t="inlineStr"/>
      <c r="Q153" t="inlineStr"/>
      <c r="R153" t="inlineStr"/>
      <c r="S153">
        <f>G153*BS!$B$9</f>
        <v/>
      </c>
      <c r="T153">
        <f>H153*BS!$B$9</f>
        <v/>
      </c>
    </row>
    <row r="154" customFormat="1" s="79">
      <c r="A154" s="618" t="n"/>
      <c r="B154" s="102" t="inlineStr">
        <is>
          <t>Maules Creek Mining Licence Carrying amounts At31 December 2022</t>
        </is>
      </c>
      <c r="C154" s="939" t="n"/>
      <c r="D154" s="939" t="n"/>
      <c r="E154" s="939" t="n"/>
      <c r="F154" s="939" t="n"/>
      <c r="G154" s="939" t="n">
        <v>0</v>
      </c>
      <c r="H154" s="939" t="n">
        <v>306395672</v>
      </c>
      <c r="I154" s="928" t="n"/>
      <c r="N154" s="105">
        <f>B154</f>
        <v/>
      </c>
      <c r="O154" s="106" t="inlineStr"/>
      <c r="P154" s="106" t="inlineStr"/>
      <c r="Q154" s="106" t="inlineStr"/>
      <c r="R154" s="106" t="inlineStr"/>
      <c r="S154" s="106">
        <f>G154*BS!$B$9</f>
        <v/>
      </c>
      <c r="T154" s="106">
        <f>H154*BS!$B$9</f>
        <v/>
      </c>
      <c r="U154" s="929">
        <f>I133</f>
        <v/>
      </c>
      <c r="V154" s="927" t="n"/>
      <c r="W154" s="927" t="n"/>
    </row>
    <row r="155" customFormat="1" s="79">
      <c r="A155" s="618" t="n"/>
      <c r="B155" s="102" t="inlineStr">
        <is>
          <t>Maules Creek Mining Licence Carrying amounts At31 December 2022</t>
        </is>
      </c>
      <c r="C155" s="939" t="n"/>
      <c r="D155" s="939" t="n"/>
      <c r="E155" s="939" t="n"/>
      <c r="F155" s="939" t="n"/>
      <c r="G155" s="939" t="n">
        <v>0</v>
      </c>
      <c r="H155" s="939" t="n">
        <v>306395672</v>
      </c>
      <c r="I155" s="928" t="n"/>
      <c r="N155" s="105">
        <f>B155</f>
        <v/>
      </c>
      <c r="O155" s="106" t="inlineStr"/>
      <c r="P155" s="106" t="inlineStr"/>
      <c r="Q155" s="106" t="inlineStr"/>
      <c r="R155" s="106" t="inlineStr"/>
      <c r="S155" s="106">
        <f>G155*BS!$B$9</f>
        <v/>
      </c>
      <c r="T155" s="106">
        <f>H155*BS!$B$9</f>
        <v/>
      </c>
      <c r="U155" s="107">
        <f>I134</f>
        <v/>
      </c>
      <c r="V155" s="927" t="n"/>
      <c r="W155" s="927" t="n"/>
    </row>
    <row r="156" customFormat="1" s="79">
      <c r="A156" s="618" t="n"/>
      <c r="B156" s="102" t="inlineStr">
        <is>
          <t>Maules Creek Mining Licence Carrying amounts At31 December 2022</t>
        </is>
      </c>
      <c r="C156" s="939" t="n"/>
      <c r="D156" s="939" t="n"/>
      <c r="E156" s="939" t="n"/>
      <c r="F156" s="939" t="n"/>
      <c r="G156" s="939" t="n">
        <v>0</v>
      </c>
      <c r="H156" s="939" t="n">
        <v>306395672</v>
      </c>
      <c r="I156" s="928" t="n"/>
      <c r="N156" s="105">
        <f>B156</f>
        <v/>
      </c>
      <c r="O156" s="106" t="inlineStr"/>
      <c r="P156" s="106" t="inlineStr"/>
      <c r="Q156" s="106" t="inlineStr"/>
      <c r="R156" s="106" t="inlineStr"/>
      <c r="S156" s="106">
        <f>G156*BS!$B$9</f>
        <v/>
      </c>
      <c r="T156" s="106">
        <f>H156*BS!$B$9</f>
        <v/>
      </c>
      <c r="U156" s="107">
        <f>I135</f>
        <v/>
      </c>
      <c r="V156" s="927" t="n"/>
      <c r="W156" s="927" t="n"/>
    </row>
    <row r="157" customFormat="1" s="79">
      <c r="A157" s="618" t="n"/>
      <c r="B157" s="102" t="inlineStr">
        <is>
          <t>Maules Creek Water Licence Carrying amounts At 31 December 2021</t>
        </is>
      </c>
      <c r="C157" s="939" t="n"/>
      <c r="D157" s="939" t="n"/>
      <c r="E157" s="939" t="n"/>
      <c r="F157" s="939" t="n"/>
      <c r="G157" s="939" t="n">
        <v>342588</v>
      </c>
      <c r="H157" s="939" t="n">
        <v>0</v>
      </c>
      <c r="I157" s="928" t="n"/>
      <c r="N157" s="105">
        <f>B157</f>
        <v/>
      </c>
      <c r="O157" s="106" t="inlineStr"/>
      <c r="P157" s="106" t="inlineStr"/>
      <c r="Q157" s="106" t="inlineStr"/>
      <c r="R157" s="106" t="inlineStr"/>
      <c r="S157" s="106">
        <f>G157*BS!$B$9</f>
        <v/>
      </c>
      <c r="T157" s="106">
        <f>H157*BS!$B$9</f>
        <v/>
      </c>
      <c r="U157" s="107">
        <f>I136</f>
        <v/>
      </c>
      <c r="V157" s="927" t="n"/>
      <c r="W157" s="927" t="n"/>
    </row>
    <row r="158" customFormat="1" s="117">
      <c r="A158" s="618" t="n"/>
      <c r="B158" s="102" t="inlineStr">
        <is>
          <t>Maules Creek Water Licence Carrying amounts At 31 December 2021</t>
        </is>
      </c>
      <c r="C158" s="939" t="n"/>
      <c r="D158" s="939" t="n"/>
      <c r="E158" s="939" t="n"/>
      <c r="F158" s="939" t="n"/>
      <c r="G158" s="939" t="n">
        <v>342588</v>
      </c>
      <c r="H158" s="939" t="n">
        <v>0</v>
      </c>
      <c r="I158" s="928" t="n"/>
      <c r="N158" s="105">
        <f>B158</f>
        <v/>
      </c>
      <c r="O158" s="106" t="inlineStr"/>
      <c r="P158" s="106" t="inlineStr"/>
      <c r="Q158" s="106" t="inlineStr"/>
      <c r="R158" s="106" t="inlineStr"/>
      <c r="S158" s="106">
        <f>G158*BS!$B$9</f>
        <v/>
      </c>
      <c r="T158" s="106">
        <f>H158*BS!$B$9</f>
        <v/>
      </c>
      <c r="U158" s="107">
        <f>I137</f>
        <v/>
      </c>
      <c r="V158" s="927" t="n"/>
      <c r="W158" s="927" t="n"/>
    </row>
    <row r="159" customFormat="1" s="79">
      <c r="A159" s="618" t="n"/>
      <c r="B159" s="102" t="inlineStr">
        <is>
          <t>Maules Creek Water Licence Carrying amounts At 31 December 2021</t>
        </is>
      </c>
      <c r="C159" s="103" t="n"/>
      <c r="D159" s="103" t="n"/>
      <c r="E159" s="103" t="n"/>
      <c r="F159" s="103" t="n"/>
      <c r="G159" s="103" t="n">
        <v>342588</v>
      </c>
      <c r="H159" s="103" t="n">
        <v>0</v>
      </c>
      <c r="I159" s="928" t="n"/>
      <c r="N159" s="105">
        <f>B159</f>
        <v/>
      </c>
      <c r="O159" s="106" t="inlineStr"/>
      <c r="P159" s="106" t="inlineStr"/>
      <c r="Q159" s="106" t="inlineStr"/>
      <c r="R159" s="106" t="inlineStr"/>
      <c r="S159" s="106">
        <f>G159*BS!$B$9</f>
        <v/>
      </c>
      <c r="T159" s="106">
        <f>H159*BS!$B$9</f>
        <v/>
      </c>
      <c r="U159" s="107">
        <f>I138</f>
        <v/>
      </c>
      <c r="V159" s="927" t="n"/>
      <c r="W159" s="927" t="n"/>
    </row>
    <row r="160" customFormat="1" s="117">
      <c r="A160" s="618" t="n"/>
      <c r="B160" s="102" t="inlineStr">
        <is>
          <t>Maules Creek Water Licence Carrying amounts At31 December 2022</t>
        </is>
      </c>
      <c r="C160" s="939" t="n"/>
      <c r="D160" s="939" t="n"/>
      <c r="E160" s="939" t="n"/>
      <c r="F160" s="939" t="n"/>
      <c r="G160" s="939" t="n">
        <v>0</v>
      </c>
      <c r="H160" s="939" t="n">
        <v>342588</v>
      </c>
      <c r="I160" s="928" t="n"/>
      <c r="N160" s="105">
        <f>B160</f>
        <v/>
      </c>
      <c r="O160" s="106" t="inlineStr"/>
      <c r="P160" s="106" t="inlineStr"/>
      <c r="Q160" s="106" t="inlineStr"/>
      <c r="R160" s="106" t="inlineStr"/>
      <c r="S160" s="106">
        <f>G160*BS!$B$9</f>
        <v/>
      </c>
      <c r="T160" s="106">
        <f>H160*BS!$B$9</f>
        <v/>
      </c>
      <c r="U160" s="107">
        <f>I139</f>
        <v/>
      </c>
      <c r="V160" s="927" t="n"/>
      <c r="W160" s="927" t="n"/>
    </row>
    <row r="161" customFormat="1" s="117">
      <c r="A161" s="618" t="n"/>
      <c r="B161" s="102" t="inlineStr">
        <is>
          <t>Maules Creek Water Licence Carrying amounts At31 December 2022</t>
        </is>
      </c>
      <c r="C161" s="939" t="n"/>
      <c r="D161" s="939" t="n"/>
      <c r="E161" s="939" t="n"/>
      <c r="F161" s="939" t="n"/>
      <c r="G161" s="939" t="n">
        <v>0</v>
      </c>
      <c r="H161" s="939" t="n">
        <v>342588</v>
      </c>
      <c r="I161" s="928" t="n"/>
      <c r="N161" s="105">
        <f>B161</f>
        <v/>
      </c>
      <c r="O161" s="106" t="inlineStr"/>
      <c r="P161" s="106" t="inlineStr"/>
      <c r="Q161" s="106" t="inlineStr"/>
      <c r="R161" s="106" t="inlineStr"/>
      <c r="S161" s="106">
        <f>G161*BS!$B$9</f>
        <v/>
      </c>
      <c r="T161" s="106">
        <f>H161*BS!$B$9</f>
        <v/>
      </c>
      <c r="U161" s="107" t="n"/>
      <c r="V161" s="927" t="n"/>
      <c r="W161" s="927" t="n"/>
    </row>
    <row r="162" customFormat="1" s="79">
      <c r="A162" s="618" t="n"/>
      <c r="B162" s="102" t="inlineStr">
        <is>
          <t>Maules Creek Water Licence Carrying amounts At31 December 2022</t>
        </is>
      </c>
      <c r="C162" s="939" t="n"/>
      <c r="D162" s="939" t="n"/>
      <c r="E162" s="939" t="n"/>
      <c r="F162" s="939" t="n"/>
      <c r="G162" s="939" t="n">
        <v>0</v>
      </c>
      <c r="H162" s="939" t="n">
        <v>342588</v>
      </c>
      <c r="I162" s="928" t="n"/>
      <c r="N162" s="105">
        <f>B162</f>
        <v/>
      </c>
      <c r="O162" s="106" t="inlineStr"/>
      <c r="P162" s="106" t="inlineStr"/>
      <c r="Q162" s="106" t="inlineStr"/>
      <c r="R162" s="106" t="inlineStr"/>
      <c r="S162" s="106">
        <f>G162*BS!$B$9</f>
        <v/>
      </c>
      <c r="T162" s="106">
        <f>H162*BS!$B$9</f>
        <v/>
      </c>
      <c r="U162" s="107">
        <f>I141</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I142</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I143</f>
        <v/>
      </c>
      <c r="V164" s="927" t="n"/>
      <c r="W164" s="927" t="n"/>
    </row>
    <row r="165" customFormat="1" s="79">
      <c r="A165" s="618" t="inlineStr">
        <is>
          <t>K21</t>
        </is>
      </c>
      <c r="B165" s="96" t="inlineStr">
        <is>
          <t xml:space="preserve">Total </t>
        </is>
      </c>
      <c r="C165" s="940">
        <f>SUM(INDIRECT(ADDRESS(MATCH("K20",$A:$A,0)+1,COLUMN(C$12),4)&amp;":"&amp;ADDRESS(MATCH("K21",$A:$A,0)-1,COLUMN(C$12),4)))</f>
        <v/>
      </c>
      <c r="D165" s="940">
        <f>SUM(INDIRECT(ADDRESS(MATCH("K20",$A:$A,0)+1,COLUMN(D$12),4)&amp;":"&amp;ADDRESS(MATCH("K21",$A:$A,0)-1,COLUMN(D$12),4)))</f>
        <v/>
      </c>
      <c r="E165" s="940">
        <f>SUM(INDIRECT(ADDRESS(MATCH("K20",$A:$A,0)+1,COLUMN(E$12),4)&amp;":"&amp;ADDRESS(MATCH("K21",$A:$A,0)-1,COLUMN(E$12),4)))</f>
        <v/>
      </c>
      <c r="F165" s="940">
        <f>SUM(INDIRECT(ADDRESS(MATCH("K20",$A:$A,0)+1,COLUMN(F$12),4)&amp;":"&amp;ADDRESS(MATCH("K21",$A:$A,0)-1,COLUMN(F$12),4)))</f>
        <v/>
      </c>
      <c r="G165" s="940">
        <f>SUM(INDIRECT(ADDRESS(MATCH("K20",$A:$A,0)+1,COLUMN(G$12),4)&amp;":"&amp;ADDRESS(MATCH("K21",$A:$A,0)-1,COLUMN(G$12),4)))</f>
        <v/>
      </c>
      <c r="H165" s="940">
        <f>SUM(INDIRECT(ADDRESS(MATCH("K20",$A:$A,0)+1,COLUMN(H$12),4)&amp;":"&amp;ADDRESS(MATCH("K21",$A:$A,0)-1,COLUMN(H$12),4)))</f>
        <v/>
      </c>
      <c r="I165" s="934" t="n"/>
      <c r="J165" s="85" t="n"/>
      <c r="K165" s="85" t="n"/>
      <c r="L165" s="85" t="n"/>
      <c r="M165" s="85" t="n"/>
      <c r="N165" s="114">
        <f>B165</f>
        <v/>
      </c>
      <c r="O165" s="156">
        <f>C165*BS!$B$9</f>
        <v/>
      </c>
      <c r="P165" s="156">
        <f>D165*BS!$B$9</f>
        <v/>
      </c>
      <c r="Q165" s="156">
        <f>E165*BS!$B$9</f>
        <v/>
      </c>
      <c r="R165" s="156">
        <f>F165*BS!$B$9</f>
        <v/>
      </c>
      <c r="S165" s="156">
        <f>G165*BS!$B$9</f>
        <v/>
      </c>
      <c r="T165" s="156">
        <f>H165*BS!$B$9</f>
        <v/>
      </c>
      <c r="U165" s="157">
        <f>I144</f>
        <v/>
      </c>
      <c r="V165" s="941" t="n"/>
      <c r="W165" s="941"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K22</t>
        </is>
      </c>
      <c r="B167" s="96" t="inlineStr">
        <is>
          <t>Investments</t>
        </is>
      </c>
      <c r="C167" s="158" t="n"/>
      <c r="D167" s="158" t="n"/>
      <c r="E167" s="158" t="n"/>
      <c r="F167" s="158" t="n"/>
      <c r="G167" s="158" t="n"/>
      <c r="H167" s="158" t="n"/>
      <c r="I167" s="955" t="n"/>
      <c r="J167" s="85" t="n"/>
      <c r="K167" s="85" t="n"/>
      <c r="L167" s="85" t="n"/>
      <c r="M167" s="85" t="n"/>
      <c r="N167" s="114">
        <f>B167</f>
        <v/>
      </c>
      <c r="O167" s="115" t="inlineStr"/>
      <c r="P167" s="115" t="inlineStr"/>
      <c r="Q167" s="115" t="inlineStr"/>
      <c r="R167" s="115" t="inlineStr"/>
      <c r="S167" s="115" t="inlineStr"/>
      <c r="T167" s="115" t="inlineStr"/>
      <c r="U167" s="123" t="n"/>
      <c r="V167" s="936" t="n"/>
      <c r="W167" s="936"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 xml:space="preserve"> Unlisted equity securities available-for-sale, at fair value: Blair Athol Coal Pty Ltd</t>
        </is>
      </c>
      <c r="C168" s="939" t="n"/>
      <c r="D168" s="939" t="n"/>
      <c r="E168" s="939" t="n"/>
      <c r="F168" s="939" t="n"/>
      <c r="G168" s="939" t="n">
        <v>900000</v>
      </c>
      <c r="H168" s="939" t="n">
        <v>900000</v>
      </c>
      <c r="I168" s="928" t="n"/>
      <c r="N168" s="105">
        <f>B168</f>
        <v/>
      </c>
      <c r="O168" s="106" t="inlineStr"/>
      <c r="P168" s="106" t="inlineStr"/>
      <c r="Q168" s="106" t="inlineStr"/>
      <c r="R168" s="106" t="inlineStr"/>
      <c r="S168" s="106">
        <f>G168*BS!$B$9</f>
        <v/>
      </c>
      <c r="T168" s="106">
        <f>H168*BS!$B$9</f>
        <v/>
      </c>
      <c r="U168" s="929">
        <f>I147</f>
        <v/>
      </c>
      <c r="V168" s="927" t="n"/>
      <c r="W168" s="927" t="n"/>
    </row>
    <row r="169" customFormat="1" s="79">
      <c r="A169" s="618" t="n"/>
      <c r="B169" s="140" t="inlineStr">
        <is>
          <t xml:space="preserve"> Unlisted equity securities available-for-sale, at fair value: Clermont Coal Mines Ltd</t>
        </is>
      </c>
      <c r="C169" s="939" t="n"/>
      <c r="D169" s="939" t="n"/>
      <c r="E169" s="939" t="n"/>
      <c r="F169" s="939" t="n"/>
      <c r="G169" s="939" t="n">
        <v>240</v>
      </c>
      <c r="H169" s="939" t="n">
        <v>240</v>
      </c>
      <c r="I169" s="928" t="n"/>
      <c r="N169" s="105">
        <f>B169</f>
        <v/>
      </c>
      <c r="O169" s="106" t="inlineStr"/>
      <c r="P169" s="106" t="inlineStr"/>
      <c r="Q169" s="106" t="inlineStr"/>
      <c r="R169" s="106" t="inlineStr"/>
      <c r="S169" s="106">
        <f>G169*BS!$B$9</f>
        <v/>
      </c>
      <c r="T169" s="106">
        <f>H169*BS!$B$9</f>
        <v/>
      </c>
      <c r="U169" s="929">
        <f>I148</f>
        <v/>
      </c>
      <c r="V169" s="927" t="n"/>
      <c r="W169" s="927" t="n"/>
    </row>
    <row r="170" customFormat="1" s="79">
      <c r="A170" s="618" t="n"/>
      <c r="B170" s="102" t="inlineStr">
        <is>
          <t xml:space="preserve"> Unlisted equity securities available-for-sale, at fair value: Leichhardt Coal Pty Ltd</t>
        </is>
      </c>
      <c r="C170" s="103" t="n"/>
      <c r="D170" s="103" t="n"/>
      <c r="E170" s="103" t="n"/>
      <c r="F170" s="103" t="n"/>
      <c r="G170" s="103" t="n">
        <v>855666</v>
      </c>
      <c r="H170" s="103" t="n">
        <v>855666</v>
      </c>
      <c r="I170" s="928" t="n"/>
      <c r="N170" s="105">
        <f>B170</f>
        <v/>
      </c>
      <c r="O170" s="106" t="inlineStr"/>
      <c r="P170" s="106" t="inlineStr"/>
      <c r="Q170" s="106" t="inlineStr"/>
      <c r="R170" s="106" t="inlineStr"/>
      <c r="S170" s="106">
        <f>G170*BS!$B$9</f>
        <v/>
      </c>
      <c r="T170" s="106">
        <f>H170*BS!$B$9</f>
        <v/>
      </c>
      <c r="U170" s="107">
        <f>I149</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I150</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I151</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I152</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I153</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I154</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t="n"/>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I156</f>
        <v/>
      </c>
      <c r="V177" s="927" t="n"/>
      <c r="W177" s="927" t="n"/>
    </row>
    <row r="178">
      <c r="A178" s="618" t="n"/>
      <c r="B178" s="102" t="n"/>
      <c r="C178" s="939" t="n"/>
      <c r="D178" s="939" t="n"/>
      <c r="E178" s="939" t="n"/>
      <c r="F178" s="939" t="n"/>
      <c r="G178" s="939" t="n"/>
      <c r="H178" s="939" t="n"/>
      <c r="I178" s="943" t="n"/>
      <c r="N178" s="105" t="inlineStr"/>
      <c r="O178" s="106" t="inlineStr"/>
      <c r="P178" s="106" t="inlineStr"/>
      <c r="Q178" s="106" t="inlineStr"/>
      <c r="R178" s="106" t="inlineStr"/>
      <c r="S178" s="106" t="inlineStr"/>
      <c r="T178" s="106" t="inlineStr"/>
      <c r="U178" s="107">
        <f>I157</f>
        <v/>
      </c>
      <c r="V178" s="936" t="n"/>
      <c r="W178" s="936" t="n"/>
    </row>
    <row r="179">
      <c r="A179" s="618" t="inlineStr">
        <is>
          <t>K23</t>
        </is>
      </c>
      <c r="B179" s="96" t="inlineStr">
        <is>
          <t>Total</t>
        </is>
      </c>
      <c r="C179" s="940">
        <f>SUM(INDIRECT(ADDRESS(MATCH("K22",$A:$A,0)+1,COLUMN(C$12),4)&amp;":"&amp;ADDRESS(MATCH("K23",$A:$A,0)-1,COLUMN(C$12),4)))</f>
        <v/>
      </c>
      <c r="D179" s="940">
        <f>SUM(INDIRECT(ADDRESS(MATCH("K22",$A:$A,0)+1,COLUMN(D$12),4)&amp;":"&amp;ADDRESS(MATCH("K23",$A:$A,0)-1,COLUMN(D$12),4)))</f>
        <v/>
      </c>
      <c r="E179" s="940">
        <f>SUM(INDIRECT(ADDRESS(MATCH("K22",$A:$A,0)+1,COLUMN(E$12),4)&amp;":"&amp;ADDRESS(MATCH("K23",$A:$A,0)-1,COLUMN(E$12),4)))</f>
        <v/>
      </c>
      <c r="F179" s="940">
        <f>SUM(INDIRECT(ADDRESS(MATCH("K22",$A:$A,0)+1,COLUMN(F$12),4)&amp;":"&amp;ADDRESS(MATCH("K23",$A:$A,0)-1,COLUMN(F$12),4)))</f>
        <v/>
      </c>
      <c r="G179" s="940">
        <f>SUM(INDIRECT(ADDRESS(MATCH("K22",$A:$A,0)+1,COLUMN(G$12),4)&amp;":"&amp;ADDRESS(MATCH("K23",$A:$A,0)-1,COLUMN(G$12),4)))</f>
        <v/>
      </c>
      <c r="H179" s="940">
        <f>SUM(INDIRECT(ADDRESS(MATCH("K22",$A:$A,0)+1,COLUMN(H$12),4)&amp;":"&amp;ADDRESS(MATCH("K23",$A:$A,0)-1,COLUMN(H$12),4)))</f>
        <v/>
      </c>
      <c r="I179" s="955" t="n"/>
      <c r="J179" s="85" t="n"/>
      <c r="K179" s="85" t="n"/>
      <c r="L179" s="85" t="n"/>
      <c r="M179" s="85" t="n"/>
      <c r="N179" s="114">
        <f>B179</f>
        <v/>
      </c>
      <c r="O179" s="115">
        <f>C179*BS!$B$9</f>
        <v/>
      </c>
      <c r="P179" s="115">
        <f>D179*BS!$B$9</f>
        <v/>
      </c>
      <c r="Q179" s="115">
        <f>E179*BS!$B$9</f>
        <v/>
      </c>
      <c r="R179" s="115">
        <f>F179*BS!$B$9</f>
        <v/>
      </c>
      <c r="S179" s="115">
        <f>G179*BS!$B$9</f>
        <v/>
      </c>
      <c r="T179" s="115">
        <f>H179*BS!$B$9</f>
        <v/>
      </c>
      <c r="U179" s="123">
        <f>I158</f>
        <v/>
      </c>
      <c r="V179" s="936" t="n"/>
      <c r="W179" s="936" t="n"/>
      <c r="X179" s="85" t="n"/>
      <c r="Y179" s="85" t="n"/>
      <c r="Z179" s="85" t="n"/>
      <c r="AA179" s="85" t="n"/>
      <c r="AB179" s="85" t="n"/>
      <c r="AC179" s="85" t="n"/>
      <c r="AD179" s="85" t="n"/>
      <c r="AE179" s="85" t="n"/>
      <c r="AF179" s="85" t="n"/>
      <c r="AG179" s="85" t="n"/>
      <c r="AH179" s="85" t="n"/>
      <c r="AI179" s="85" t="n"/>
      <c r="AJ179" s="85" t="n"/>
      <c r="AK179" s="85" t="n"/>
      <c r="AL179" s="85" t="n"/>
      <c r="AM179" s="85" t="n"/>
      <c r="AN179" s="85" t="n"/>
      <c r="AO179" s="85" t="n"/>
      <c r="AP179" s="85" t="n"/>
      <c r="AQ179" s="85" t="n"/>
      <c r="AR179" s="85" t="n"/>
      <c r="AS179" s="85" t="n"/>
      <c r="AT179" s="85" t="n"/>
      <c r="AU179" s="85" t="n"/>
      <c r="AV179" s="85" t="n"/>
      <c r="AW179" s="85" t="n"/>
      <c r="AX179" s="85" t="n"/>
      <c r="AY179" s="85" t="n"/>
      <c r="AZ179" s="85" t="n"/>
      <c r="BA179" s="85" t="n"/>
      <c r="BB179" s="85" t="n"/>
      <c r="BC179" s="85" t="n"/>
      <c r="BD179" s="85" t="n"/>
      <c r="BE179" s="85" t="n"/>
      <c r="BF179" s="85" t="n"/>
      <c r="BG179" s="85" t="n"/>
      <c r="BH179" s="85" t="n"/>
      <c r="BI179" s="85" t="n"/>
      <c r="BJ179" s="85" t="n"/>
      <c r="BK179" s="85" t="n"/>
      <c r="BL179" s="85" t="n"/>
      <c r="BM179" s="85" t="n"/>
      <c r="BN179" s="85" t="n"/>
      <c r="BO179" s="85" t="n"/>
      <c r="BP179" s="85" t="n"/>
      <c r="BQ179" s="85" t="n"/>
      <c r="BR179" s="85" t="n"/>
      <c r="BS179" s="85" t="n"/>
      <c r="BT179" s="85" t="n"/>
      <c r="BU179" s="85" t="n"/>
      <c r="BV179" s="85" t="n"/>
      <c r="BW179" s="85" t="n"/>
      <c r="BX179" s="85" t="n"/>
      <c r="BY179" s="85" t="n"/>
      <c r="BZ179" s="85" t="n"/>
      <c r="CA179" s="85" t="n"/>
      <c r="CB179" s="85" t="n"/>
      <c r="CC179" s="85" t="n"/>
      <c r="CD179" s="85" t="n"/>
      <c r="CE179" s="85" t="n"/>
      <c r="CF179" s="85" t="n"/>
      <c r="CG179" s="85" t="n"/>
      <c r="CH179" s="85" t="n"/>
      <c r="CI179" s="85" t="n"/>
      <c r="CJ179" s="85" t="n"/>
      <c r="CK179" s="85" t="n"/>
      <c r="CL179" s="85" t="n"/>
      <c r="CM179" s="85" t="n"/>
      <c r="CN179" s="85" t="n"/>
      <c r="CO179" s="85" t="n"/>
      <c r="CP179" s="85" t="n"/>
      <c r="CQ179" s="85" t="n"/>
      <c r="CR179" s="85" t="n"/>
      <c r="CS179" s="85" t="n"/>
      <c r="CT179" s="85" t="n"/>
      <c r="CU179" s="85" t="n"/>
      <c r="CV179" s="85" t="n"/>
      <c r="CW179" s="85" t="n"/>
      <c r="CX179" s="85" t="n"/>
      <c r="CY179" s="85" t="n"/>
      <c r="CZ179" s="85" t="n"/>
      <c r="DA179" s="85" t="n"/>
      <c r="DB179" s="85" t="n"/>
      <c r="DC179" s="85" t="n"/>
      <c r="DD179" s="85" t="n"/>
      <c r="DE179" s="85" t="n"/>
      <c r="DF179" s="85" t="n"/>
      <c r="DG179" s="85" t="n"/>
      <c r="DH179" s="85" t="n"/>
      <c r="DI179" s="85" t="n"/>
      <c r="DJ179" s="85" t="n"/>
      <c r="DK179" s="85" t="n"/>
      <c r="DL179" s="85" t="n"/>
      <c r="DM179" s="85" t="n"/>
      <c r="DN179" s="85" t="n"/>
      <c r="DO179" s="85" t="n"/>
      <c r="DP179" s="85" t="n"/>
      <c r="DQ179" s="85" t="n"/>
      <c r="DR179" s="85" t="n"/>
      <c r="DS179" s="85" t="n"/>
      <c r="DT179" s="85" t="n"/>
      <c r="DU179" s="85" t="n"/>
      <c r="DV179" s="85" t="n"/>
      <c r="DW179" s="85" t="n"/>
      <c r="DX179" s="85" t="n"/>
      <c r="DY179" s="85" t="n"/>
      <c r="DZ179" s="85" t="n"/>
      <c r="EA179" s="85" t="n"/>
      <c r="EB179" s="85" t="n"/>
      <c r="EC179" s="85" t="n"/>
      <c r="ED179" s="85" t="n"/>
      <c r="EE179" s="85" t="n"/>
      <c r="EF179" s="85" t="n"/>
      <c r="EG179" s="85" t="n"/>
      <c r="EH179" s="85" t="n"/>
      <c r="EI179" s="85" t="n"/>
      <c r="EJ179" s="85" t="n"/>
      <c r="EK179" s="85" t="n"/>
      <c r="EL179" s="85" t="n"/>
      <c r="EM179" s="85" t="n"/>
      <c r="EN179" s="85" t="n"/>
      <c r="EO179" s="85" t="n"/>
      <c r="EP179" s="85" t="n"/>
      <c r="EQ179" s="85" t="n"/>
      <c r="ER179" s="85" t="n"/>
      <c r="ES179" s="85" t="n"/>
      <c r="ET179" s="85" t="n"/>
      <c r="EU179" s="85" t="n"/>
      <c r="EV179" s="85" t="n"/>
      <c r="EW179" s="85" t="n"/>
      <c r="EX179" s="85" t="n"/>
      <c r="EY179" s="85" t="n"/>
      <c r="EZ179" s="85" t="n"/>
      <c r="FA179" s="85" t="n"/>
      <c r="FB179" s="85" t="n"/>
      <c r="FC179" s="85" t="n"/>
      <c r="FD179" s="85" t="n"/>
      <c r="FE179" s="85" t="n"/>
      <c r="FF179" s="85" t="n"/>
      <c r="FG179" s="85" t="n"/>
      <c r="FH179" s="85" t="n"/>
      <c r="FI179" s="85" t="n"/>
      <c r="FJ179" s="85" t="n"/>
      <c r="FK179" s="85" t="n"/>
      <c r="FL179" s="85" t="n"/>
      <c r="FM179" s="85" t="n"/>
      <c r="FN179" s="85" t="n"/>
      <c r="FO179" s="85" t="n"/>
      <c r="FP179" s="85" t="n"/>
      <c r="FQ179" s="85" t="n"/>
      <c r="FR179" s="85" t="n"/>
      <c r="FS179" s="85" t="n"/>
      <c r="FT179" s="85" t="n"/>
      <c r="FU179" s="85" t="n"/>
      <c r="FV179" s="85" t="n"/>
      <c r="FW179" s="85" t="n"/>
      <c r="FX179" s="85" t="n"/>
      <c r="FY179" s="85" t="n"/>
      <c r="FZ179" s="85" t="n"/>
      <c r="GA179" s="85" t="n"/>
      <c r="GB179" s="85" t="n"/>
      <c r="GC179" s="85" t="n"/>
      <c r="GD179" s="85" t="n"/>
      <c r="GE179" s="85" t="n"/>
      <c r="GF179" s="85" t="n"/>
      <c r="GG179" s="85" t="n"/>
      <c r="GH179" s="85" t="n"/>
      <c r="GI179" s="85" t="n"/>
      <c r="GJ179" s="85" t="n"/>
      <c r="GK179" s="85" t="n"/>
      <c r="GL179" s="85" t="n"/>
      <c r="GM179" s="85" t="n"/>
      <c r="GN179" s="85" t="n"/>
      <c r="GO179" s="85" t="n"/>
      <c r="GP179" s="85" t="n"/>
      <c r="GQ179" s="85" t="n"/>
      <c r="GR179" s="85" t="n"/>
      <c r="GS179" s="85" t="n"/>
      <c r="GT179" s="85" t="n"/>
      <c r="GU179" s="85" t="n"/>
      <c r="GV179" s="85" t="n"/>
      <c r="GW179" s="85" t="n"/>
      <c r="GX179" s="85" t="n"/>
      <c r="GY179" s="85" t="n"/>
      <c r="GZ179" s="85" t="n"/>
      <c r="HA179" s="85" t="n"/>
      <c r="HB179" s="85" t="n"/>
      <c r="HC179" s="85" t="n"/>
      <c r="HD179" s="85" t="n"/>
      <c r="HE179" s="85" t="n"/>
      <c r="HF179" s="85" t="n"/>
      <c r="HG179" s="85" t="n"/>
      <c r="HH179" s="85" t="n"/>
      <c r="HI179" s="85" t="n"/>
      <c r="HJ179" s="85" t="n"/>
      <c r="HK179" s="85" t="n"/>
      <c r="HL179" s="85" t="n"/>
      <c r="HM179" s="85" t="n"/>
      <c r="HN179" s="85" t="n"/>
      <c r="HO179" s="85" t="n"/>
      <c r="HP179" s="85" t="n"/>
      <c r="HQ179" s="85" t="n"/>
      <c r="HR179" s="85" t="n"/>
      <c r="HS179" s="85" t="n"/>
      <c r="HT179" s="85" t="n"/>
      <c r="HU179" s="85" t="n"/>
      <c r="HV179" s="85" t="n"/>
      <c r="HW179" s="85" t="n"/>
      <c r="HX179" s="85" t="n"/>
      <c r="HY179" s="85" t="n"/>
      <c r="HZ179" s="85" t="n"/>
      <c r="IA179" s="85" t="n"/>
      <c r="IB179" s="85" t="n"/>
      <c r="IC179" s="85" t="n"/>
      <c r="ID179" s="85" t="n"/>
      <c r="IE179" s="85" t="n"/>
      <c r="IF179" s="85" t="n"/>
      <c r="IG179" s="85" t="n"/>
      <c r="IH179" s="85" t="n"/>
      <c r="II179" s="85" t="n"/>
      <c r="IJ179" s="85" t="n"/>
      <c r="IK179" s="85" t="n"/>
      <c r="IL179" s="85" t="n"/>
      <c r="IM179" s="85" t="n"/>
      <c r="IN179" s="85" t="n"/>
      <c r="IO179" s="85" t="n"/>
      <c r="IP179" s="85" t="n"/>
      <c r="IQ179" s="85" t="n"/>
      <c r="IR179" s="85" t="n"/>
      <c r="IS179" s="85" t="n"/>
      <c r="IT179" s="85" t="n"/>
      <c r="IU179" s="85" t="n"/>
      <c r="IV179" s="85" t="n"/>
      <c r="IW179" s="85" t="n"/>
      <c r="IX179" s="85" t="n"/>
      <c r="IY179" s="85" t="n"/>
      <c r="IZ179" s="85" t="n"/>
      <c r="JA179" s="85" t="n"/>
      <c r="JB179" s="85" t="n"/>
      <c r="JC179" s="85" t="n"/>
      <c r="JD179" s="85" t="n"/>
      <c r="JE179" s="85" t="n"/>
      <c r="JF179" s="85" t="n"/>
      <c r="JG179" s="85" t="n"/>
      <c r="JH179" s="85" t="n"/>
      <c r="JI179" s="85" t="n"/>
      <c r="JJ179" s="85" t="n"/>
      <c r="JK179" s="85" t="n"/>
      <c r="JL179" s="85" t="n"/>
      <c r="JM179" s="85" t="n"/>
      <c r="JN179" s="85" t="n"/>
      <c r="JO179" s="85" t="n"/>
      <c r="JP179" s="85" t="n"/>
      <c r="JQ179" s="85" t="n"/>
      <c r="JR179" s="85" t="n"/>
      <c r="JS179" s="85" t="n"/>
      <c r="JT179" s="85" t="n"/>
      <c r="JU179" s="85" t="n"/>
      <c r="JV179" s="85" t="n"/>
      <c r="JW179" s="85" t="n"/>
      <c r="JX179" s="85" t="n"/>
      <c r="JY179" s="85" t="n"/>
      <c r="JZ179" s="85" t="n"/>
      <c r="KA179" s="85" t="n"/>
      <c r="KB179" s="85" t="n"/>
      <c r="KC179" s="85" t="n"/>
      <c r="KD179" s="85" t="n"/>
      <c r="KE179" s="85" t="n"/>
      <c r="KF179" s="85" t="n"/>
      <c r="KG179" s="85" t="n"/>
      <c r="KH179" s="85" t="n"/>
      <c r="KI179" s="85" t="n"/>
      <c r="KJ179" s="85" t="n"/>
      <c r="KK179" s="85" t="n"/>
      <c r="KL179" s="85" t="n"/>
      <c r="KM179" s="85" t="n"/>
      <c r="KN179" s="85" t="n"/>
      <c r="KO179" s="85" t="n"/>
      <c r="KP179" s="85" t="n"/>
      <c r="KQ179" s="85" t="n"/>
      <c r="KR179" s="85" t="n"/>
      <c r="KS179" s="85" t="n"/>
      <c r="KT179" s="85" t="n"/>
      <c r="KU179" s="85" t="n"/>
      <c r="KV179" s="85" t="n"/>
      <c r="KW179" s="85" t="n"/>
      <c r="KX179" s="85" t="n"/>
      <c r="KY179" s="85" t="n"/>
      <c r="KZ179" s="85" t="n"/>
      <c r="LA179" s="85" t="n"/>
      <c r="LB179" s="85" t="n"/>
      <c r="LC179" s="85" t="n"/>
      <c r="LD179" s="85" t="n"/>
      <c r="LE179" s="85" t="n"/>
      <c r="LF179" s="85" t="n"/>
      <c r="LG179" s="85" t="n"/>
      <c r="LH179" s="85" t="n"/>
      <c r="LI179" s="85" t="n"/>
      <c r="LJ179" s="85" t="n"/>
      <c r="LK179" s="85" t="n"/>
      <c r="LL179" s="85" t="n"/>
      <c r="LM179" s="85" t="n"/>
      <c r="LN179" s="85" t="n"/>
      <c r="LO179" s="85" t="n"/>
      <c r="LP179" s="85" t="n"/>
      <c r="LQ179" s="85" t="n"/>
      <c r="LR179" s="85" t="n"/>
      <c r="LS179" s="85"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t="n"/>
      <c r="V180" s="927" t="n"/>
      <c r="W180" s="927" t="n"/>
    </row>
    <row r="181">
      <c r="A181" s="618" t="inlineStr">
        <is>
          <t>K24</t>
        </is>
      </c>
      <c r="B181" s="96" t="inlineStr">
        <is>
          <t xml:space="preserve">Deferred charges </t>
        </is>
      </c>
      <c r="C181" s="954" t="n"/>
      <c r="D181" s="954" t="n"/>
      <c r="E181" s="954" t="n"/>
      <c r="F181" s="954" t="n"/>
      <c r="G181" s="954" t="n"/>
      <c r="H181" s="954" t="n"/>
      <c r="I181" s="934" t="n"/>
      <c r="J181" s="85" t="n"/>
      <c r="K181" s="85" t="n"/>
      <c r="L181" s="85" t="n"/>
      <c r="M181" s="85" t="n"/>
      <c r="N181" s="114">
        <f>B181</f>
        <v/>
      </c>
      <c r="O181" s="115" t="inlineStr"/>
      <c r="P181" s="115" t="inlineStr"/>
      <c r="Q181" s="115" t="inlineStr"/>
      <c r="R181" s="115" t="inlineStr"/>
      <c r="S181" s="115" t="inlineStr"/>
      <c r="T181" s="115" t="inlineStr"/>
      <c r="U181" s="935">
        <f>I160</f>
        <v/>
      </c>
      <c r="V181" s="941" t="n"/>
      <c r="W181" s="941" t="n"/>
      <c r="X181" s="85" t="n"/>
      <c r="Y181" s="85" t="n"/>
      <c r="Z181" s="85" t="n"/>
      <c r="AA181" s="85" t="n"/>
      <c r="AB181" s="85" t="n"/>
      <c r="AC181" s="85" t="n"/>
      <c r="AD181" s="85" t="n"/>
      <c r="AE181" s="85" t="n"/>
      <c r="AF181" s="85" t="n"/>
      <c r="AG181" s="85" t="n"/>
      <c r="AH181" s="85" t="n"/>
      <c r="AI181" s="85" t="n"/>
      <c r="AJ181" s="85" t="n"/>
      <c r="AK181" s="85" t="n"/>
      <c r="AL181" s="85" t="n"/>
      <c r="AM181" s="85" t="n"/>
      <c r="AN181" s="85" t="n"/>
      <c r="AO181" s="85" t="n"/>
      <c r="AP181" s="85" t="n"/>
      <c r="AQ181" s="85" t="n"/>
      <c r="AR181" s="85" t="n"/>
      <c r="AS181" s="85" t="n"/>
      <c r="AT181" s="85" t="n"/>
      <c r="AU181" s="85" t="n"/>
      <c r="AV181" s="85" t="n"/>
      <c r="AW181" s="85" t="n"/>
      <c r="AX181" s="85" t="n"/>
      <c r="AY181" s="85" t="n"/>
      <c r="AZ181" s="85" t="n"/>
      <c r="BA181" s="85"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c r="CA181" s="85" t="n"/>
      <c r="CB181" s="85" t="n"/>
      <c r="CC181" s="85" t="n"/>
      <c r="CD181" s="85" t="n"/>
      <c r="CE181" s="85" t="n"/>
      <c r="CF181" s="85" t="n"/>
      <c r="CG181" s="85" t="n"/>
      <c r="CH181" s="85" t="n"/>
      <c r="CI181" s="85" t="n"/>
      <c r="CJ181" s="85" t="n"/>
      <c r="CK181" s="85" t="n"/>
      <c r="CL181" s="85" t="n"/>
      <c r="CM181" s="85" t="n"/>
      <c r="CN181" s="85" t="n"/>
      <c r="CO181" s="85" t="n"/>
      <c r="CP181" s="85" t="n"/>
      <c r="CQ181" s="85" t="n"/>
      <c r="CR181" s="85" t="n"/>
      <c r="CS181" s="85" t="n"/>
      <c r="CT181" s="85" t="n"/>
      <c r="CU181" s="85" t="n"/>
      <c r="CV181" s="85" t="n"/>
      <c r="CW181" s="85" t="n"/>
      <c r="CX181" s="85" t="n"/>
      <c r="CY181" s="85" t="n"/>
      <c r="CZ181" s="85" t="n"/>
      <c r="DA181" s="85" t="n"/>
      <c r="DB181" s="85" t="n"/>
      <c r="DC181" s="85" t="n"/>
      <c r="DD181" s="85" t="n"/>
      <c r="DE181" s="85" t="n"/>
      <c r="DF181" s="85" t="n"/>
      <c r="DG181" s="85" t="n"/>
      <c r="DH181" s="85" t="n"/>
      <c r="DI181" s="85" t="n"/>
      <c r="DJ181" s="85" t="n"/>
      <c r="DK181" s="85" t="n"/>
      <c r="DL181" s="85" t="n"/>
      <c r="DM181" s="85" t="n"/>
      <c r="DN181" s="85" t="n"/>
      <c r="DO181" s="85" t="n"/>
      <c r="DP181" s="85" t="n"/>
      <c r="DQ181" s="85" t="n"/>
      <c r="DR181" s="85" t="n"/>
      <c r="DS181" s="85" t="n"/>
      <c r="DT181" s="85" t="n"/>
      <c r="DU181" s="85" t="n"/>
      <c r="DV181" s="85" t="n"/>
      <c r="DW181" s="85" t="n"/>
      <c r="DX181" s="85" t="n"/>
      <c r="DY181" s="85" t="n"/>
      <c r="DZ181" s="85" t="n"/>
      <c r="EA181" s="85" t="n"/>
      <c r="EB181" s="85" t="n"/>
      <c r="EC181" s="85" t="n"/>
      <c r="ED181" s="85" t="n"/>
      <c r="EE181" s="85" t="n"/>
      <c r="EF181" s="85" t="n"/>
      <c r="EG181" s="85" t="n"/>
      <c r="EH181" s="85" t="n"/>
      <c r="EI181" s="85" t="n"/>
      <c r="EJ181" s="85" t="n"/>
      <c r="EK181" s="85" t="n"/>
      <c r="EL181" s="85" t="n"/>
      <c r="EM181" s="85" t="n"/>
      <c r="EN181" s="85" t="n"/>
      <c r="EO181" s="85" t="n"/>
      <c r="EP181" s="85" t="n"/>
      <c r="EQ181" s="85" t="n"/>
      <c r="ER181" s="85" t="n"/>
      <c r="ES181" s="85" t="n"/>
      <c r="ET181" s="85" t="n"/>
      <c r="EU181" s="85" t="n"/>
      <c r="EV181" s="85" t="n"/>
      <c r="EW181" s="85" t="n"/>
      <c r="EX181" s="85" t="n"/>
      <c r="EY181" s="85" t="n"/>
      <c r="EZ181" s="85" t="n"/>
      <c r="FA181" s="85" t="n"/>
      <c r="FB181" s="85" t="n"/>
      <c r="FC181" s="85" t="n"/>
      <c r="FD181" s="85" t="n"/>
      <c r="FE181" s="85" t="n"/>
      <c r="FF181" s="85" t="n"/>
      <c r="FG181" s="85" t="n"/>
      <c r="FH181" s="85" t="n"/>
      <c r="FI181" s="85" t="n"/>
      <c r="FJ181" s="85" t="n"/>
      <c r="FK181" s="85" t="n"/>
      <c r="FL181" s="85" t="n"/>
      <c r="FM181" s="85" t="n"/>
      <c r="FN181" s="85" t="n"/>
      <c r="FO181" s="85" t="n"/>
      <c r="FP181" s="85" t="n"/>
      <c r="FQ181" s="85" t="n"/>
      <c r="FR181" s="85" t="n"/>
      <c r="FS181" s="85" t="n"/>
      <c r="FT181" s="85" t="n"/>
      <c r="FU181" s="85" t="n"/>
      <c r="FV181" s="85" t="n"/>
      <c r="FW181" s="85" t="n"/>
      <c r="FX181" s="85" t="n"/>
      <c r="FY181" s="85" t="n"/>
      <c r="FZ181" s="85" t="n"/>
      <c r="GA181" s="85" t="n"/>
      <c r="GB181" s="85" t="n"/>
      <c r="GC181" s="85" t="n"/>
      <c r="GD181" s="85" t="n"/>
      <c r="GE181" s="85" t="n"/>
      <c r="GF181" s="85" t="n"/>
      <c r="GG181" s="85" t="n"/>
      <c r="GH181" s="85" t="n"/>
      <c r="GI181" s="85" t="n"/>
      <c r="GJ181" s="85" t="n"/>
      <c r="GK181" s="85" t="n"/>
      <c r="GL181" s="85" t="n"/>
      <c r="GM181" s="85" t="n"/>
      <c r="GN181" s="85" t="n"/>
      <c r="GO181" s="85" t="n"/>
      <c r="GP181" s="85" t="n"/>
      <c r="GQ181" s="85" t="n"/>
      <c r="GR181" s="85" t="n"/>
      <c r="GS181" s="85" t="n"/>
      <c r="GT181" s="85" t="n"/>
      <c r="GU181" s="85" t="n"/>
      <c r="GV181" s="85" t="n"/>
      <c r="GW181" s="85" t="n"/>
      <c r="GX181" s="85" t="n"/>
      <c r="GY181" s="85" t="n"/>
      <c r="GZ181" s="85" t="n"/>
      <c r="HA181" s="85" t="n"/>
      <c r="HB181" s="85" t="n"/>
      <c r="HC181" s="85" t="n"/>
      <c r="HD181" s="85" t="n"/>
      <c r="HE181" s="85" t="n"/>
      <c r="HF181" s="85" t="n"/>
      <c r="HG181" s="85" t="n"/>
      <c r="HH181" s="85" t="n"/>
      <c r="HI181" s="85" t="n"/>
      <c r="HJ181" s="85" t="n"/>
      <c r="HK181" s="85" t="n"/>
      <c r="HL181" s="85" t="n"/>
      <c r="HM181" s="85" t="n"/>
      <c r="HN181" s="85" t="n"/>
      <c r="HO181" s="85" t="n"/>
      <c r="HP181" s="85" t="n"/>
      <c r="HQ181" s="85" t="n"/>
      <c r="HR181" s="85" t="n"/>
      <c r="HS181" s="85" t="n"/>
      <c r="HT181" s="85" t="n"/>
      <c r="HU181" s="85" t="n"/>
      <c r="HV181" s="85" t="n"/>
      <c r="HW181" s="85" t="n"/>
      <c r="HX181" s="85" t="n"/>
      <c r="HY181" s="85" t="n"/>
      <c r="HZ181" s="85" t="n"/>
      <c r="IA181" s="85" t="n"/>
      <c r="IB181" s="85" t="n"/>
      <c r="IC181" s="85" t="n"/>
      <c r="ID181" s="85" t="n"/>
      <c r="IE181" s="85" t="n"/>
      <c r="IF181" s="85" t="n"/>
      <c r="IG181" s="85" t="n"/>
      <c r="IH181" s="85" t="n"/>
      <c r="II181" s="85" t="n"/>
      <c r="IJ181" s="85" t="n"/>
      <c r="IK181" s="85" t="n"/>
      <c r="IL181" s="85" t="n"/>
      <c r="IM181" s="85" t="n"/>
      <c r="IN181" s="85" t="n"/>
      <c r="IO181" s="85" t="n"/>
      <c r="IP181" s="85" t="n"/>
      <c r="IQ181" s="85" t="n"/>
      <c r="IR181" s="85" t="n"/>
      <c r="IS181" s="85" t="n"/>
      <c r="IT181" s="85" t="n"/>
      <c r="IU181" s="85" t="n"/>
      <c r="IV181" s="85" t="n"/>
      <c r="IW181" s="85" t="n"/>
      <c r="IX181" s="85" t="n"/>
      <c r="IY181" s="85" t="n"/>
      <c r="IZ181" s="85" t="n"/>
      <c r="JA181" s="85" t="n"/>
      <c r="JB181" s="85" t="n"/>
      <c r="JC181" s="85" t="n"/>
      <c r="JD181" s="85" t="n"/>
      <c r="JE181" s="85" t="n"/>
      <c r="JF181" s="85" t="n"/>
      <c r="JG181" s="85" t="n"/>
      <c r="JH181" s="85" t="n"/>
      <c r="JI181" s="85" t="n"/>
      <c r="JJ181" s="85" t="n"/>
      <c r="JK181" s="85" t="n"/>
      <c r="JL181" s="85" t="n"/>
      <c r="JM181" s="85" t="n"/>
      <c r="JN181" s="85" t="n"/>
      <c r="JO181" s="85" t="n"/>
      <c r="JP181" s="85" t="n"/>
      <c r="JQ181" s="85" t="n"/>
      <c r="JR181" s="85" t="n"/>
      <c r="JS181" s="85" t="n"/>
      <c r="JT181" s="85" t="n"/>
      <c r="JU181" s="85" t="n"/>
      <c r="JV181" s="85" t="n"/>
      <c r="JW181" s="85" t="n"/>
      <c r="JX181" s="85" t="n"/>
      <c r="JY181" s="85" t="n"/>
      <c r="JZ181" s="85" t="n"/>
      <c r="KA181" s="85" t="n"/>
      <c r="KB181" s="85" t="n"/>
      <c r="KC181" s="85" t="n"/>
      <c r="KD181" s="85" t="n"/>
      <c r="KE181" s="85" t="n"/>
      <c r="KF181" s="85" t="n"/>
      <c r="KG181" s="85" t="n"/>
      <c r="KH181" s="85" t="n"/>
      <c r="KI181" s="85" t="n"/>
      <c r="KJ181" s="85" t="n"/>
      <c r="KK181" s="85" t="n"/>
      <c r="KL181" s="85" t="n"/>
      <c r="KM181" s="85" t="n"/>
      <c r="KN181" s="85" t="n"/>
      <c r="KO181" s="85" t="n"/>
      <c r="KP181" s="85" t="n"/>
      <c r="KQ181" s="85" t="n"/>
      <c r="KR181" s="85" t="n"/>
      <c r="KS181" s="85" t="n"/>
      <c r="KT181" s="85" t="n"/>
      <c r="KU181" s="85" t="n"/>
      <c r="KV181" s="85" t="n"/>
      <c r="KW181" s="85" t="n"/>
      <c r="KX181" s="85" t="n"/>
      <c r="KY181" s="85" t="n"/>
      <c r="KZ181" s="85" t="n"/>
      <c r="LA181" s="85" t="n"/>
      <c r="LB181" s="85" t="n"/>
      <c r="LC181" s="85" t="n"/>
      <c r="LD181" s="85" t="n"/>
      <c r="LE181" s="85" t="n"/>
      <c r="LF181" s="85" t="n"/>
      <c r="LG181" s="85" t="n"/>
      <c r="LH181" s="85" t="n"/>
      <c r="LI181" s="85" t="n"/>
      <c r="LJ181" s="85" t="n"/>
      <c r="LK181" s="85" t="n"/>
      <c r="LL181" s="85" t="n"/>
      <c r="LM181" s="85" t="n"/>
      <c r="LN181" s="85" t="n"/>
      <c r="LO181" s="85" t="n"/>
      <c r="LP181" s="85" t="n"/>
      <c r="LQ181" s="85" t="n"/>
      <c r="LR181" s="85" t="n"/>
      <c r="LS181" s="85" t="n"/>
    </row>
    <row r="182">
      <c r="A182" s="618" t="n"/>
      <c r="B182" s="102" t="n"/>
      <c r="C182" s="103" t="n"/>
      <c r="D182" s="103" t="n"/>
      <c r="E182" s="103" t="n"/>
      <c r="F182" s="103" t="n"/>
      <c r="G182" s="103" t="n"/>
      <c r="H182" s="103" t="n"/>
      <c r="I182" s="934" t="n"/>
      <c r="J182" s="85" t="n"/>
      <c r="K182" s="85" t="n"/>
      <c r="L182" s="85" t="n"/>
      <c r="M182" s="85" t="n"/>
      <c r="N182" s="114" t="inlineStr"/>
      <c r="O182" s="115" t="inlineStr"/>
      <c r="P182" s="115" t="inlineStr"/>
      <c r="Q182" s="115" t="inlineStr"/>
      <c r="R182" s="115" t="inlineStr"/>
      <c r="S182" s="115" t="inlineStr"/>
      <c r="T182" s="115" t="inlineStr"/>
      <c r="U182" s="123" t="n"/>
      <c r="V182" s="941" t="n"/>
      <c r="W182" s="941"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t="n"/>
      <c r="V183" s="927" t="n"/>
      <c r="W183" s="927" t="n"/>
    </row>
    <row r="184">
      <c r="A184" s="618" t="inlineStr">
        <is>
          <t>K25</t>
        </is>
      </c>
      <c r="B184" s="96" t="inlineStr">
        <is>
          <t>Total</t>
        </is>
      </c>
      <c r="C184" s="940">
        <f>SUM(INDIRECT(ADDRESS(MATCH("K24",$A:$A,0)+1,COLUMN(C$12),4)&amp;":"&amp;ADDRESS(MATCH("K25",$A:$A,0)-1,COLUMN(C$12),4)))</f>
        <v/>
      </c>
      <c r="D184" s="940">
        <f>SUM(INDIRECT(ADDRESS(MATCH("K24",$A:$A,0)+1,COLUMN(D$12),4)&amp;":"&amp;ADDRESS(MATCH("K25",$A:$A,0)-1,COLUMN(D$12),4)))</f>
        <v/>
      </c>
      <c r="E184" s="940">
        <f>SUM(INDIRECT(ADDRESS(MATCH("K24",$A:$A,0)+1,COLUMN(E$12),4)&amp;":"&amp;ADDRESS(MATCH("K25",$A:$A,0)-1,COLUMN(E$12),4)))</f>
        <v/>
      </c>
      <c r="F184" s="940">
        <f>SUM(INDIRECT(ADDRESS(MATCH("K24",$A:$A,0)+1,COLUMN(F$12),4)&amp;":"&amp;ADDRESS(MATCH("K25",$A:$A,0)-1,COLUMN(F$12),4)))</f>
        <v/>
      </c>
      <c r="G184" s="940">
        <f>SUM(INDIRECT(ADDRESS(MATCH("K24",$A:$A,0)+1,COLUMN(G$12),4)&amp;":"&amp;ADDRESS(MATCH("K25",$A:$A,0)-1,COLUMN(G$12),4)))</f>
        <v/>
      </c>
      <c r="H184" s="940">
        <f>SUM(INDIRECT(ADDRESS(MATCH("K24",$A:$A,0)+1,COLUMN(H$12),4)&amp;":"&amp;ADDRESS(MATCH("K25",$A:$A,0)-1,COLUMN(H$12),4)))</f>
        <v/>
      </c>
      <c r="I184" s="928" t="n"/>
      <c r="N184" s="105">
        <f>B184</f>
        <v/>
      </c>
      <c r="O184" s="106">
        <f>C184*BS!$B$9</f>
        <v/>
      </c>
      <c r="P184" s="106">
        <f>D184*BS!$B$9</f>
        <v/>
      </c>
      <c r="Q184" s="106">
        <f>E184*BS!$B$9</f>
        <v/>
      </c>
      <c r="R184" s="106">
        <f>F184*BS!$B$9</f>
        <v/>
      </c>
      <c r="S184" s="106">
        <f>G184*BS!$B$9</f>
        <v/>
      </c>
      <c r="T184" s="106">
        <f>H184*BS!$B$9</f>
        <v/>
      </c>
      <c r="U184" s="107" t="n"/>
      <c r="V184" s="927" t="n"/>
      <c r="W184" s="927" t="n"/>
    </row>
    <row r="185">
      <c r="A185" s="618" t="inlineStr">
        <is>
          <t>K26</t>
        </is>
      </c>
      <c r="B185" s="96" t="inlineStr">
        <is>
          <t>Other Non-Current Assets</t>
        </is>
      </c>
      <c r="C185" s="954" t="n"/>
      <c r="D185" s="954" t="n"/>
      <c r="E185" s="954" t="n"/>
      <c r="F185" s="954" t="n"/>
      <c r="G185" s="954" t="n"/>
      <c r="H185" s="954" t="n"/>
      <c r="I185" s="934" t="n"/>
      <c r="J185" s="85" t="n"/>
      <c r="K185" s="950" t="n"/>
      <c r="L185" s="950" t="n"/>
      <c r="M185" s="85" t="n"/>
      <c r="N185" s="114">
        <f>B185</f>
        <v/>
      </c>
      <c r="O185" s="115" t="inlineStr"/>
      <c r="P185" s="115" t="inlineStr"/>
      <c r="Q185" s="115" t="inlineStr"/>
      <c r="R185" s="115" t="inlineStr"/>
      <c r="S185" s="115" t="inlineStr"/>
      <c r="T185" s="115" t="inlineStr"/>
      <c r="U185" s="935">
        <f>I164</f>
        <v/>
      </c>
      <c r="V185" s="941" t="n"/>
      <c r="W185" s="941" t="n"/>
      <c r="X185" s="85" t="n"/>
      <c r="Y185" s="85" t="n"/>
      <c r="Z185" s="85" t="n"/>
      <c r="AA185" s="85" t="n"/>
      <c r="AB185" s="85" t="n"/>
      <c r="AC185" s="85" t="n"/>
      <c r="AD185" s="85" t="n"/>
      <c r="AE185" s="85" t="n"/>
      <c r="AF185" s="85" t="n"/>
      <c r="AG185" s="85" t="n"/>
      <c r="AH185" s="85" t="n"/>
      <c r="AI185" s="85" t="n"/>
      <c r="AJ185" s="85" t="n"/>
      <c r="AK185" s="85" t="n"/>
      <c r="AL185" s="85" t="n"/>
      <c r="AM185" s="85" t="n"/>
      <c r="AN185" s="85" t="n"/>
      <c r="AO185" s="85" t="n"/>
      <c r="AP185" s="85" t="n"/>
      <c r="AQ185" s="85" t="n"/>
      <c r="AR185" s="85" t="n"/>
      <c r="AS185" s="85" t="n"/>
      <c r="AT185" s="85" t="n"/>
      <c r="AU185" s="85" t="n"/>
      <c r="AV185" s="85" t="n"/>
      <c r="AW185" s="85" t="n"/>
      <c r="AX185" s="85" t="n"/>
      <c r="AY185" s="85" t="n"/>
      <c r="AZ185" s="85" t="n"/>
      <c r="BA185" s="85"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c r="CA185" s="85" t="n"/>
      <c r="CB185" s="85" t="n"/>
      <c r="CC185" s="85" t="n"/>
      <c r="CD185" s="85" t="n"/>
      <c r="CE185" s="85" t="n"/>
      <c r="CF185" s="85" t="n"/>
      <c r="CG185" s="85" t="n"/>
      <c r="CH185" s="85" t="n"/>
      <c r="CI185" s="85" t="n"/>
      <c r="CJ185" s="85" t="n"/>
      <c r="CK185" s="85" t="n"/>
      <c r="CL185" s="85" t="n"/>
      <c r="CM185" s="85" t="n"/>
      <c r="CN185" s="85" t="n"/>
      <c r="CO185" s="85" t="n"/>
      <c r="CP185" s="85" t="n"/>
      <c r="CQ185" s="85" t="n"/>
      <c r="CR185" s="85" t="n"/>
      <c r="CS185" s="85" t="n"/>
      <c r="CT185" s="85" t="n"/>
      <c r="CU185" s="85" t="n"/>
      <c r="CV185" s="85" t="n"/>
      <c r="CW185" s="85" t="n"/>
      <c r="CX185" s="85" t="n"/>
      <c r="CY185" s="85" t="n"/>
      <c r="CZ185" s="85" t="n"/>
      <c r="DA185" s="85" t="n"/>
      <c r="DB185" s="85" t="n"/>
      <c r="DC185" s="85" t="n"/>
      <c r="DD185" s="85" t="n"/>
      <c r="DE185" s="85" t="n"/>
      <c r="DF185" s="85" t="n"/>
      <c r="DG185" s="85" t="n"/>
      <c r="DH185" s="85" t="n"/>
      <c r="DI185" s="85" t="n"/>
      <c r="DJ185" s="85" t="n"/>
      <c r="DK185" s="85" t="n"/>
      <c r="DL185" s="85" t="n"/>
      <c r="DM185" s="85" t="n"/>
      <c r="DN185" s="85" t="n"/>
      <c r="DO185" s="85" t="n"/>
      <c r="DP185" s="85" t="n"/>
      <c r="DQ185" s="85" t="n"/>
      <c r="DR185" s="85" t="n"/>
      <c r="DS185" s="85" t="n"/>
      <c r="DT185" s="85" t="n"/>
      <c r="DU185" s="85" t="n"/>
      <c r="DV185" s="85" t="n"/>
      <c r="DW185" s="85" t="n"/>
      <c r="DX185" s="85" t="n"/>
      <c r="DY185" s="85" t="n"/>
      <c r="DZ185" s="85" t="n"/>
      <c r="EA185" s="85" t="n"/>
      <c r="EB185" s="85" t="n"/>
      <c r="EC185" s="85" t="n"/>
      <c r="ED185" s="85" t="n"/>
      <c r="EE185" s="85" t="n"/>
      <c r="EF185" s="85" t="n"/>
      <c r="EG185" s="85" t="n"/>
      <c r="EH185" s="85" t="n"/>
      <c r="EI185" s="85" t="n"/>
      <c r="EJ185" s="85" t="n"/>
      <c r="EK185" s="85" t="n"/>
      <c r="EL185" s="85" t="n"/>
      <c r="EM185" s="85" t="n"/>
      <c r="EN185" s="85" t="n"/>
      <c r="EO185" s="85" t="n"/>
      <c r="EP185" s="85" t="n"/>
      <c r="EQ185" s="85" t="n"/>
      <c r="ER185" s="85" t="n"/>
      <c r="ES185" s="85" t="n"/>
      <c r="ET185" s="85" t="n"/>
      <c r="EU185" s="85" t="n"/>
      <c r="EV185" s="85" t="n"/>
      <c r="EW185" s="85" t="n"/>
      <c r="EX185" s="85" t="n"/>
      <c r="EY185" s="85" t="n"/>
      <c r="EZ185" s="85" t="n"/>
      <c r="FA185" s="85" t="n"/>
      <c r="FB185" s="85" t="n"/>
      <c r="FC185" s="85" t="n"/>
      <c r="FD185" s="85" t="n"/>
      <c r="FE185" s="85" t="n"/>
      <c r="FF185" s="85" t="n"/>
      <c r="FG185" s="85" t="n"/>
      <c r="FH185" s="85" t="n"/>
      <c r="FI185" s="85" t="n"/>
      <c r="FJ185" s="85" t="n"/>
      <c r="FK185" s="85" t="n"/>
      <c r="FL185" s="85" t="n"/>
      <c r="FM185" s="85" t="n"/>
      <c r="FN185" s="85" t="n"/>
      <c r="FO185" s="85" t="n"/>
      <c r="FP185" s="85" t="n"/>
      <c r="FQ185" s="85" t="n"/>
      <c r="FR185" s="85" t="n"/>
      <c r="FS185" s="85" t="n"/>
      <c r="FT185" s="85" t="n"/>
      <c r="FU185" s="85" t="n"/>
      <c r="FV185" s="85" t="n"/>
      <c r="FW185" s="85" t="n"/>
      <c r="FX185" s="85" t="n"/>
      <c r="FY185" s="85" t="n"/>
      <c r="FZ185" s="85" t="n"/>
      <c r="GA185" s="85" t="n"/>
      <c r="GB185" s="85" t="n"/>
      <c r="GC185" s="85" t="n"/>
      <c r="GD185" s="85" t="n"/>
      <c r="GE185" s="85" t="n"/>
      <c r="GF185" s="85" t="n"/>
      <c r="GG185" s="85" t="n"/>
      <c r="GH185" s="85" t="n"/>
      <c r="GI185" s="85" t="n"/>
      <c r="GJ185" s="85" t="n"/>
      <c r="GK185" s="85" t="n"/>
      <c r="GL185" s="85" t="n"/>
      <c r="GM185" s="85" t="n"/>
      <c r="GN185" s="85" t="n"/>
      <c r="GO185" s="85" t="n"/>
      <c r="GP185" s="85" t="n"/>
      <c r="GQ185" s="85" t="n"/>
      <c r="GR185" s="85" t="n"/>
      <c r="GS185" s="85" t="n"/>
      <c r="GT185" s="85" t="n"/>
      <c r="GU185" s="85" t="n"/>
      <c r="GV185" s="85" t="n"/>
      <c r="GW185" s="85" t="n"/>
      <c r="GX185" s="85" t="n"/>
      <c r="GY185" s="85" t="n"/>
      <c r="GZ185" s="85" t="n"/>
      <c r="HA185" s="85" t="n"/>
      <c r="HB185" s="85" t="n"/>
      <c r="HC185" s="85" t="n"/>
      <c r="HD185" s="85" t="n"/>
      <c r="HE185" s="85" t="n"/>
      <c r="HF185" s="85" t="n"/>
      <c r="HG185" s="85" t="n"/>
      <c r="HH185" s="85" t="n"/>
      <c r="HI185" s="85" t="n"/>
      <c r="HJ185" s="85" t="n"/>
      <c r="HK185" s="85" t="n"/>
      <c r="HL185" s="85" t="n"/>
      <c r="HM185" s="85" t="n"/>
      <c r="HN185" s="85" t="n"/>
      <c r="HO185" s="85" t="n"/>
      <c r="HP185" s="85" t="n"/>
      <c r="HQ185" s="85" t="n"/>
      <c r="HR185" s="85" t="n"/>
      <c r="HS185" s="85" t="n"/>
      <c r="HT185" s="85" t="n"/>
      <c r="HU185" s="85" t="n"/>
      <c r="HV185" s="85" t="n"/>
      <c r="HW185" s="85" t="n"/>
      <c r="HX185" s="85" t="n"/>
      <c r="HY185" s="85" t="n"/>
      <c r="HZ185" s="85" t="n"/>
      <c r="IA185" s="85" t="n"/>
      <c r="IB185" s="85" t="n"/>
      <c r="IC185" s="85" t="n"/>
      <c r="ID185" s="85" t="n"/>
      <c r="IE185" s="85" t="n"/>
      <c r="IF185" s="85" t="n"/>
      <c r="IG185" s="85" t="n"/>
      <c r="IH185" s="85" t="n"/>
      <c r="II185" s="85" t="n"/>
      <c r="IJ185" s="85" t="n"/>
      <c r="IK185" s="85" t="n"/>
      <c r="IL185" s="85" t="n"/>
      <c r="IM185" s="85" t="n"/>
      <c r="IN185" s="85" t="n"/>
      <c r="IO185" s="85" t="n"/>
      <c r="IP185" s="85" t="n"/>
      <c r="IQ185" s="85" t="n"/>
      <c r="IR185" s="85" t="n"/>
      <c r="IS185" s="85" t="n"/>
      <c r="IT185" s="85" t="n"/>
      <c r="IU185" s="85" t="n"/>
      <c r="IV185" s="85" t="n"/>
      <c r="IW185" s="85" t="n"/>
      <c r="IX185" s="85" t="n"/>
      <c r="IY185" s="85" t="n"/>
      <c r="IZ185" s="85" t="n"/>
      <c r="JA185" s="85" t="n"/>
      <c r="JB185" s="85" t="n"/>
      <c r="JC185" s="85" t="n"/>
      <c r="JD185" s="85" t="n"/>
      <c r="JE185" s="85" t="n"/>
      <c r="JF185" s="85" t="n"/>
      <c r="JG185" s="85" t="n"/>
      <c r="JH185" s="85" t="n"/>
      <c r="JI185" s="85" t="n"/>
      <c r="JJ185" s="85" t="n"/>
      <c r="JK185" s="85" t="n"/>
      <c r="JL185" s="85" t="n"/>
      <c r="JM185" s="85" t="n"/>
      <c r="JN185" s="85" t="n"/>
      <c r="JO185" s="85" t="n"/>
      <c r="JP185" s="85" t="n"/>
      <c r="JQ185" s="85" t="n"/>
      <c r="JR185" s="85" t="n"/>
      <c r="JS185" s="85" t="n"/>
      <c r="JT185" s="85" t="n"/>
      <c r="JU185" s="85" t="n"/>
      <c r="JV185" s="85" t="n"/>
      <c r="JW185" s="85" t="n"/>
      <c r="JX185" s="85" t="n"/>
      <c r="JY185" s="85" t="n"/>
      <c r="JZ185" s="85" t="n"/>
      <c r="KA185" s="85" t="n"/>
      <c r="KB185" s="85" t="n"/>
      <c r="KC185" s="85" t="n"/>
      <c r="KD185" s="85" t="n"/>
      <c r="KE185" s="85" t="n"/>
      <c r="KF185" s="85" t="n"/>
      <c r="KG185" s="85" t="n"/>
      <c r="KH185" s="85" t="n"/>
      <c r="KI185" s="85" t="n"/>
      <c r="KJ185" s="85" t="n"/>
      <c r="KK185" s="85" t="n"/>
      <c r="KL185" s="85" t="n"/>
      <c r="KM185" s="85" t="n"/>
      <c r="KN185" s="85" t="n"/>
      <c r="KO185" s="85" t="n"/>
      <c r="KP185" s="85" t="n"/>
      <c r="KQ185" s="85" t="n"/>
      <c r="KR185" s="85" t="n"/>
      <c r="KS185" s="85" t="n"/>
      <c r="KT185" s="85" t="n"/>
      <c r="KU185" s="85" t="n"/>
      <c r="KV185" s="85" t="n"/>
      <c r="KW185" s="85" t="n"/>
      <c r="KX185" s="85" t="n"/>
      <c r="KY185" s="85" t="n"/>
      <c r="KZ185" s="85" t="n"/>
      <c r="LA185" s="85" t="n"/>
      <c r="LB185" s="85" t="n"/>
      <c r="LC185" s="85" t="n"/>
      <c r="LD185" s="85" t="n"/>
      <c r="LE185" s="85" t="n"/>
      <c r="LF185" s="85" t="n"/>
      <c r="LG185" s="85" t="n"/>
      <c r="LH185" s="85" t="n"/>
      <c r="LI185" s="85" t="n"/>
      <c r="LJ185" s="85" t="n"/>
      <c r="LK185" s="85" t="n"/>
      <c r="LL185" s="85" t="n"/>
      <c r="LM185" s="85" t="n"/>
      <c r="LN185" s="85" t="n"/>
      <c r="LO185" s="85" t="n"/>
      <c r="LP185" s="85" t="n"/>
      <c r="LQ185" s="85" t="n"/>
      <c r="LR185" s="85" t="n"/>
      <c r="LS185" s="85" t="n"/>
    </row>
    <row r="186">
      <c r="A186" s="618" t="n"/>
      <c r="B186" s="102" t="inlineStr">
        <is>
          <t>Other non-current asset *</t>
        </is>
      </c>
      <c r="C186" s="939" t="n"/>
      <c r="D186" s="939" t="n"/>
      <c r="E186" s="939" t="n"/>
      <c r="F186" s="939" t="n"/>
      <c r="G186" s="939" t="n">
        <v>2691976</v>
      </c>
      <c r="H186" s="939" t="n">
        <v>-43327040</v>
      </c>
      <c r="I186" s="928" t="n"/>
      <c r="K186" s="932" t="n"/>
      <c r="L186" s="932" t="n"/>
      <c r="N186" s="105">
        <f>B186</f>
        <v/>
      </c>
      <c r="O186" s="106" t="inlineStr"/>
      <c r="P186" s="106" t="inlineStr"/>
      <c r="Q186" s="106" t="inlineStr"/>
      <c r="R186" s="106" t="inlineStr"/>
      <c r="S186" s="106">
        <f>G186*BS!$B$9</f>
        <v/>
      </c>
      <c r="T186" s="106">
        <f>H186*BS!$B$9</f>
        <v/>
      </c>
      <c r="U186" s="929">
        <f>I165</f>
        <v/>
      </c>
      <c r="V186" s="927" t="n"/>
      <c r="W186" s="927" t="n"/>
    </row>
    <row r="187">
      <c r="A187" s="618" t="n"/>
      <c r="B187" s="102" t="n"/>
      <c r="C187" s="939" t="n"/>
      <c r="D187" s="939" t="n"/>
      <c r="E187" s="939" t="n"/>
      <c r="F187" s="939" t="n"/>
      <c r="G187" s="939" t="n"/>
      <c r="H187" s="939" t="n"/>
      <c r="I187" s="928" t="n"/>
      <c r="K187" s="932" t="n"/>
      <c r="N187" s="105" t="inlineStr"/>
      <c r="O187" s="106" t="inlineStr"/>
      <c r="P187" s="106" t="inlineStr"/>
      <c r="Q187" s="106" t="inlineStr"/>
      <c r="R187" s="106" t="inlineStr"/>
      <c r="S187" s="106" t="inlineStr"/>
      <c r="T187" s="106" t="inlineStr"/>
      <c r="U187" s="107">
        <f>I166</f>
        <v/>
      </c>
      <c r="V187" s="927" t="n"/>
      <c r="W187" s="927" t="n"/>
    </row>
    <row r="188">
      <c r="A188" s="618" t="n"/>
      <c r="B188" s="102" t="n"/>
      <c r="C188" s="939" t="n"/>
      <c r="D188" s="939" t="n"/>
      <c r="E188" s="939" t="n"/>
      <c r="F188" s="939" t="n"/>
      <c r="G188" s="939" t="n"/>
      <c r="H188" s="939" t="n"/>
      <c r="I188" s="930" t="n"/>
      <c r="K188" s="932" t="n"/>
      <c r="N188" s="105" t="inlineStr"/>
      <c r="O188" s="106" t="inlineStr"/>
      <c r="P188" s="106" t="inlineStr"/>
      <c r="Q188" s="106" t="inlineStr"/>
      <c r="R188" s="106" t="inlineStr"/>
      <c r="S188" s="106" t="inlineStr"/>
      <c r="T188" s="106" t="inlineStr"/>
      <c r="U188" s="107">
        <f>I167</f>
        <v/>
      </c>
      <c r="V188" s="932" t="n"/>
      <c r="W188" s="932" t="n"/>
    </row>
    <row r="189">
      <c r="A189" s="618" t="n"/>
      <c r="B189" s="102" t="n"/>
      <c r="C189" s="939" t="n"/>
      <c r="D189" s="939" t="n"/>
      <c r="E189" s="939" t="n"/>
      <c r="F189" s="939" t="n"/>
      <c r="G189" s="939" t="n"/>
      <c r="H189" s="939" t="n"/>
      <c r="I189" s="930" t="n"/>
      <c r="K189" s="932" t="n"/>
      <c r="N189" s="105" t="inlineStr"/>
      <c r="O189" s="106" t="inlineStr"/>
      <c r="P189" s="106" t="inlineStr"/>
      <c r="Q189" s="106" t="inlineStr"/>
      <c r="R189" s="106" t="inlineStr"/>
      <c r="S189" s="106" t="inlineStr"/>
      <c r="T189" s="106" t="inlineStr"/>
      <c r="U189" s="107">
        <f>I168</f>
        <v/>
      </c>
      <c r="V189" s="932" t="n"/>
      <c r="W189" s="932" t="n"/>
    </row>
    <row r="190">
      <c r="A190" s="618" t="n"/>
      <c r="B190" s="102" t="n"/>
      <c r="C190" s="103" t="n"/>
      <c r="D190" s="103" t="n"/>
      <c r="E190" s="103" t="n"/>
      <c r="F190" s="103" t="n"/>
      <c r="G190" s="103" t="n"/>
      <c r="H190" s="103" t="n"/>
      <c r="I190" s="930" t="n"/>
      <c r="K190" s="932" t="n"/>
      <c r="N190" s="105" t="inlineStr"/>
      <c r="O190" s="106" t="inlineStr"/>
      <c r="P190" s="106" t="inlineStr"/>
      <c r="Q190" s="106" t="inlineStr"/>
      <c r="R190" s="106" t="inlineStr"/>
      <c r="S190" s="106" t="inlineStr"/>
      <c r="T190" s="106" t="inlineStr"/>
      <c r="U190" s="107">
        <f>I169</f>
        <v/>
      </c>
      <c r="V190" s="932" t="n"/>
      <c r="W190" s="932" t="n"/>
    </row>
    <row r="191">
      <c r="A191" s="618" t="n"/>
      <c r="B191" s="956" t="n"/>
      <c r="C191" s="939" t="n"/>
      <c r="D191" s="939" t="n"/>
      <c r="E191" s="939" t="n"/>
      <c r="F191" s="939" t="n"/>
      <c r="G191" s="939" t="n"/>
      <c r="H191" s="939" t="n"/>
      <c r="I191" s="957" t="n"/>
      <c r="K191" s="932" t="n"/>
      <c r="N191" s="958" t="inlineStr"/>
      <c r="O191" s="106" t="inlineStr"/>
      <c r="P191" s="106" t="inlineStr"/>
      <c r="Q191" s="106" t="inlineStr"/>
      <c r="R191" s="106" t="inlineStr"/>
      <c r="S191" s="106" t="inlineStr"/>
      <c r="T191" s="106" t="inlineStr"/>
      <c r="U191" s="107">
        <f>I170</f>
        <v/>
      </c>
      <c r="V191" s="932" t="n"/>
      <c r="W191" s="932" t="n"/>
    </row>
    <row r="192">
      <c r="A192" s="618" t="n"/>
      <c r="B192" s="956" t="n"/>
      <c r="C192" s="939" t="n"/>
      <c r="D192" s="939" t="n"/>
      <c r="E192" s="939" t="n"/>
      <c r="F192" s="939" t="n"/>
      <c r="G192" s="939" t="n"/>
      <c r="H192" s="939" t="n"/>
      <c r="I192" s="957" t="n"/>
      <c r="K192" s="932" t="n"/>
      <c r="N192" s="105" t="inlineStr"/>
      <c r="O192" s="106" t="inlineStr"/>
      <c r="P192" s="106" t="inlineStr"/>
      <c r="Q192" s="106" t="inlineStr"/>
      <c r="R192" s="106" t="inlineStr"/>
      <c r="S192" s="106" t="inlineStr"/>
      <c r="T192" s="106" t="inlineStr"/>
      <c r="U192" s="107">
        <f>I171</f>
        <v/>
      </c>
      <c r="V192" s="932" t="n"/>
      <c r="W192" s="932" t="n"/>
    </row>
    <row r="193">
      <c r="A193" s="618" t="n"/>
      <c r="B193" s="956" t="n"/>
      <c r="C193" s="939" t="n"/>
      <c r="D193" s="939" t="n"/>
      <c r="E193" s="939" t="n"/>
      <c r="F193" s="939" t="n"/>
      <c r="G193" s="939" t="n"/>
      <c r="H193" s="939" t="n"/>
      <c r="I193" s="957" t="n"/>
      <c r="K193" s="932" t="n"/>
      <c r="N193" s="105" t="inlineStr"/>
      <c r="O193" s="106" t="inlineStr"/>
      <c r="P193" s="106" t="inlineStr"/>
      <c r="Q193" s="106" t="inlineStr"/>
      <c r="R193" s="106" t="inlineStr"/>
      <c r="S193" s="106" t="inlineStr"/>
      <c r="T193" s="106" t="inlineStr"/>
      <c r="U193" s="107">
        <f>I172</f>
        <v/>
      </c>
      <c r="V193" s="932" t="n"/>
      <c r="W193" s="932" t="n"/>
    </row>
    <row r="194">
      <c r="A194" s="618" t="n"/>
      <c r="B194" s="956" t="n"/>
      <c r="C194" s="939" t="n"/>
      <c r="D194" s="939" t="n"/>
      <c r="E194" s="939" t="n"/>
      <c r="F194" s="939" t="n"/>
      <c r="G194" s="939" t="n"/>
      <c r="H194" s="939" t="n"/>
      <c r="I194" s="957" t="n"/>
      <c r="K194" s="932" t="n"/>
      <c r="N194" s="105" t="inlineStr"/>
      <c r="O194" s="106" t="inlineStr"/>
      <c r="P194" s="106" t="inlineStr"/>
      <c r="Q194" s="106" t="inlineStr"/>
      <c r="R194" s="106" t="inlineStr"/>
      <c r="S194" s="106" t="inlineStr"/>
      <c r="T194" s="106" t="inlineStr"/>
      <c r="U194" s="107">
        <f>I173</f>
        <v/>
      </c>
      <c r="V194" s="932" t="n"/>
      <c r="W194" s="932" t="n"/>
    </row>
    <row r="195">
      <c r="A195" s="618" t="n"/>
      <c r="B195" s="956" t="n"/>
      <c r="C195" s="939" t="n"/>
      <c r="D195" s="939" t="n"/>
      <c r="E195" s="939" t="n"/>
      <c r="F195" s="939" t="n"/>
      <c r="G195" s="939" t="n"/>
      <c r="H195" s="939" t="n"/>
      <c r="I195" s="957" t="n"/>
      <c r="K195" s="932" t="n"/>
      <c r="N195" s="105" t="inlineStr"/>
      <c r="O195" s="106" t="inlineStr"/>
      <c r="P195" s="106" t="inlineStr"/>
      <c r="Q195" s="106" t="inlineStr"/>
      <c r="R195" s="106" t="inlineStr"/>
      <c r="S195" s="106" t="inlineStr"/>
      <c r="T195" s="106" t="inlineStr"/>
      <c r="U195" s="107">
        <f>I174</f>
        <v/>
      </c>
      <c r="V195" s="932" t="n"/>
      <c r="W195" s="932" t="n"/>
    </row>
    <row r="196">
      <c r="A196" s="618" t="n"/>
      <c r="B196" s="102" t="n"/>
      <c r="C196" s="939" t="n"/>
      <c r="D196" s="939" t="n"/>
      <c r="E196" s="939" t="n"/>
      <c r="F196" s="939" t="n"/>
      <c r="G196" s="939" t="n"/>
      <c r="H196" s="939" t="n"/>
      <c r="I196" s="957" t="n"/>
      <c r="K196" s="932" t="n"/>
      <c r="N196" s="105" t="inlineStr"/>
      <c r="O196" s="106" t="inlineStr"/>
      <c r="P196" s="106" t="inlineStr"/>
      <c r="Q196" s="106" t="inlineStr"/>
      <c r="R196" s="106" t="inlineStr"/>
      <c r="S196" s="106" t="inlineStr"/>
      <c r="T196" s="106" t="inlineStr"/>
      <c r="U196" s="107">
        <f>I175</f>
        <v/>
      </c>
      <c r="V196" s="932" t="n"/>
      <c r="W196" s="932" t="n"/>
    </row>
    <row r="197">
      <c r="A197" s="618" t="inlineStr">
        <is>
          <t>K27</t>
        </is>
      </c>
      <c r="B197" s="959" t="inlineStr">
        <is>
          <t>Total</t>
        </is>
      </c>
      <c r="C197" s="960">
        <f>SUM(INDIRECT(ADDRESS(MATCH("K26",$A:$A,0)+1,COLUMN(C$12),4)&amp;":"&amp;ADDRESS(MATCH("K27",$A:$A,0)-1,COLUMN(C$12),4)))</f>
        <v/>
      </c>
      <c r="D197" s="960">
        <f>SUM(INDIRECT(ADDRESS(MATCH("K26",$A:$A,0)+1,COLUMN(D$12),4)&amp;":"&amp;ADDRESS(MATCH("K27",$A:$A,0)-1,COLUMN(D$12),4)))</f>
        <v/>
      </c>
      <c r="E197" s="960">
        <f>SUM(INDIRECT(ADDRESS(MATCH("K26",$A:$A,0)+1,COLUMN(E$12),4)&amp;":"&amp;ADDRESS(MATCH("K27",$A:$A,0)-1,COLUMN(E$12),4)))</f>
        <v/>
      </c>
      <c r="F197" s="960">
        <f>SUM(INDIRECT(ADDRESS(MATCH("K26",$A:$A,0)+1,COLUMN(F$12),4)&amp;":"&amp;ADDRESS(MATCH("K27",$A:$A,0)-1,COLUMN(F$12),4)))</f>
        <v/>
      </c>
      <c r="G197" s="960">
        <f>SUM(INDIRECT(ADDRESS(MATCH("K26",$A:$A,0)+1,COLUMN(G$12),4)&amp;":"&amp;ADDRESS(MATCH("K27",$A:$A,0)-1,COLUMN(G$12),4)))</f>
        <v/>
      </c>
      <c r="H197" s="960">
        <f>SUM(INDIRECT(ADDRESS(MATCH("K26",$A:$A,0)+1,COLUMN(H$12),4)&amp;":"&amp;ADDRESS(MATCH("K27",$A:$A,0)-1,COLUMN(H$12),4)))</f>
        <v/>
      </c>
      <c r="I197" s="961" t="n"/>
      <c r="J197" s="79" t="n"/>
      <c r="K197" s="932" t="n"/>
      <c r="L197" s="79" t="n"/>
      <c r="M197" s="79" t="n"/>
      <c r="N197" s="166">
        <f>B197</f>
        <v/>
      </c>
      <c r="O197" s="167">
        <f>C197*BS!$B$9</f>
        <v/>
      </c>
      <c r="P197" s="167">
        <f>D197*BS!$B$9</f>
        <v/>
      </c>
      <c r="Q197" s="167">
        <f>E197*BS!$B$9</f>
        <v/>
      </c>
      <c r="R197" s="167">
        <f>F197*BS!$B$9</f>
        <v/>
      </c>
      <c r="S197" s="167">
        <f>G197*BS!$B$9</f>
        <v/>
      </c>
      <c r="T197" s="167">
        <f>H197*BS!$B$9</f>
        <v/>
      </c>
      <c r="U197" s="168">
        <f>I176</f>
        <v/>
      </c>
      <c r="V197" s="962" t="n"/>
      <c r="W197" s="962" t="n"/>
      <c r="X197" s="79" t="n"/>
      <c r="Y197" s="79" t="n"/>
      <c r="Z197" s="79" t="n"/>
      <c r="AA197" s="79" t="n"/>
      <c r="AB197" s="79" t="n"/>
      <c r="AC197" s="79" t="n"/>
      <c r="AD197" s="79" t="n"/>
      <c r="AE197" s="79" t="n"/>
      <c r="AF197" s="79" t="n"/>
      <c r="AG197" s="79" t="n"/>
      <c r="AH197" s="79" t="n"/>
      <c r="AI197" s="79" t="n"/>
      <c r="AJ197" s="79" t="n"/>
      <c r="AK197" s="79" t="n"/>
      <c r="AL197" s="79" t="n"/>
      <c r="AM197" s="79" t="n"/>
      <c r="AN197" s="79" t="n"/>
      <c r="AO197" s="79" t="n"/>
      <c r="AP197" s="79" t="n"/>
      <c r="AQ197" s="79" t="n"/>
      <c r="AR197" s="79" t="n"/>
      <c r="AS197" s="79" t="n"/>
      <c r="AT197" s="79" t="n"/>
      <c r="AU197" s="79" t="n"/>
      <c r="AV197" s="79" t="n"/>
      <c r="AW197" s="79" t="n"/>
      <c r="AX197" s="79" t="n"/>
      <c r="AY197" s="79" t="n"/>
      <c r="AZ197" s="79" t="n"/>
      <c r="BA197" s="79" t="n"/>
      <c r="BB197" s="79" t="n"/>
      <c r="BC197" s="79" t="n"/>
      <c r="BD197" s="79" t="n"/>
      <c r="BE197" s="79" t="n"/>
      <c r="BF197" s="79" t="n"/>
      <c r="BG197" s="79" t="n"/>
      <c r="BH197" s="79" t="n"/>
      <c r="BI197" s="79" t="n"/>
      <c r="BJ197" s="79" t="n"/>
      <c r="BK197" s="79" t="n"/>
      <c r="BL197" s="79" t="n"/>
      <c r="BM197" s="79" t="n"/>
      <c r="BN197" s="79" t="n"/>
      <c r="BO197" s="79" t="n"/>
      <c r="BP197" s="79" t="n"/>
      <c r="BQ197" s="79" t="n"/>
      <c r="BR197" s="79" t="n"/>
      <c r="BS197" s="79" t="n"/>
      <c r="BT197" s="79" t="n"/>
      <c r="BU197" s="79" t="n"/>
      <c r="BV197" s="79" t="n"/>
      <c r="BW197" s="79" t="n"/>
      <c r="BX197" s="79" t="n"/>
      <c r="BY197" s="79" t="n"/>
      <c r="BZ197" s="79" t="n"/>
      <c r="CA197" s="79" t="n"/>
      <c r="CB197" s="79" t="n"/>
      <c r="CC197" s="79" t="n"/>
      <c r="CD197" s="79" t="n"/>
      <c r="CE197" s="79" t="n"/>
      <c r="CF197" s="79" t="n"/>
      <c r="CG197" s="79" t="n"/>
      <c r="CH197" s="79" t="n"/>
      <c r="CI197" s="79" t="n"/>
      <c r="CJ197" s="79" t="n"/>
      <c r="CK197" s="79" t="n"/>
      <c r="CL197" s="79" t="n"/>
      <c r="CM197" s="79" t="n"/>
      <c r="CN197" s="79" t="n"/>
      <c r="CO197" s="79" t="n"/>
      <c r="CP197" s="79" t="n"/>
      <c r="CQ197" s="79" t="n"/>
      <c r="CR197" s="79" t="n"/>
      <c r="CS197" s="79" t="n"/>
      <c r="CT197" s="79" t="n"/>
      <c r="CU197" s="79" t="n"/>
      <c r="CV197" s="79" t="n"/>
      <c r="CW197" s="79" t="n"/>
      <c r="CX197" s="79" t="n"/>
      <c r="CY197" s="79" t="n"/>
      <c r="CZ197" s="79" t="n"/>
      <c r="DA197" s="79" t="n"/>
      <c r="DB197" s="79" t="n"/>
      <c r="DC197" s="79" t="n"/>
      <c r="DD197" s="79" t="n"/>
      <c r="DE197" s="79" t="n"/>
      <c r="DF197" s="79" t="n"/>
      <c r="DG197" s="79" t="n"/>
      <c r="DH197" s="79" t="n"/>
      <c r="DI197" s="79" t="n"/>
      <c r="DJ197" s="79" t="n"/>
      <c r="DK197" s="79" t="n"/>
      <c r="DL197" s="79" t="n"/>
      <c r="DM197" s="79" t="n"/>
      <c r="DN197" s="79" t="n"/>
      <c r="DO197" s="79" t="n"/>
      <c r="DP197" s="79" t="n"/>
      <c r="DQ197" s="79" t="n"/>
      <c r="DR197" s="79" t="n"/>
      <c r="DS197" s="79" t="n"/>
      <c r="DT197" s="79" t="n"/>
      <c r="DU197" s="79" t="n"/>
      <c r="DV197" s="79" t="n"/>
      <c r="DW197" s="79" t="n"/>
      <c r="DX197" s="79" t="n"/>
      <c r="DY197" s="79" t="n"/>
      <c r="DZ197" s="79" t="n"/>
      <c r="EA197" s="79" t="n"/>
      <c r="EB197" s="79" t="n"/>
      <c r="EC197" s="79" t="n"/>
      <c r="ED197" s="79" t="n"/>
      <c r="EE197" s="79" t="n"/>
      <c r="EF197" s="79" t="n"/>
      <c r="EG197" s="79" t="n"/>
      <c r="EH197" s="79" t="n"/>
      <c r="EI197" s="79" t="n"/>
      <c r="EJ197" s="79" t="n"/>
      <c r="EK197" s="79" t="n"/>
      <c r="EL197" s="79" t="n"/>
      <c r="EM197" s="79" t="n"/>
      <c r="EN197" s="79" t="n"/>
      <c r="EO197" s="79" t="n"/>
      <c r="EP197" s="79" t="n"/>
      <c r="EQ197" s="79" t="n"/>
      <c r="ER197" s="79" t="n"/>
      <c r="ES197" s="79" t="n"/>
      <c r="ET197" s="79" t="n"/>
      <c r="EU197" s="79" t="n"/>
      <c r="EV197" s="79" t="n"/>
      <c r="EW197" s="79" t="n"/>
      <c r="EX197" s="79" t="n"/>
      <c r="EY197" s="79" t="n"/>
      <c r="EZ197" s="79" t="n"/>
      <c r="FA197" s="79" t="n"/>
      <c r="FB197" s="79" t="n"/>
      <c r="FC197" s="79" t="n"/>
      <c r="FD197" s="79" t="n"/>
      <c r="FE197" s="79" t="n"/>
      <c r="FF197" s="79" t="n"/>
      <c r="FG197" s="79" t="n"/>
      <c r="FH197" s="79" t="n"/>
      <c r="FI197" s="79" t="n"/>
      <c r="FJ197" s="79" t="n"/>
      <c r="FK197" s="79" t="n"/>
      <c r="FL197" s="79" t="n"/>
      <c r="FM197" s="79" t="n"/>
      <c r="FN197" s="79" t="n"/>
      <c r="FO197" s="79" t="n"/>
      <c r="FP197" s="79" t="n"/>
      <c r="FQ197" s="79" t="n"/>
      <c r="FR197" s="79" t="n"/>
      <c r="FS197" s="79" t="n"/>
      <c r="FT197" s="79" t="n"/>
      <c r="FU197" s="79" t="n"/>
      <c r="FV197" s="79" t="n"/>
      <c r="FW197" s="79" t="n"/>
      <c r="FX197" s="79" t="n"/>
      <c r="FY197" s="79" t="n"/>
      <c r="FZ197" s="79" t="n"/>
      <c r="GA197" s="79" t="n"/>
      <c r="GB197" s="79" t="n"/>
      <c r="GC197" s="79" t="n"/>
      <c r="GD197" s="79" t="n"/>
      <c r="GE197" s="79" t="n"/>
      <c r="GF197" s="79" t="n"/>
      <c r="GG197" s="79" t="n"/>
      <c r="GH197" s="79" t="n"/>
      <c r="GI197" s="79" t="n"/>
      <c r="GJ197" s="79" t="n"/>
      <c r="GK197" s="79" t="n"/>
      <c r="GL197" s="79" t="n"/>
      <c r="GM197" s="79" t="n"/>
      <c r="GN197" s="79" t="n"/>
      <c r="GO197" s="79" t="n"/>
      <c r="GP197" s="79" t="n"/>
      <c r="GQ197" s="79" t="n"/>
      <c r="GR197" s="79" t="n"/>
      <c r="GS197" s="79" t="n"/>
      <c r="GT197" s="79" t="n"/>
      <c r="GU197" s="79" t="n"/>
      <c r="GV197" s="79" t="n"/>
      <c r="GW197" s="79" t="n"/>
      <c r="GX197" s="79" t="n"/>
      <c r="GY197" s="79" t="n"/>
      <c r="GZ197" s="79" t="n"/>
      <c r="HA197" s="79" t="n"/>
      <c r="HB197" s="79" t="n"/>
      <c r="HC197" s="79" t="n"/>
      <c r="HD197" s="79" t="n"/>
      <c r="HE197" s="79" t="n"/>
      <c r="HF197" s="79" t="n"/>
      <c r="HG197" s="79" t="n"/>
      <c r="HH197" s="79" t="n"/>
      <c r="HI197" s="79" t="n"/>
      <c r="HJ197" s="79" t="n"/>
      <c r="HK197" s="79" t="n"/>
      <c r="HL197" s="79" t="n"/>
      <c r="HM197" s="79" t="n"/>
      <c r="HN197" s="79" t="n"/>
      <c r="HO197" s="79" t="n"/>
      <c r="HP197" s="79" t="n"/>
      <c r="HQ197" s="79" t="n"/>
      <c r="HR197" s="79" t="n"/>
      <c r="HS197" s="79" t="n"/>
      <c r="HT197" s="79" t="n"/>
      <c r="HU197" s="79" t="n"/>
      <c r="HV197" s="79" t="n"/>
      <c r="HW197" s="79" t="n"/>
      <c r="HX197" s="79" t="n"/>
      <c r="HY197" s="79" t="n"/>
      <c r="HZ197" s="79" t="n"/>
      <c r="IA197" s="79" t="n"/>
      <c r="IB197" s="79" t="n"/>
      <c r="IC197" s="79" t="n"/>
      <c r="ID197" s="79" t="n"/>
      <c r="IE197" s="79" t="n"/>
      <c r="IF197" s="79" t="n"/>
      <c r="IG197" s="79" t="n"/>
      <c r="IH197" s="79" t="n"/>
      <c r="II197" s="79" t="n"/>
      <c r="IJ197" s="79" t="n"/>
      <c r="IK197" s="79" t="n"/>
      <c r="IL197" s="79" t="n"/>
      <c r="IM197" s="79" t="n"/>
      <c r="IN197" s="79" t="n"/>
      <c r="IO197" s="79" t="n"/>
      <c r="IP197" s="79" t="n"/>
      <c r="IQ197" s="79" t="n"/>
      <c r="IR197" s="79" t="n"/>
      <c r="IS197" s="79" t="n"/>
      <c r="IT197" s="79" t="n"/>
      <c r="IU197" s="79" t="n"/>
      <c r="IV197" s="79" t="n"/>
      <c r="IW197" s="79" t="n"/>
      <c r="IX197" s="79" t="n"/>
      <c r="IY197" s="79" t="n"/>
      <c r="IZ197" s="79" t="n"/>
      <c r="JA197" s="79" t="n"/>
      <c r="JB197" s="79" t="n"/>
      <c r="JC197" s="79" t="n"/>
      <c r="JD197" s="79" t="n"/>
      <c r="JE197" s="79" t="n"/>
      <c r="JF197" s="79" t="n"/>
      <c r="JG197" s="79" t="n"/>
      <c r="JH197" s="79" t="n"/>
      <c r="JI197" s="79" t="n"/>
      <c r="JJ197" s="79" t="n"/>
      <c r="JK197" s="79" t="n"/>
      <c r="JL197" s="79" t="n"/>
      <c r="JM197" s="79" t="n"/>
      <c r="JN197" s="79" t="n"/>
      <c r="JO197" s="79" t="n"/>
      <c r="JP197" s="79" t="n"/>
      <c r="JQ197" s="79" t="n"/>
      <c r="JR197" s="79" t="n"/>
      <c r="JS197" s="79" t="n"/>
      <c r="JT197" s="79" t="n"/>
      <c r="JU197" s="79" t="n"/>
      <c r="JV197" s="79" t="n"/>
      <c r="JW197" s="79" t="n"/>
      <c r="JX197" s="79" t="n"/>
      <c r="JY197" s="79" t="n"/>
      <c r="JZ197" s="79" t="n"/>
      <c r="KA197" s="79" t="n"/>
      <c r="KB197" s="79" t="n"/>
      <c r="KC197" s="79" t="n"/>
      <c r="KD197" s="79" t="n"/>
      <c r="KE197" s="79" t="n"/>
      <c r="KF197" s="79" t="n"/>
      <c r="KG197" s="79" t="n"/>
      <c r="KH197" s="79" t="n"/>
      <c r="KI197" s="79" t="n"/>
      <c r="KJ197" s="79" t="n"/>
      <c r="KK197" s="79" t="n"/>
      <c r="KL197" s="79" t="n"/>
      <c r="KM197" s="79" t="n"/>
      <c r="KN197" s="79" t="n"/>
      <c r="KO197" s="79" t="n"/>
      <c r="KP197" s="79" t="n"/>
      <c r="KQ197" s="79" t="n"/>
      <c r="KR197" s="79" t="n"/>
      <c r="KS197" s="79" t="n"/>
      <c r="KT197" s="79" t="n"/>
      <c r="KU197" s="79" t="n"/>
      <c r="KV197" s="79" t="n"/>
      <c r="KW197" s="79" t="n"/>
      <c r="KX197" s="79" t="n"/>
      <c r="KY197" s="79" t="n"/>
      <c r="KZ197" s="79" t="n"/>
      <c r="LA197" s="79" t="n"/>
      <c r="LB197" s="79" t="n"/>
      <c r="LC197" s="79" t="n"/>
      <c r="LD197" s="79" t="n"/>
      <c r="LE197" s="79" t="n"/>
      <c r="LF197" s="79" t="n"/>
      <c r="LG197" s="79" t="n"/>
      <c r="LH197" s="79" t="n"/>
      <c r="LI197" s="79" t="n"/>
      <c r="LJ197" s="79" t="n"/>
      <c r="LK197" s="79" t="n"/>
      <c r="LL197" s="79" t="n"/>
      <c r="LM197" s="79" t="n"/>
      <c r="LN197" s="79" t="n"/>
      <c r="LO197" s="79" t="n"/>
      <c r="LP197" s="79" t="n"/>
      <c r="LQ197" s="79" t="n"/>
      <c r="LR197" s="79" t="n"/>
      <c r="LS197" s="79" t="n"/>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G207" s="170" t="n"/>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G210" s="170" t="n"/>
      <c r="N210" t="inlineStr"/>
      <c r="O210" t="inlineStr"/>
      <c r="P210" t="inlineStr"/>
      <c r="Q210" t="inlineStr"/>
      <c r="R210" t="inlineStr"/>
      <c r="S210" t="inlineStr"/>
      <c r="T21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Narrabri Joint Venture lease liabilty current</t>
        </is>
      </c>
      <c r="C16" s="939" t="n"/>
      <c r="D16" s="939" t="n"/>
      <c r="E16" s="939" t="n"/>
      <c r="F16" s="939" t="n"/>
      <c r="G16" s="939" t="n">
        <v>149869</v>
      </c>
      <c r="H16" s="939" t="n">
        <v>31119</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Joint venture trade creditors</t>
        </is>
      </c>
      <c r="C58" s="939" t="n"/>
      <c r="D58" s="939" t="n"/>
      <c r="E58" s="939" t="n"/>
      <c r="F58" s="939" t="n"/>
      <c r="G58" s="939" t="n">
        <v>17341557</v>
      </c>
      <c r="H58" s="939" t="n">
        <v>21154625</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creditors and accruals</t>
        </is>
      </c>
      <c r="C70" s="939" t="n"/>
      <c r="D70" s="939" t="n"/>
      <c r="E70" s="939" t="n"/>
      <c r="F70" s="939" t="n"/>
      <c r="G70" s="939" t="n">
        <v>21773221</v>
      </c>
      <c r="H70" s="939" t="n">
        <v>32266534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liability</t>
        </is>
      </c>
      <c r="C84" s="103" t="n"/>
      <c r="D84" s="103" t="n"/>
      <c r="E84" s="103" t="n"/>
      <c r="F84" s="103" t="n"/>
      <c r="G84" s="103" t="n">
        <v>7476953</v>
      </c>
      <c r="H84" s="103" t="n">
        <v>64631892</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Other creditors and accruals</t>
        </is>
      </c>
      <c r="C88" s="939" t="n"/>
      <c r="D88" s="939" t="n"/>
      <c r="E88" s="939" t="n"/>
      <c r="F88" s="939" t="n"/>
      <c r="G88" s="939" t="n">
        <v>21773221</v>
      </c>
      <c r="H88" s="939" t="n">
        <v>32266534</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Liability for long service leave</t>
        </is>
      </c>
      <c r="C89" s="939" t="n"/>
      <c r="D89" s="939" t="n"/>
      <c r="E89" s="939" t="n"/>
      <c r="F89" s="939" t="n"/>
      <c r="G89" s="939" t="n">
        <v>3923203</v>
      </c>
      <c r="H89" s="939" t="n">
        <v>3520653</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Liability for annual leave</t>
        </is>
      </c>
      <c r="C90" s="939" t="n"/>
      <c r="D90" s="939" t="n"/>
      <c r="E90" s="939" t="n"/>
      <c r="F90" s="939" t="n"/>
      <c r="G90" s="939" t="n">
        <v>2832146</v>
      </c>
      <c r="H90" s="939" t="n">
        <v>2871565</v>
      </c>
      <c r="I90" s="975" t="n"/>
      <c r="J90" s="180" t="n"/>
      <c r="N90" s="976">
        <f>B90</f>
        <v/>
      </c>
      <c r="O90" s="192" t="inlineStr"/>
      <c r="P90" s="192" t="inlineStr"/>
      <c r="Q90" s="192" t="inlineStr"/>
      <c r="R90" s="192" t="inlineStr"/>
      <c r="S90" s="192">
        <f>G90*BS!$B$9</f>
        <v/>
      </c>
      <c r="T90" s="192">
        <f>H90*BS!$B$9</f>
        <v/>
      </c>
      <c r="U90" s="193">
        <f>I90</f>
        <v/>
      </c>
    </row>
    <row r="91">
      <c r="B91" s="211" t="inlineStr">
        <is>
          <t>Current tax liability</t>
        </is>
      </c>
      <c r="C91" s="103" t="n"/>
      <c r="D91" s="103" t="n"/>
      <c r="E91" s="103" t="n"/>
      <c r="F91" s="103" t="n"/>
      <c r="G91" s="103" t="n">
        <v>7476953</v>
      </c>
      <c r="H91" s="103" t="n">
        <v>64631892</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-14323902</v>
      </c>
      <c r="H92" s="939" t="n">
        <v>-83198569</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Lease liabilities J-Power Australia Pty Ltd lease liability</t>
        </is>
      </c>
      <c r="G103" t="n">
        <v>1073738</v>
      </c>
      <c r="H103" t="n">
        <v>899175</v>
      </c>
      <c r="N103">
        <f>B103</f>
        <v/>
      </c>
      <c r="O103" t="inlineStr"/>
      <c r="P103" t="inlineStr"/>
      <c r="Q103" t="inlineStr"/>
      <c r="R103" t="inlineStr"/>
      <c r="S103">
        <f>G103*BS!$B$9</f>
        <v/>
      </c>
      <c r="T103">
        <f>H103*BS!$B$9</f>
        <v/>
      </c>
    </row>
    <row r="104">
      <c r="B104" t="inlineStr">
        <is>
          <t xml:space="preserve"> Lease liabilities Clermont Joint Venture lease liability</t>
        </is>
      </c>
      <c r="G104" t="n">
        <v>1843125</v>
      </c>
      <c r="H104" t="n">
        <v>806019</v>
      </c>
      <c r="N104">
        <f>B104</f>
        <v/>
      </c>
      <c r="O104" t="inlineStr"/>
      <c r="P104" t="inlineStr"/>
      <c r="Q104" t="inlineStr"/>
      <c r="R104" t="inlineStr"/>
      <c r="S104">
        <f>G104*BS!$B$9</f>
        <v/>
      </c>
      <c r="T104">
        <f>H104*BS!$B$9</f>
        <v/>
      </c>
    </row>
    <row r="105">
      <c r="B105" t="inlineStr">
        <is>
          <t xml:space="preserve"> Lease liabilities Narrabri Joint Venture lease liabilty current</t>
        </is>
      </c>
      <c r="G105" t="n">
        <v>149869</v>
      </c>
      <c r="H105" t="n">
        <v>31119</v>
      </c>
      <c r="N105">
        <f>B105</f>
        <v/>
      </c>
      <c r="O105" t="inlineStr"/>
      <c r="P105" t="inlineStr"/>
      <c r="Q105" t="inlineStr"/>
      <c r="R105" t="inlineStr"/>
      <c r="S105">
        <f>G105*BS!$B$9</f>
        <v/>
      </c>
      <c r="T105">
        <f>H105*BS!$B$9</f>
        <v/>
      </c>
    </row>
    <row r="106">
      <c r="B106" t="inlineStr">
        <is>
          <t xml:space="preserve"> Lease liabilities Maules Creek Joint Venture lease liability</t>
        </is>
      </c>
      <c r="G106" t="n">
        <v>19327215</v>
      </c>
      <c r="H106" t="n">
        <v>12664496</v>
      </c>
      <c r="N106">
        <f>B106</f>
        <v/>
      </c>
      <c r="O106" t="inlineStr"/>
      <c r="P106" t="inlineStr"/>
      <c r="Q106" t="inlineStr"/>
      <c r="R106" t="inlineStr"/>
      <c r="S106">
        <f>G106*BS!$B$9</f>
        <v/>
      </c>
      <c r="T106">
        <f>H106*BS!$B$9</f>
        <v/>
      </c>
    </row>
    <row r="107">
      <c r="B107" t="inlineStr">
        <is>
          <t xml:space="preserve"> Lease liabilities Narrabri Joint Venture lease liability</t>
        </is>
      </c>
      <c r="G107" t="n">
        <v>31119</v>
      </c>
      <c r="H107" t="n">
        <v>0</v>
      </c>
      <c r="N107">
        <f>B107</f>
        <v/>
      </c>
      <c r="O107" t="inlineStr"/>
      <c r="P107" t="inlineStr"/>
      <c r="Q107" t="inlineStr"/>
      <c r="R107" t="inlineStr"/>
      <c r="S107">
        <f>G107*BS!$B$9</f>
        <v/>
      </c>
      <c r="T107">
        <f>H107*BS!$B$9</f>
        <v/>
      </c>
    </row>
    <row r="108">
      <c r="B108" t="inlineStr">
        <is>
          <t>Year of Carrying maturity amount None Lease liabilities AUD 3.09 - 6.00%</t>
        </is>
      </c>
      <c r="G108" t="n">
        <v>0</v>
      </c>
      <c r="H108" t="n">
        <v>0</v>
      </c>
      <c r="N108">
        <f>B108</f>
        <v/>
      </c>
      <c r="O108" t="inlineStr"/>
      <c r="P108" t="inlineStr"/>
      <c r="Q108" t="inlineStr"/>
      <c r="R108" t="inlineStr"/>
      <c r="S108">
        <f>G108*BS!$B$9</f>
        <v/>
      </c>
      <c r="T108">
        <f>H108*BS!$B$9</f>
        <v/>
      </c>
    </row>
    <row r="109">
      <c r="B109" t="inlineStr">
        <is>
          <t>Carrying amount None Lease liabilities AUD 3.09 - 6.00%</t>
        </is>
      </c>
      <c r="G109" t="n">
        <v>31772877</v>
      </c>
      <c r="H109" t="n">
        <v>0</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inlineStr">
        <is>
          <t>Deferred tax liabilities</t>
        </is>
      </c>
      <c r="C132" s="103" t="n"/>
      <c r="D132" s="103" t="n"/>
      <c r="E132" s="103" t="n"/>
      <c r="F132" s="103" t="n"/>
      <c r="G132" s="103" t="n">
        <v>88312360</v>
      </c>
      <c r="H132" s="103" t="n">
        <v>80620663</v>
      </c>
      <c r="I132" s="988" t="n"/>
      <c r="J132" s="196" t="n"/>
      <c r="K132" s="197" t="n"/>
      <c r="L132" s="197" t="n"/>
      <c r="M132" s="197" t="n"/>
      <c r="N132" s="966">
        <f>B132</f>
        <v/>
      </c>
      <c r="O132" s="198" t="inlineStr"/>
      <c r="P132" s="198" t="inlineStr"/>
      <c r="Q132" s="198" t="inlineStr"/>
      <c r="R132" s="198" t="inlineStr"/>
      <c r="S132" s="198">
        <f>G132*BS!$B$9</f>
        <v/>
      </c>
      <c r="T132" s="198">
        <f>H132*BS!$B$9</f>
        <v/>
      </c>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 xml:space="preserve"> Non-current Liability for long service leave</t>
        </is>
      </c>
      <c r="C136" s="991" t="n"/>
      <c r="D136" s="991" t="n"/>
      <c r="E136" s="991" t="n"/>
      <c r="F136" s="991" t="n"/>
      <c r="G136" s="991" t="n">
        <v>250810</v>
      </c>
      <c r="H136" s="991" t="n">
        <v>133943</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Other non-current liabilities *</t>
        </is>
      </c>
      <c r="C137" s="991" t="n"/>
      <c r="D137" s="991" t="n"/>
      <c r="E137" s="991" t="n"/>
      <c r="F137" s="991" t="n"/>
      <c r="G137" s="991" t="n">
        <v>18560592</v>
      </c>
      <c r="H137" s="991" t="n">
        <v>39712550</v>
      </c>
      <c r="I137" s="992" t="n"/>
      <c r="J137" s="180" t="n"/>
      <c r="N137" s="976">
        <f>B137</f>
        <v/>
      </c>
      <c r="O137" s="192" t="inlineStr"/>
      <c r="P137" s="192" t="inlineStr"/>
      <c r="Q137" s="192" t="inlineStr"/>
      <c r="R137" s="192" t="inlineStr"/>
      <c r="S137" s="192">
        <f>G137*BS!$B$9</f>
        <v/>
      </c>
      <c r="T137" s="192">
        <f>H137*BS!$B$9</f>
        <v/>
      </c>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shares None Oni issue at the end of the period - fully paid</t>
        </is>
      </c>
      <c r="C163" s="103" t="n"/>
      <c r="D163" s="103" t="n"/>
      <c r="E163" s="103" t="n"/>
      <c r="F163" s="103" t="n"/>
      <c r="G163" s="103" t="n">
        <v>548968814</v>
      </c>
      <c r="H163" s="103" t="n">
        <v>548968814</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Share capital Fair value reserve expense Balance at 31 December 2022</t>
        </is>
      </c>
      <c r="C174" s="993" t="n"/>
      <c r="D174" s="993" t="n"/>
      <c r="E174" s="993" t="n"/>
      <c r="F174" s="993" t="n"/>
      <c r="G174" s="993" t="n">
        <v>0</v>
      </c>
      <c r="H174" s="993" t="n">
        <v>548968814</v>
      </c>
      <c r="I174" s="992" t="n"/>
      <c r="J174" s="180" t="n"/>
      <c r="N174" s="976">
        <f>B174</f>
        <v/>
      </c>
      <c r="O174" s="192" t="inlineStr"/>
      <c r="P174" s="192" t="inlineStr"/>
      <c r="Q174" s="192" t="inlineStr"/>
      <c r="R174" s="192" t="inlineStr"/>
      <c r="S174" s="192">
        <f>G174*BS!$B$9</f>
        <v/>
      </c>
      <c r="T174" s="192">
        <f>H174*BS!$B$9</f>
        <v/>
      </c>
      <c r="U174" s="193">
        <f>I167</f>
        <v/>
      </c>
    </row>
    <row r="175">
      <c r="A175" s="79" t="n"/>
      <c r="B175" s="102" t="inlineStr">
        <is>
          <t>Fair value reserve Fair value reserve expense Balance at 31 December 2022</t>
        </is>
      </c>
      <c r="C175" s="993" t="n"/>
      <c r="D175" s="993" t="n"/>
      <c r="E175" s="993" t="n"/>
      <c r="F175" s="993" t="n"/>
      <c r="G175" s="993" t="n">
        <v>195575</v>
      </c>
      <c r="H175" s="993" t="n">
        <v>0</v>
      </c>
      <c r="I175" s="992" t="n"/>
      <c r="J175" s="180" t="n"/>
      <c r="N175" s="976">
        <f>B175</f>
        <v/>
      </c>
      <c r="O175" s="192" t="inlineStr"/>
      <c r="P175" s="192" t="inlineStr"/>
      <c r="Q175" s="192" t="inlineStr"/>
      <c r="R175" s="192" t="inlineStr"/>
      <c r="S175" s="192">
        <f>G175*BS!$B$9</f>
        <v/>
      </c>
      <c r="T175" s="192">
        <f>H175*BS!$B$9</f>
        <v/>
      </c>
      <c r="U175" s="193">
        <f>I168</f>
        <v/>
      </c>
    </row>
    <row r="176">
      <c r="A176" s="79" t="n"/>
      <c r="B176" s="102" t="inlineStr">
        <is>
          <t>Other Reserves *</t>
        </is>
      </c>
      <c r="C176" s="993" t="n"/>
      <c r="D176" s="993" t="n"/>
      <c r="E176" s="993" t="n"/>
      <c r="F176" s="993" t="n"/>
      <c r="G176" s="993" t="n">
        <v>-542867607</v>
      </c>
      <c r="H176" s="993" t="n">
        <v>334087247</v>
      </c>
      <c r="I176" s="992" t="n"/>
      <c r="J176" s="180" t="n"/>
      <c r="N176" s="976">
        <f>B176</f>
        <v/>
      </c>
      <c r="O176" s="192" t="inlineStr"/>
      <c r="P176" s="192" t="inlineStr"/>
      <c r="Q176" s="192" t="inlineStr"/>
      <c r="R176" s="192" t="inlineStr"/>
      <c r="S176" s="192">
        <f>G176*BS!$B$9</f>
        <v/>
      </c>
      <c r="T176" s="192">
        <f>H176*BS!$B$9</f>
        <v/>
      </c>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t="inlineStr">
        <is>
          <t>Retained earnings Retained earnings None Balance at 1 January 2022 Balance at 1 January 2022 nan</t>
        </is>
      </c>
      <c r="G188" t="n">
        <v>324765899</v>
      </c>
      <c r="H188" t="n">
        <v>0</v>
      </c>
      <c r="N188">
        <f>B188</f>
        <v/>
      </c>
      <c r="O188" t="inlineStr"/>
      <c r="P188" t="inlineStr"/>
      <c r="Q188" t="inlineStr"/>
      <c r="R188" t="inlineStr"/>
      <c r="S188">
        <f>G188*BS!$B$9</f>
        <v/>
      </c>
      <c r="T188">
        <f>H188*BS!$B$9</f>
        <v/>
      </c>
    </row>
    <row r="189" ht="18.75" customFormat="1" customHeight="1" s="171">
      <c r="B189" t="inlineStr">
        <is>
          <t>Retained earnings Retained earnings expense Dividends paid nan nan</t>
        </is>
      </c>
      <c r="G189" t="n">
        <v>-100000000</v>
      </c>
      <c r="H189" t="n">
        <v>0</v>
      </c>
      <c r="N189">
        <f>B189</f>
        <v/>
      </c>
      <c r="O189" t="inlineStr"/>
      <c r="P189" t="inlineStr"/>
      <c r="Q189" t="inlineStr"/>
      <c r="R189" t="inlineStr"/>
      <c r="S189">
        <f>G189*BS!$B$9</f>
        <v/>
      </c>
      <c r="T189">
        <f>H189*BS!$B$9</f>
        <v/>
      </c>
    </row>
    <row r="190" ht="18.75" customFormat="1" customHeight="1" s="171">
      <c r="B190" t="inlineStr">
        <is>
          <t>Retained earnings Retained earnings expense Balance at 31 December 2022</t>
        </is>
      </c>
      <c r="G190" t="n">
        <v>882860486</v>
      </c>
      <c r="H190" t="n">
        <v>0</v>
      </c>
      <c r="N190">
        <f>B190</f>
        <v/>
      </c>
      <c r="O190" t="inlineStr"/>
      <c r="P190" t="inlineStr"/>
      <c r="Q190" t="inlineStr"/>
      <c r="R190" t="inlineStr"/>
      <c r="S190">
        <f>G190*BS!$B$9</f>
        <v/>
      </c>
      <c r="T190">
        <f>H190*BS!$B$9</f>
        <v/>
      </c>
    </row>
    <row r="191" ht="18.75" customFormat="1" customHeight="1" s="171">
      <c r="B191" t="inlineStr">
        <is>
          <t>Retained earnings Retained earnings expense Balance at 1 January 2021 January 2021</t>
        </is>
      </c>
      <c r="G191" t="n">
        <v>308975935</v>
      </c>
      <c r="H191" t="n">
        <v>0</v>
      </c>
      <c r="N191">
        <f>B191</f>
        <v/>
      </c>
      <c r="O191" t="inlineStr"/>
      <c r="P191" t="inlineStr"/>
      <c r="Q191" t="inlineStr"/>
      <c r="R191" t="inlineStr"/>
      <c r="S191">
        <f>G191*BS!$B$9</f>
        <v/>
      </c>
      <c r="T191">
        <f>H191*BS!$B$9</f>
        <v/>
      </c>
    </row>
    <row r="192" ht="18.75" customFormat="1" customHeight="1" s="171">
      <c r="A192" s="194" t="n"/>
      <c r="B192" s="102" t="n"/>
      <c r="C192" s="103" t="n"/>
      <c r="D192" s="103" t="n"/>
      <c r="E192" s="103" t="n"/>
      <c r="F192" s="103" t="n"/>
      <c r="G192" s="103" t="n"/>
      <c r="H192" s="103" t="n"/>
      <c r="I192" s="998"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993" t="n"/>
      <c r="D193" s="993" t="n"/>
      <c r="E193" s="993" t="n"/>
      <c r="F193" s="993" t="n"/>
      <c r="G193" s="993" t="n"/>
      <c r="H193" s="99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inlineStr">
        <is>
          <t>K34</t>
        </is>
      </c>
      <c r="B194" s="96" t="inlineStr">
        <is>
          <t>Total</t>
        </is>
      </c>
      <c r="C194" s="954">
        <f>SUM(INDIRECT(ADDRESS(MATCH("K33",$A:$A,0)+1,COLUMN(C$13),4)&amp;":"&amp;ADDRESS(MATCH("K34",$A:$A,0)-1,COLUMN(C$13),4)))</f>
        <v/>
      </c>
      <c r="D194" s="954">
        <f>SUM(INDIRECT(ADDRESS(MATCH("K33",$A:$A,0)+1,COLUMN(D$13),4)&amp;":"&amp;ADDRESS(MATCH("K34",$A:$A,0)-1,COLUMN(D$13),4)))</f>
        <v/>
      </c>
      <c r="E194" s="954">
        <f>SUM(INDIRECT(ADDRESS(MATCH("K33",$A:$A,0)+1,COLUMN(E$13),4)&amp;":"&amp;ADDRESS(MATCH("K34",$A:$A,0)-1,COLUMN(E$13),4)))</f>
        <v/>
      </c>
      <c r="F194" s="954">
        <f>SUM(INDIRECT(ADDRESS(MATCH("K33",$A:$A,0)+1,COLUMN(F$13),4)&amp;":"&amp;ADDRESS(MATCH("K34",$A:$A,0)-1,COLUMN(F$13),4)))</f>
        <v/>
      </c>
      <c r="G194" s="954">
        <f>SUM(INDIRECT(ADDRESS(MATCH("K33",$A:$A,0)+1,COLUMN(G$13),4)&amp;":"&amp;ADDRESS(MATCH("K34",$A:$A,0)-1,COLUMN(G$13),4)))</f>
        <v/>
      </c>
      <c r="H194" s="954">
        <f>SUM(INDIRECT(ADDRESS(MATCH("K33",$A:$A,0)+1,COLUMN(H$13),4)&amp;":"&amp;ADDRESS(MATCH("K34",$A:$A,0)-1,COLUMN(H$13),4)))</f>
        <v/>
      </c>
      <c r="I194" s="997" t="n"/>
      <c r="J194" s="180" t="n"/>
      <c r="N194" s="976">
        <f>B194</f>
        <v/>
      </c>
      <c r="O194" s="192">
        <f>C194*BS!$B$9</f>
        <v/>
      </c>
      <c r="P194" s="192">
        <f>D194*BS!$B$9</f>
        <v/>
      </c>
      <c r="Q194" s="192">
        <f>E194*BS!$B$9</f>
        <v/>
      </c>
      <c r="R194" s="192">
        <f>F194*BS!$B$9</f>
        <v/>
      </c>
      <c r="S194" s="192">
        <f>G194*BS!$B$9</f>
        <v/>
      </c>
      <c r="T194" s="192">
        <f>H194*BS!$B$9</f>
        <v/>
      </c>
      <c r="U194" s="193" t="n"/>
    </row>
    <row r="195" ht="18.75" customFormat="1" customHeight="1" s="171">
      <c r="A195" s="171" t="inlineStr">
        <is>
          <t>K35</t>
        </is>
      </c>
      <c r="B195" s="96" t="inlineStr">
        <is>
          <t xml:space="preserve">Others </t>
        </is>
      </c>
      <c r="C195" s="999" t="n"/>
      <c r="D195" s="999" t="n"/>
      <c r="E195" s="999" t="n"/>
      <c r="F195" s="999" t="n"/>
      <c r="G195" s="999" t="n"/>
      <c r="H195" s="999" t="n"/>
      <c r="I195" s="997" t="n"/>
      <c r="J195" s="180" t="n"/>
      <c r="N195" s="966">
        <f>B195</f>
        <v/>
      </c>
      <c r="O195" s="204" t="inlineStr"/>
      <c r="P195" s="204" t="inlineStr"/>
      <c r="Q195" s="204" t="inlineStr"/>
      <c r="R195" s="204" t="inlineStr"/>
      <c r="S195" s="204" t="inlineStr"/>
      <c r="T195" s="204" t="inlineStr"/>
      <c r="U195" s="193"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I185</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I186</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103" t="n"/>
      <c r="D198" s="103" t="n"/>
      <c r="E198" s="103" t="n"/>
      <c r="F198" s="103" t="n"/>
      <c r="G198" s="103" t="n"/>
      <c r="H198" s="103" t="n"/>
      <c r="I198" s="997" t="n"/>
      <c r="J198" s="180" t="n"/>
      <c r="K198" s="172" t="n"/>
      <c r="L198" s="172" t="n"/>
      <c r="M198" s="172" t="n"/>
      <c r="N198" s="973" t="inlineStr"/>
      <c r="O198" s="192" t="inlineStr"/>
      <c r="P198" s="192" t="inlineStr"/>
      <c r="Q198" s="192" t="inlineStr"/>
      <c r="R198" s="192" t="inlineStr"/>
      <c r="S198" s="192" t="inlineStr"/>
      <c r="T198" s="192" t="inlineStr"/>
      <c r="U198" s="193">
        <f>I187</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I188</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000"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I189</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I190</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I191</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I192</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I193</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I194</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inlineStr">
        <is>
          <t>K36</t>
        </is>
      </c>
      <c r="B206" s="96" t="inlineStr">
        <is>
          <t>Total</t>
        </is>
      </c>
      <c r="C206" s="954">
        <f>SUM(INDIRECT(ADDRESS(MATCH("K35",$A:$A,0)+1,COLUMN(C$13),4)&amp;":"&amp;ADDRESS(MATCH("K36",$A:$A,0)-1,COLUMN(C$13),4)))</f>
        <v/>
      </c>
      <c r="D206" s="954">
        <f>SUM(INDIRECT(ADDRESS(MATCH("K35",$A:$A,0)+1,COLUMN(D$13),4)&amp;":"&amp;ADDRESS(MATCH("K36",$A:$A,0)-1,COLUMN(D$13),4)))</f>
        <v/>
      </c>
      <c r="E206" s="954">
        <f>SUM(INDIRECT(ADDRESS(MATCH("K35",$A:$A,0)+1,COLUMN(E$13),4)&amp;":"&amp;ADDRESS(MATCH("K36",$A:$A,0)-1,COLUMN(E$13),4)))</f>
        <v/>
      </c>
      <c r="F206" s="954">
        <f>SUM(INDIRECT(ADDRESS(MATCH("K35",$A:$A,0)+1,COLUMN(F$13),4)&amp;":"&amp;ADDRESS(MATCH("K36",$A:$A,0)-1,COLUMN(F$13),4)))</f>
        <v/>
      </c>
      <c r="G206" s="954">
        <f>SUM(INDIRECT(ADDRESS(MATCH("K35",$A:$A,0)+1,COLUMN(G$13),4)&amp;":"&amp;ADDRESS(MATCH("K36",$A:$A,0)-1,COLUMN(G$13),4)))</f>
        <v/>
      </c>
      <c r="H206" s="954">
        <f>SUM(INDIRECT(ADDRESS(MATCH("K35",$A:$A,0)+1,COLUMN(H$13),4)&amp;":"&amp;ADDRESS(MATCH("K36",$A:$A,0)-1,COLUMN(H$13),4)))</f>
        <v/>
      </c>
      <c r="I206" s="997" t="n"/>
      <c r="J206" s="180" t="n"/>
      <c r="K206" s="172" t="n"/>
      <c r="L206" s="172" t="n"/>
      <c r="M206" s="172" t="n"/>
      <c r="N206" s="966">
        <f>B206</f>
        <v/>
      </c>
      <c r="O206" s="1001">
        <f>C206*BS!$B$9</f>
        <v/>
      </c>
      <c r="P206" s="1001">
        <f>D206*BS!$B$9</f>
        <v/>
      </c>
      <c r="Q206" s="1001">
        <f>E206*BS!$B$9</f>
        <v/>
      </c>
      <c r="R206" s="1001">
        <f>F206*BS!$B$9</f>
        <v/>
      </c>
      <c r="S206" s="1001">
        <f>G206*BS!$B$9</f>
        <v/>
      </c>
      <c r="T206" s="1001">
        <f>H206*BS!$B$9</f>
        <v/>
      </c>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194" t="inlineStr">
        <is>
          <t>K37</t>
        </is>
      </c>
      <c r="B208" s="96" t="inlineStr">
        <is>
          <t xml:space="preserve">Total Shareholders Equity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I197</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103" t="n"/>
      <c r="D209" s="103" t="n"/>
      <c r="E209" s="103" t="n"/>
      <c r="F209" s="103" t="n"/>
      <c r="G209" s="103" t="n"/>
      <c r="H209" s="103" t="n"/>
      <c r="I209" s="984" t="n"/>
      <c r="J209" s="180" t="n"/>
      <c r="N209" s="976" t="inlineStr"/>
      <c r="O209" s="192" t="inlineStr"/>
      <c r="P209" s="192" t="inlineStr"/>
      <c r="Q209" s="192" t="inlineStr"/>
      <c r="R209" s="192" t="inlineStr"/>
      <c r="S209" s="192" t="inlineStr"/>
      <c r="T209" s="192" t="inlineStr"/>
      <c r="U209" s="193">
        <f>I198</f>
        <v/>
      </c>
    </row>
    <row r="210">
      <c r="B210" s="102" t="n"/>
      <c r="C210" s="1002" t="n"/>
      <c r="D210" s="1002" t="n"/>
      <c r="E210" s="1002" t="n"/>
      <c r="F210" s="1002" t="n"/>
      <c r="G210" s="1002" t="n"/>
      <c r="H210" s="1002" t="n"/>
      <c r="I210" s="984" t="n"/>
      <c r="J210" s="180" t="n"/>
      <c r="N210" s="976" t="inlineStr"/>
      <c r="O210" s="192" t="inlineStr"/>
      <c r="P210" s="192" t="inlineStr"/>
      <c r="Q210" s="192" t="inlineStr"/>
      <c r="R210" s="192" t="inlineStr"/>
      <c r="S210" s="192" t="inlineStr"/>
      <c r="T210" s="192" t="inlineStr"/>
      <c r="U210" s="193" t="n"/>
    </row>
    <row r="211">
      <c r="A211" s="171" t="inlineStr">
        <is>
          <t>K38</t>
        </is>
      </c>
      <c r="B211" s="96" t="inlineStr">
        <is>
          <t>Total</t>
        </is>
      </c>
      <c r="C211" s="954">
        <f>SUM(INDIRECT(ADDRESS(MATCH("K37",$A:$A,0)+1,COLUMN(C$13),4)&amp;":"&amp;ADDRESS(MATCH("K38",$A:$A,0)-1,COLUMN(C$13),4)))</f>
        <v/>
      </c>
      <c r="D211" s="954">
        <f>SUM(INDIRECT(ADDRESS(MATCH("K37",$A:$A,0)+1,COLUMN(D$13),4)&amp;":"&amp;ADDRESS(MATCH("K38",$A:$A,0)-1,COLUMN(D$13),4)))</f>
        <v/>
      </c>
      <c r="E211" s="954">
        <f>SUM(INDIRECT(ADDRESS(MATCH("K37",$A:$A,0)+1,COLUMN(E$13),4)&amp;":"&amp;ADDRESS(MATCH("K38",$A:$A,0)-1,COLUMN(E$13),4)))</f>
        <v/>
      </c>
      <c r="F211" s="954">
        <f>SUM(INDIRECT(ADDRESS(MATCH("K37",$A:$A,0)+1,COLUMN(F$13),4)&amp;":"&amp;ADDRESS(MATCH("K38",$A:$A,0)-1,COLUMN(F$13),4)))</f>
        <v/>
      </c>
      <c r="G211" s="954">
        <f>SUM(INDIRECT(ADDRESS(MATCH("K37",$A:$A,0)+1,COLUMN(G$13),4)&amp;":"&amp;ADDRESS(MATCH("K38",$A:$A,0)-1,COLUMN(G$13),4)))</f>
        <v/>
      </c>
      <c r="H211" s="954">
        <f>SUM(INDIRECT(ADDRESS(MATCH("K37",$A:$A,0)+1,COLUMN(H$13),4)&amp;":"&amp;ADDRESS(MATCH("K38",$A:$A,0)-1,COLUMN(H$13),4)))</f>
        <v/>
      </c>
      <c r="I211" s="984" t="n"/>
      <c r="J211" s="180" t="n"/>
      <c r="N211" s="976">
        <f>B211</f>
        <v/>
      </c>
      <c r="O211" s="192">
        <f>C211*BS!$B$9</f>
        <v/>
      </c>
      <c r="P211" s="192">
        <f>D211*BS!$B$9</f>
        <v/>
      </c>
      <c r="Q211" s="192">
        <f>E211*BS!$B$9</f>
        <v/>
      </c>
      <c r="R211" s="192">
        <f>F211*BS!$B$9</f>
        <v/>
      </c>
      <c r="S211" s="192">
        <f>G211*BS!$B$9</f>
        <v/>
      </c>
      <c r="T211" s="192">
        <f>H211*BS!$B$9</f>
        <v/>
      </c>
      <c r="U211" s="193" t="n"/>
    </row>
    <row r="212">
      <c r="A212" s="171" t="inlineStr">
        <is>
          <t>K39</t>
        </is>
      </c>
      <c r="B212" s="96" t="inlineStr">
        <is>
          <t xml:space="preserve">Off Balance Liabilities </t>
        </is>
      </c>
      <c r="C212" s="1003" t="n"/>
      <c r="D212" s="1003" t="n"/>
      <c r="E212" s="1003" t="n"/>
      <c r="F212" s="1003" t="n"/>
      <c r="G212" s="1003" t="n"/>
      <c r="H212" s="1003" t="n"/>
      <c r="I212" s="997" t="n"/>
      <c r="J212" s="180" t="n"/>
      <c r="N212" s="966">
        <f>B212</f>
        <v/>
      </c>
      <c r="O212" s="204" t="inlineStr"/>
      <c r="P212" s="204" t="inlineStr"/>
      <c r="Q212" s="204" t="inlineStr"/>
      <c r="R212" s="204" t="inlineStr"/>
      <c r="S212" s="204" t="inlineStr"/>
      <c r="T212" s="204" t="inlineStr"/>
      <c r="U212" s="193" t="n"/>
    </row>
    <row r="213" ht="20.25" customFormat="1" customHeight="1" s="194">
      <c r="B213" s="102" t="inlineStr">
        <is>
          <t>- LC</t>
        </is>
      </c>
      <c r="C213" s="991" t="n"/>
      <c r="D213" s="991" t="n"/>
      <c r="E213" s="991" t="n"/>
      <c r="F213" s="991" t="n"/>
      <c r="G213" s="991" t="n"/>
      <c r="H213" s="991" t="n"/>
      <c r="I213" s="977" t="n"/>
      <c r="J213" s="180" t="n"/>
      <c r="N213" s="976">
        <f>B213</f>
        <v/>
      </c>
      <c r="O213" s="192" t="inlineStr"/>
      <c r="P213" s="192" t="inlineStr"/>
      <c r="Q213" s="192" t="inlineStr"/>
      <c r="R213" s="192" t="inlineStr"/>
      <c r="S213" s="192" t="inlineStr"/>
      <c r="T213" s="192" t="inlineStr"/>
      <c r="U213" s="193">
        <f>I202</f>
        <v/>
      </c>
    </row>
    <row r="214">
      <c r="B214" s="102" t="inlineStr">
        <is>
          <t>- BG</t>
        </is>
      </c>
      <c r="C214" s="991" t="n"/>
      <c r="D214" s="991" t="n"/>
      <c r="E214" s="991" t="n"/>
      <c r="F214" s="991" t="n"/>
      <c r="G214" s="991" t="n"/>
      <c r="H214" s="991" t="n"/>
      <c r="I214" s="239" t="n"/>
      <c r="J214" s="180" t="n"/>
      <c r="N214" s="976">
        <f>B214</f>
        <v/>
      </c>
      <c r="O214" s="192" t="inlineStr"/>
      <c r="P214" s="192" t="inlineStr"/>
      <c r="Q214" s="192" t="inlineStr"/>
      <c r="R214" s="192" t="inlineStr"/>
      <c r="S214" s="192" t="inlineStr"/>
      <c r="T214" s="192" t="inlineStr"/>
      <c r="U214" s="193">
        <f>I203</f>
        <v/>
      </c>
    </row>
    <row r="215">
      <c r="B215" s="102" t="inlineStr">
        <is>
          <t>- BD</t>
        </is>
      </c>
      <c r="C215" s="103" t="n"/>
      <c r="D215" s="103" t="n"/>
      <c r="E215" s="103" t="n"/>
      <c r="F215" s="103" t="n"/>
      <c r="G215" s="103" t="n"/>
      <c r="H215" s="103" t="n"/>
      <c r="I215" s="240" t="n"/>
      <c r="J215" s="180" t="n"/>
      <c r="N215" s="976">
        <f>B215</f>
        <v/>
      </c>
      <c r="O215" s="192" t="inlineStr"/>
      <c r="P215" s="192" t="inlineStr"/>
      <c r="Q215" s="192" t="inlineStr"/>
      <c r="R215" s="192" t="inlineStr"/>
      <c r="S215" s="192" t="inlineStr"/>
      <c r="T215" s="192" t="inlineStr"/>
      <c r="U215" s="193">
        <f>I204</f>
        <v/>
      </c>
    </row>
    <row r="216">
      <c r="B216" s="102" t="inlineStr">
        <is>
          <t>- CG</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I205</f>
        <v/>
      </c>
    </row>
    <row r="217">
      <c r="B217" s="102" t="inlineStr">
        <is>
          <t>- Commitments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I206</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I207</f>
        <v/>
      </c>
    </row>
    <row r="219">
      <c r="B219" s="102" t="inlineStr">
        <is>
          <t>- Others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I208</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I209</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I210</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I211</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I212</f>
        <v/>
      </c>
    </row>
    <row r="224">
      <c r="A224" s="194" t="inlineStr">
        <is>
          <t>K40</t>
        </is>
      </c>
      <c r="B224" s="243" t="inlineStr">
        <is>
          <t xml:space="preserve">Total </t>
        </is>
      </c>
      <c r="C224" s="1004">
        <f>SUM(INDIRECT(ADDRESS(MATCH("K39",$A:$A,0)+1,COLUMN(C$13),4)&amp;":"&amp;ADDRESS(MATCH("K40",$A:$A,0)-1,COLUMN(C$13),4)))</f>
        <v/>
      </c>
      <c r="D224" s="1004">
        <f>SUM(INDIRECT(ADDRESS(MATCH("K39",$A:$A,0)+1,COLUMN(D$13),4)&amp;":"&amp;ADDRESS(MATCH("K40",$A:$A,0)-1,COLUMN(D$13),4)))</f>
        <v/>
      </c>
      <c r="E224" s="1004">
        <f>SUM(INDIRECT(ADDRESS(MATCH("K39",$A:$A,0)+1,COLUMN(E$13),4)&amp;":"&amp;ADDRESS(MATCH("K40",$A:$A,0)-1,COLUMN(E$13),4)))</f>
        <v/>
      </c>
      <c r="F224" s="1004">
        <f>SUM(INDIRECT(ADDRESS(MATCH("K39",$A:$A,0)+1,COLUMN(F$13),4)&amp;":"&amp;ADDRESS(MATCH("K40",$A:$A,0)-1,COLUMN(F$13),4)))</f>
        <v/>
      </c>
      <c r="G224" s="1004">
        <f>SUM(INDIRECT(ADDRESS(MATCH("K39",$A:$A,0)+1,COLUMN(G$13),4)&amp;":"&amp;ADDRESS(MATCH("K40",$A:$A,0)-1,COLUMN(G$13),4)))</f>
        <v/>
      </c>
      <c r="H224" s="1004">
        <f>SUM(INDIRECT(ADDRESS(MATCH("K39",$A:$A,0)+1,COLUMN(H$13),4)&amp;":"&amp;ADDRESS(MATCH("K40",$A:$A,0)-1,COLUMN(H$13),4)))</f>
        <v/>
      </c>
      <c r="I224" s="245" t="n"/>
      <c r="J224" s="196" t="n"/>
      <c r="K224" s="197" t="n"/>
      <c r="L224" s="197" t="n"/>
      <c r="M224" s="197" t="n"/>
      <c r="N224" s="966">
        <f>B224</f>
        <v/>
      </c>
      <c r="O224" s="246">
        <f>C224*BS!$B$9</f>
        <v/>
      </c>
      <c r="P224" s="246">
        <f>D224*BS!$B$9</f>
        <v/>
      </c>
      <c r="Q224" s="246">
        <f>E224*BS!$B$9</f>
        <v/>
      </c>
      <c r="R224" s="246">
        <f>F224*BS!$B$9</f>
        <v/>
      </c>
      <c r="S224" s="246">
        <f>G224*BS!$B$9</f>
        <v/>
      </c>
      <c r="T224" s="246">
        <f>H224*BS!$B$9</f>
        <v/>
      </c>
      <c r="U224" s="247">
        <f>I213</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248" t="n"/>
      <c r="C225" s="242" t="n"/>
      <c r="D225" s="242" t="n"/>
      <c r="E225" s="242" t="n"/>
      <c r="F225" s="242" t="n"/>
      <c r="G225" s="242" t="n"/>
      <c r="H225" s="242" t="n"/>
      <c r="I225" s="242" t="n"/>
      <c r="J225" s="180" t="n"/>
      <c r="N225" t="inlineStr"/>
      <c r="O225" s="249" t="inlineStr"/>
      <c r="P225" s="249" t="inlineStr"/>
      <c r="Q225" s="249" t="inlineStr"/>
      <c r="R225" s="249" t="inlineStr"/>
      <c r="S225" s="249" t="inlineStr"/>
      <c r="T225" s="249" t="inlineStr"/>
      <c r="U225" s="249" t="n"/>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Timing of Revenue Recognition Revenue from contracts with customers</t>
        </is>
      </c>
      <c r="C15" s="939" t="n"/>
      <c r="D15" s="939" t="n"/>
      <c r="E15" s="939" t="n"/>
      <c r="F15" s="939" t="n"/>
      <c r="G15" s="939" t="n">
        <v>526710889</v>
      </c>
      <c r="H15" s="939" t="n">
        <v>1523036269</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358492432</v>
      </c>
      <c r="H29" s="939" t="n">
        <v>595190321</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B56" t="inlineStr">
        <is>
          <t xml:space="preserve"> None Wages and salaries</t>
        </is>
      </c>
      <c r="G56" t="n">
        <v>1025336</v>
      </c>
      <c r="H56" t="n">
        <v>1108140</v>
      </c>
      <c r="N56">
        <f>B56</f>
        <v/>
      </c>
      <c r="O56" t="inlineStr"/>
      <c r="P56" t="inlineStr"/>
      <c r="Q56" t="inlineStr"/>
      <c r="R56" t="inlineStr"/>
      <c r="S56">
        <f>G56*BS!$B$9</f>
        <v/>
      </c>
      <c r="T56">
        <f>H56*BS!$B$9</f>
        <v/>
      </c>
    </row>
    <row r="57" customFormat="1" s="279">
      <c r="B57" t="inlineStr">
        <is>
          <t xml:space="preserve"> None Superannuation contributions</t>
        </is>
      </c>
      <c r="G57" t="n">
        <v>36791</v>
      </c>
      <c r="H57" t="n">
        <v>48457</v>
      </c>
      <c r="N57">
        <f>B57</f>
        <v/>
      </c>
      <c r="O57" t="inlineStr"/>
      <c r="P57" t="inlineStr"/>
      <c r="Q57" t="inlineStr"/>
      <c r="R57" t="inlineStr"/>
      <c r="S57">
        <f>G57*BS!$B$9</f>
        <v/>
      </c>
      <c r="T57">
        <f>H57*BS!$B$9</f>
        <v/>
      </c>
    </row>
    <row r="58" customFormat="1" s="279">
      <c r="B58" t="inlineStr">
        <is>
          <t xml:space="preserve"> None Fringe benefits tax</t>
        </is>
      </c>
      <c r="G58" t="n">
        <v>154929</v>
      </c>
      <c r="H58" t="n">
        <v>154079</v>
      </c>
      <c r="N58">
        <f>B58</f>
        <v/>
      </c>
      <c r="O58" t="inlineStr"/>
      <c r="P58" t="inlineStr"/>
      <c r="Q58" t="inlineStr"/>
      <c r="R58" t="inlineStr"/>
      <c r="S58">
        <f>G58*BS!$B$9</f>
        <v/>
      </c>
      <c r="T58">
        <f>H58*BS!$B$9</f>
        <v/>
      </c>
    </row>
    <row r="59" customFormat="1" s="279">
      <c r="B59" t="inlineStr">
        <is>
          <t xml:space="preserve"> None Other employee related expenses</t>
        </is>
      </c>
      <c r="G59" t="n">
        <v>285966</v>
      </c>
      <c r="H59" t="n">
        <v>160993</v>
      </c>
      <c r="N59">
        <f>B59</f>
        <v/>
      </c>
      <c r="O59" t="inlineStr"/>
      <c r="P59" t="inlineStr"/>
      <c r="Q59" t="inlineStr"/>
      <c r="R59" t="inlineStr"/>
      <c r="S59">
        <f>G59*BS!$B$9</f>
        <v/>
      </c>
      <c r="T59">
        <f>H59*BS!$B$9</f>
        <v/>
      </c>
    </row>
    <row r="60" customFormat="1" s="279">
      <c r="B60" t="inlineStr">
        <is>
          <t xml:space="preserve"> None Consultancy fees</t>
        </is>
      </c>
      <c r="G60" t="n">
        <v>118453</v>
      </c>
      <c r="H60" t="n">
        <v>9041</v>
      </c>
      <c r="N60">
        <f>B60</f>
        <v/>
      </c>
      <c r="O60" t="inlineStr"/>
      <c r="P60" t="inlineStr"/>
      <c r="Q60" t="inlineStr"/>
      <c r="R60" t="inlineStr"/>
      <c r="S60">
        <f>G60*BS!$B$9</f>
        <v/>
      </c>
      <c r="T60">
        <f>H60*BS!$B$9</f>
        <v/>
      </c>
    </row>
    <row r="61" customFormat="1" s="279">
      <c r="A61" s="118" t="n"/>
      <c r="B61" s="102" t="inlineStr">
        <is>
          <t xml:space="preserve"> None Legal costs</t>
        </is>
      </c>
      <c r="C61" s="939" t="n"/>
      <c r="D61" s="939" t="n"/>
      <c r="E61" s="939" t="n"/>
      <c r="F61" s="939" t="n"/>
      <c r="G61" s="939" t="n">
        <v>50400</v>
      </c>
      <c r="H61" s="939" t="n">
        <v>59459</v>
      </c>
      <c r="I61" s="1017" t="n"/>
      <c r="N61" s="293">
        <f>B61</f>
        <v/>
      </c>
      <c r="O61" s="192" t="inlineStr"/>
      <c r="P61" s="192" t="inlineStr"/>
      <c r="Q61" s="192" t="inlineStr"/>
      <c r="R61" s="192" t="inlineStr"/>
      <c r="S61" s="192">
        <f>G61*BS!$B$9</f>
        <v/>
      </c>
      <c r="T61" s="192">
        <f>H61*BS!$B$9</f>
        <v/>
      </c>
      <c r="U61" s="1016">
        <f>I56</f>
        <v/>
      </c>
    </row>
    <row r="62" customFormat="1" s="279">
      <c r="A62" s="118" t="n"/>
      <c r="B62" s="102" t="inlineStr">
        <is>
          <t xml:space="preserve"> None Blair Athol JV - Operating Costs</t>
        </is>
      </c>
      <c r="C62" s="939" t="n"/>
      <c r="D62" s="939" t="n"/>
      <c r="E62" s="939" t="n"/>
      <c r="F62" s="939" t="n"/>
      <c r="G62" s="939" t="n">
        <v>199137</v>
      </c>
      <c r="H62" s="939" t="n">
        <v>196338</v>
      </c>
      <c r="I62" s="1017" t="n"/>
      <c r="N62" s="293">
        <f>B62</f>
        <v/>
      </c>
      <c r="O62" s="192" t="inlineStr"/>
      <c r="P62" s="192" t="inlineStr"/>
      <c r="Q62" s="192" t="inlineStr"/>
      <c r="R62" s="192" t="inlineStr"/>
      <c r="S62" s="192">
        <f>G62*BS!$B$9</f>
        <v/>
      </c>
      <c r="T62" s="192">
        <f>H62*BS!$B$9</f>
        <v/>
      </c>
      <c r="U62" s="1016">
        <f>I57</f>
        <v/>
      </c>
    </row>
    <row r="63" customFormat="1" s="279">
      <c r="A63" s="118" t="n"/>
      <c r="B63" s="102" t="inlineStr">
        <is>
          <t xml:space="preserve"> None Miscellaneous expenses</t>
        </is>
      </c>
      <c r="C63" s="939" t="n"/>
      <c r="D63" s="939" t="n"/>
      <c r="E63" s="939" t="n"/>
      <c r="F63" s="939" t="n"/>
      <c r="G63" s="939" t="n">
        <v>19670</v>
      </c>
      <c r="H63" s="939" t="n">
        <v>0</v>
      </c>
      <c r="I63" s="1017" t="n"/>
      <c r="N63" s="293">
        <f>B63</f>
        <v/>
      </c>
      <c r="O63" s="192" t="inlineStr"/>
      <c r="P63" s="192" t="inlineStr"/>
      <c r="Q63" s="192" t="inlineStr"/>
      <c r="R63" s="192" t="inlineStr"/>
      <c r="S63" s="192">
        <f>G63*BS!$B$9</f>
        <v/>
      </c>
      <c r="T63" s="192">
        <f>H63*BS!$B$9</f>
        <v/>
      </c>
      <c r="U63" s="1016">
        <f>I58</f>
        <v/>
      </c>
    </row>
    <row r="64" customFormat="1" s="279">
      <c r="A64" s="118" t="n"/>
      <c r="B64" s="102" t="inlineStr">
        <is>
          <t>Head office occupancy expenses</t>
        </is>
      </c>
      <c r="C64" s="939" t="n"/>
      <c r="D64" s="939" t="n"/>
      <c r="E64" s="939" t="n"/>
      <c r="F64" s="939" t="n"/>
      <c r="G64" s="939" t="n">
        <v>125011</v>
      </c>
      <c r="H64" s="939" t="n">
        <v>301610</v>
      </c>
      <c r="I64" s="1017" t="n"/>
      <c r="N64" s="293">
        <f>B64</f>
        <v/>
      </c>
      <c r="O64" s="192" t="inlineStr"/>
      <c r="P64" s="192" t="inlineStr"/>
      <c r="Q64" s="192" t="inlineStr"/>
      <c r="R64" s="192" t="inlineStr"/>
      <c r="S64" s="192">
        <f>G64*BS!$B$9</f>
        <v/>
      </c>
      <c r="T64" s="192">
        <f>H64*BS!$B$9</f>
        <v/>
      </c>
      <c r="U64" s="1016">
        <f>I59</f>
        <v/>
      </c>
    </row>
    <row r="65" customFormat="1" s="279">
      <c r="A65" s="118" t="n"/>
      <c r="B65" s="102" t="inlineStr">
        <is>
          <t>Depreciation</t>
        </is>
      </c>
      <c r="C65" s="939" t="n"/>
      <c r="D65" s="939" t="n"/>
      <c r="E65" s="939" t="n"/>
      <c r="F65" s="939" t="n"/>
      <c r="G65" s="939" t="n">
        <v>367702</v>
      </c>
      <c r="H65" s="939" t="n">
        <v>347502</v>
      </c>
      <c r="I65" s="1017" t="n"/>
      <c r="N65" s="293">
        <f>B65</f>
        <v/>
      </c>
      <c r="O65" s="192" t="inlineStr"/>
      <c r="P65" s="192" t="inlineStr"/>
      <c r="Q65" s="192" t="inlineStr"/>
      <c r="R65" s="192" t="inlineStr"/>
      <c r="S65" s="192">
        <f>G65*BS!$B$9</f>
        <v/>
      </c>
      <c r="T65" s="192">
        <f>H65*BS!$B$9</f>
        <v/>
      </c>
      <c r="U65" s="1016">
        <f>I60</f>
        <v/>
      </c>
    </row>
    <row r="66" customFormat="1" s="279">
      <c r="A66" s="118" t="n"/>
      <c r="B66" s="102" t="inlineStr">
        <is>
          <t>Administrative expenses</t>
        </is>
      </c>
      <c r="C66" s="939" t="n"/>
      <c r="D66" s="939" t="n"/>
      <c r="E66" s="939" t="n"/>
      <c r="F66" s="939" t="n"/>
      <c r="G66" s="939" t="n">
        <v>859414</v>
      </c>
      <c r="H66" s="939" t="n">
        <v>846968</v>
      </c>
      <c r="I66" s="1017" t="n"/>
      <c r="N66" s="293">
        <f>B66</f>
        <v/>
      </c>
      <c r="O66" s="192" t="inlineStr"/>
      <c r="P66" s="192" t="inlineStr"/>
      <c r="Q66" s="192" t="inlineStr"/>
      <c r="R66" s="192" t="inlineStr"/>
      <c r="S66" s="192">
        <f>G66*BS!$B$9</f>
        <v/>
      </c>
      <c r="T66" s="192">
        <f>H66*BS!$B$9</f>
        <v/>
      </c>
      <c r="U66" s="1016">
        <f>I61</f>
        <v/>
      </c>
    </row>
    <row r="67" customFormat="1" s="279">
      <c r="A67" s="118" t="n"/>
      <c r="B67" s="102" t="n"/>
      <c r="C67" s="939" t="n"/>
      <c r="D67" s="939" t="n"/>
      <c r="E67" s="939" t="n"/>
      <c r="F67" s="939" t="n"/>
      <c r="G67" s="939" t="n"/>
      <c r="H67" s="939" t="n"/>
      <c r="I67" s="1017" t="n"/>
      <c r="N67" s="293" t="inlineStr"/>
      <c r="O67" s="192" t="inlineStr"/>
      <c r="P67" s="192" t="inlineStr"/>
      <c r="Q67" s="192" t="inlineStr"/>
      <c r="R67" s="192" t="inlineStr"/>
      <c r="S67" s="192" t="inlineStr"/>
      <c r="T67" s="192" t="inlineStr"/>
      <c r="U67" s="1016">
        <f>I62</f>
        <v/>
      </c>
    </row>
    <row r="68" customFormat="1" s="279">
      <c r="A68" s="118" t="n"/>
      <c r="B68" s="119" t="n"/>
      <c r="C68" s="939" t="n"/>
      <c r="D68" s="939" t="n"/>
      <c r="E68" s="939" t="n"/>
      <c r="F68" s="939" t="n"/>
      <c r="G68" s="939" t="n"/>
      <c r="H68" s="939" t="n"/>
      <c r="I68" s="1017" t="n"/>
      <c r="N68" s="293" t="inlineStr"/>
      <c r="O68" s="192" t="inlineStr"/>
      <c r="P68" s="192" t="inlineStr"/>
      <c r="Q68" s="192" t="inlineStr"/>
      <c r="R68" s="192" t="inlineStr"/>
      <c r="S68" s="192" t="inlineStr"/>
      <c r="T68" s="192" t="inlineStr"/>
      <c r="U68" s="1016">
        <f>I63</f>
        <v/>
      </c>
    </row>
    <row r="69" customFormat="1" s="279">
      <c r="A69" s="118" t="n"/>
      <c r="B69" s="102" t="n"/>
      <c r="C69" s="939" t="n"/>
      <c r="D69" s="939" t="n"/>
      <c r="E69" s="939" t="n"/>
      <c r="F69" s="939" t="n"/>
      <c r="G69" s="939" t="n"/>
      <c r="H69" s="939" t="n"/>
      <c r="I69" s="1017" t="n"/>
      <c r="N69" s="293" t="inlineStr"/>
      <c r="O69" s="192" t="inlineStr"/>
      <c r="P69" s="192" t="inlineStr"/>
      <c r="Q69" s="192" t="inlineStr"/>
      <c r="R69" s="192" t="inlineStr"/>
      <c r="S69" s="192" t="inlineStr"/>
      <c r="T69" s="192" t="inlineStr"/>
      <c r="U69" s="1016">
        <f>I64</f>
        <v/>
      </c>
    </row>
    <row r="70" customFormat="1" s="279">
      <c r="A70" s="118" t="inlineStr">
        <is>
          <t>K7a</t>
        </is>
      </c>
      <c r="B70" s="102" t="inlineStr">
        <is>
          <t xml:space="preserve"> Depreciation and Amortisation expense</t>
        </is>
      </c>
      <c r="C70" s="939" t="n"/>
      <c r="D70" s="939" t="n"/>
      <c r="E70" s="939" t="n"/>
      <c r="F70" s="939" t="n"/>
      <c r="G70" s="939" t="n"/>
      <c r="H70" s="939" t="n"/>
      <c r="I70" s="1017" t="n"/>
      <c r="N70" s="293">
        <f>B70</f>
        <v/>
      </c>
      <c r="O70" s="192" t="inlineStr"/>
      <c r="P70" s="192" t="inlineStr"/>
      <c r="Q70" s="192" t="inlineStr"/>
      <c r="R70" s="192" t="inlineStr"/>
      <c r="S70" s="192" t="inlineStr"/>
      <c r="T70" s="192" t="inlineStr"/>
      <c r="U70" s="1016">
        <f>I65</f>
        <v/>
      </c>
    </row>
    <row r="71" customFormat="1" s="279">
      <c r="A71" s="279" t="inlineStr">
        <is>
          <t>K8</t>
        </is>
      </c>
      <c r="B71" s="119" t="inlineStr">
        <is>
          <t>Adjustments:</t>
        </is>
      </c>
      <c r="C71" s="939" t="n"/>
      <c r="D71" s="939" t="n"/>
      <c r="E71" s="939" t="n"/>
      <c r="F71" s="939" t="n"/>
      <c r="G71" s="939" t="n"/>
      <c r="H71" s="939" t="n"/>
      <c r="I71" s="1017" t="n"/>
      <c r="N71" s="296">
        <f>B71</f>
        <v/>
      </c>
      <c r="O71" s="192" t="inlineStr"/>
      <c r="P71" s="192" t="inlineStr"/>
      <c r="Q71" s="192" t="inlineStr"/>
      <c r="R71" s="192" t="inlineStr"/>
      <c r="S71" s="192" t="inlineStr"/>
      <c r="T71" s="192" t="inlineStr"/>
      <c r="U71" s="1016">
        <f>I66</f>
        <v/>
      </c>
    </row>
    <row r="72" customFormat="1" s="279">
      <c r="B72" s="299">
        <f>B43</f>
        <v/>
      </c>
      <c r="C72" s="939">
        <f>C43</f>
        <v/>
      </c>
      <c r="D72" s="939">
        <f>D43</f>
        <v/>
      </c>
      <c r="E72" s="939">
        <f>E43</f>
        <v/>
      </c>
      <c r="F72" s="939">
        <f>F43</f>
        <v/>
      </c>
      <c r="G72" s="939">
        <f>G43</f>
        <v/>
      </c>
      <c r="H72" s="939">
        <f>H43</f>
        <v/>
      </c>
      <c r="I72" s="1017" t="n"/>
      <c r="N72" s="293">
        <f>B72</f>
        <v/>
      </c>
      <c r="O72" s="192">
        <f>C72*BS!$B$9</f>
        <v/>
      </c>
      <c r="P72" s="192">
        <f>D72*BS!$B$9</f>
        <v/>
      </c>
      <c r="Q72" s="192">
        <f>E72*BS!$B$9</f>
        <v/>
      </c>
      <c r="R72" s="192">
        <f>F72*BS!$B$9</f>
        <v/>
      </c>
      <c r="S72" s="192">
        <f>G72*BS!$B$9</f>
        <v/>
      </c>
      <c r="T72" s="192">
        <f>H72*BS!$B$9</f>
        <v/>
      </c>
      <c r="U72" s="1016">
        <f>I67</f>
        <v/>
      </c>
    </row>
    <row r="73" customFormat="1" s="279">
      <c r="B73" s="299">
        <f>IF(B44="","",B44)</f>
        <v/>
      </c>
      <c r="C73" s="939">
        <f>C44</f>
        <v/>
      </c>
      <c r="D73" s="939">
        <f>D44</f>
        <v/>
      </c>
      <c r="E73" s="939">
        <f>E44</f>
        <v/>
      </c>
      <c r="F73" s="939">
        <f>F44</f>
        <v/>
      </c>
      <c r="G73" s="939">
        <f>G44</f>
        <v/>
      </c>
      <c r="H73" s="939">
        <f>H44</f>
        <v/>
      </c>
      <c r="I73" s="1017" t="n"/>
      <c r="N73" s="293">
        <f>B73</f>
        <v/>
      </c>
      <c r="O73" s="192">
        <f>C73*BS!$B$9</f>
        <v/>
      </c>
      <c r="P73" s="192">
        <f>D73*BS!$B$9</f>
        <v/>
      </c>
      <c r="Q73" s="192">
        <f>E73*BS!$B$9</f>
        <v/>
      </c>
      <c r="R73" s="192">
        <f>F73*BS!$B$9</f>
        <v/>
      </c>
      <c r="S73" s="192">
        <f>G73*BS!$B$9</f>
        <v/>
      </c>
      <c r="T73" s="192">
        <f>H73*BS!$B$9</f>
        <v/>
      </c>
      <c r="U73" s="1016">
        <f>I68</f>
        <v/>
      </c>
    </row>
    <row r="74" customFormat="1" s="279">
      <c r="B74" s="299">
        <f>IF(B45="","",B45)</f>
        <v/>
      </c>
      <c r="C74" s="939">
        <f>C45</f>
        <v/>
      </c>
      <c r="D74" s="939">
        <f>D45</f>
        <v/>
      </c>
      <c r="E74" s="939">
        <f>E45</f>
        <v/>
      </c>
      <c r="F74" s="939">
        <f>F45</f>
        <v/>
      </c>
      <c r="G74" s="939">
        <f>G45</f>
        <v/>
      </c>
      <c r="H74" s="939">
        <f>H45</f>
        <v/>
      </c>
      <c r="I74" s="1017" t="n"/>
      <c r="N74" s="293">
        <f>B74</f>
        <v/>
      </c>
      <c r="O74" s="192">
        <f>C74*BS!$B$9</f>
        <v/>
      </c>
      <c r="P74" s="192">
        <f>D74*BS!$B$9</f>
        <v/>
      </c>
      <c r="Q74" s="192">
        <f>E74*BS!$B$9</f>
        <v/>
      </c>
      <c r="R74" s="192">
        <f>F74*BS!$B$9</f>
        <v/>
      </c>
      <c r="S74" s="192">
        <f>G74*BS!$B$9</f>
        <v/>
      </c>
      <c r="T74" s="192">
        <f>H74*BS!$B$9</f>
        <v/>
      </c>
      <c r="U74" s="1016">
        <f>I69</f>
        <v/>
      </c>
    </row>
    <row r="75" customFormat="1" s="279">
      <c r="B75" s="299">
        <f>IF(B46="","",B46)</f>
        <v/>
      </c>
      <c r="C75" s="939">
        <f>C46</f>
        <v/>
      </c>
      <c r="D75" s="939">
        <f>D46</f>
        <v/>
      </c>
      <c r="E75" s="939">
        <f>E46</f>
        <v/>
      </c>
      <c r="F75" s="939">
        <f>F46</f>
        <v/>
      </c>
      <c r="G75" s="939">
        <f>G46</f>
        <v/>
      </c>
      <c r="H75" s="939">
        <f>H46</f>
        <v/>
      </c>
      <c r="I75" s="1017" t="n"/>
      <c r="N75" s="293">
        <f>B75</f>
        <v/>
      </c>
      <c r="O75" s="192">
        <f>C75*BS!$B$9</f>
        <v/>
      </c>
      <c r="P75" s="192">
        <f>D75*BS!$B$9</f>
        <v/>
      </c>
      <c r="Q75" s="192">
        <f>E75*BS!$B$9</f>
        <v/>
      </c>
      <c r="R75" s="192">
        <f>F75*BS!$B$9</f>
        <v/>
      </c>
      <c r="S75" s="192">
        <f>G75*BS!$B$9</f>
        <v/>
      </c>
      <c r="T75" s="192">
        <f>H75*BS!$B$9</f>
        <v/>
      </c>
      <c r="U75" s="1016">
        <f>I70</f>
        <v/>
      </c>
    </row>
    <row r="76" customFormat="1" s="279">
      <c r="B76" s="299">
        <f>IF(B47="","",B47)</f>
        <v/>
      </c>
      <c r="C76" s="939">
        <f>C47</f>
        <v/>
      </c>
      <c r="D76" s="939">
        <f>D47</f>
        <v/>
      </c>
      <c r="E76" s="939">
        <f>E47</f>
        <v/>
      </c>
      <c r="F76" s="939">
        <f>F47</f>
        <v/>
      </c>
      <c r="G76" s="939">
        <f>G47</f>
        <v/>
      </c>
      <c r="H76" s="939">
        <f>H47</f>
        <v/>
      </c>
      <c r="I76" s="1017" t="n"/>
      <c r="N76" s="293">
        <f>B76</f>
        <v/>
      </c>
      <c r="O76" s="192">
        <f>C76*BS!$B$9</f>
        <v/>
      </c>
      <c r="P76" s="192">
        <f>D76*BS!$B$9</f>
        <v/>
      </c>
      <c r="Q76" s="192">
        <f>E76*BS!$B$9</f>
        <v/>
      </c>
      <c r="R76" s="192">
        <f>F76*BS!$B$9</f>
        <v/>
      </c>
      <c r="S76" s="192">
        <f>G76*BS!$B$9</f>
        <v/>
      </c>
      <c r="T76" s="192">
        <f>H76*BS!$B$9</f>
        <v/>
      </c>
      <c r="U76" s="1016">
        <f>I71</f>
        <v/>
      </c>
    </row>
    <row r="77" customFormat="1" s="279">
      <c r="B77" s="299">
        <f>IF(B48="","",B48)</f>
        <v/>
      </c>
      <c r="C77" s="939">
        <f>C48</f>
        <v/>
      </c>
      <c r="D77" s="939">
        <f>D48</f>
        <v/>
      </c>
      <c r="E77" s="939">
        <f>E48</f>
        <v/>
      </c>
      <c r="F77" s="939">
        <f>F48</f>
        <v/>
      </c>
      <c r="G77" s="939">
        <f>G48</f>
        <v/>
      </c>
      <c r="H77" s="939">
        <f>H48</f>
        <v/>
      </c>
      <c r="I77" s="1017" t="n"/>
      <c r="N77" s="293">
        <f>B77</f>
        <v/>
      </c>
      <c r="O77" s="192">
        <f>C77*BS!$B$9</f>
        <v/>
      </c>
      <c r="P77" s="192">
        <f>D77*BS!$B$9</f>
        <v/>
      </c>
      <c r="Q77" s="192">
        <f>E77*BS!$B$9</f>
        <v/>
      </c>
      <c r="R77" s="192">
        <f>F77*BS!$B$9</f>
        <v/>
      </c>
      <c r="S77" s="192">
        <f>G77*BS!$B$9</f>
        <v/>
      </c>
      <c r="T77" s="192">
        <f>H77*BS!$B$9</f>
        <v/>
      </c>
      <c r="U77" s="1016">
        <f>I72</f>
        <v/>
      </c>
    </row>
    <row r="78" customFormat="1" s="279">
      <c r="B78" s="299">
        <f>IF(B49="","",B49)</f>
        <v/>
      </c>
      <c r="C78" s="939">
        <f>C49</f>
        <v/>
      </c>
      <c r="D78" s="939">
        <f>D49</f>
        <v/>
      </c>
      <c r="E78" s="939">
        <f>E49</f>
        <v/>
      </c>
      <c r="F78" s="939">
        <f>F49</f>
        <v/>
      </c>
      <c r="G78" s="939">
        <f>G49</f>
        <v/>
      </c>
      <c r="H78" s="939">
        <f>H49</f>
        <v/>
      </c>
      <c r="I78" s="1017" t="n"/>
      <c r="N78" s="293">
        <f>B78</f>
        <v/>
      </c>
      <c r="O78" s="192">
        <f>C78*BS!$B$9</f>
        <v/>
      </c>
      <c r="P78" s="192">
        <f>D78*BS!$B$9</f>
        <v/>
      </c>
      <c r="Q78" s="192">
        <f>E78*BS!$B$9</f>
        <v/>
      </c>
      <c r="R78" s="192">
        <f>F78*BS!$B$9</f>
        <v/>
      </c>
      <c r="S78" s="192">
        <f>G78*BS!$B$9</f>
        <v/>
      </c>
      <c r="T78" s="192">
        <f>H78*BS!$B$9</f>
        <v/>
      </c>
      <c r="U78" s="1016">
        <f>I73</f>
        <v/>
      </c>
    </row>
    <row r="79" customFormat="1" s="279">
      <c r="B79" s="299">
        <f>IF(B50="","",B50)</f>
        <v/>
      </c>
      <c r="C79" s="939">
        <f>C50</f>
        <v/>
      </c>
      <c r="D79" s="939">
        <f>D50</f>
        <v/>
      </c>
      <c r="E79" s="939">
        <f>E50</f>
        <v/>
      </c>
      <c r="F79" s="939">
        <f>F50</f>
        <v/>
      </c>
      <c r="G79" s="939">
        <f>G50</f>
        <v/>
      </c>
      <c r="H79" s="939">
        <f>H50</f>
        <v/>
      </c>
      <c r="I79" s="1017" t="n"/>
      <c r="N79" s="293">
        <f>B79</f>
        <v/>
      </c>
      <c r="O79" s="192">
        <f>C79*BS!$B$9</f>
        <v/>
      </c>
      <c r="P79" s="192">
        <f>D79*BS!$B$9</f>
        <v/>
      </c>
      <c r="Q79" s="192">
        <f>E79*BS!$B$9</f>
        <v/>
      </c>
      <c r="R79" s="192">
        <f>F79*BS!$B$9</f>
        <v/>
      </c>
      <c r="S79" s="192">
        <f>G79*BS!$B$9</f>
        <v/>
      </c>
      <c r="T79" s="192">
        <f>H79*BS!$B$9</f>
        <v/>
      </c>
      <c r="U79" s="1016">
        <f>I74</f>
        <v/>
      </c>
    </row>
    <row r="80" customFormat="1" s="279">
      <c r="B80" s="299">
        <f>IF(B51="","",B51)</f>
        <v/>
      </c>
      <c r="C80" s="939">
        <f>C51</f>
        <v/>
      </c>
      <c r="D80" s="939">
        <f>D51</f>
        <v/>
      </c>
      <c r="E80" s="939">
        <f>E51</f>
        <v/>
      </c>
      <c r="F80" s="939">
        <f>F51</f>
        <v/>
      </c>
      <c r="G80" s="939">
        <f>G51</f>
        <v/>
      </c>
      <c r="H80" s="939">
        <f>H51</f>
        <v/>
      </c>
      <c r="I80" s="1017" t="n"/>
      <c r="N80" s="293">
        <f>B80</f>
        <v/>
      </c>
      <c r="O80" s="192">
        <f>C80*BS!$B$9</f>
        <v/>
      </c>
      <c r="P80" s="192">
        <f>D80*BS!$B$9</f>
        <v/>
      </c>
      <c r="Q80" s="192">
        <f>E80*BS!$B$9</f>
        <v/>
      </c>
      <c r="R80" s="192">
        <f>F80*BS!$B$9</f>
        <v/>
      </c>
      <c r="S80" s="192">
        <f>G80*BS!$B$9</f>
        <v/>
      </c>
      <c r="T80" s="192">
        <f>H80*BS!$B$9</f>
        <v/>
      </c>
      <c r="U80" s="1016">
        <f>I75</f>
        <v/>
      </c>
    </row>
    <row r="81" customFormat="1" s="279">
      <c r="B81" s="299">
        <f>IF(B52="","",B52)</f>
        <v/>
      </c>
      <c r="C81" s="939">
        <f>C52</f>
        <v/>
      </c>
      <c r="D81" s="939">
        <f>D52</f>
        <v/>
      </c>
      <c r="E81" s="939">
        <f>E52</f>
        <v/>
      </c>
      <c r="F81" s="939">
        <f>F52</f>
        <v/>
      </c>
      <c r="G81" s="939">
        <f>G52</f>
        <v/>
      </c>
      <c r="H81" s="939">
        <f>H52</f>
        <v/>
      </c>
      <c r="I81" s="1017" t="n"/>
      <c r="N81" s="293">
        <f>B81</f>
        <v/>
      </c>
      <c r="O81" s="192">
        <f>C81*BS!$B$9</f>
        <v/>
      </c>
      <c r="P81" s="192">
        <f>D81*BS!$B$9</f>
        <v/>
      </c>
      <c r="Q81" s="192">
        <f>E81*BS!$B$9</f>
        <v/>
      </c>
      <c r="R81" s="192">
        <f>F81*BS!$B$9</f>
        <v/>
      </c>
      <c r="S81" s="192">
        <f>G81*BS!$B$9</f>
        <v/>
      </c>
      <c r="T81" s="192">
        <f>H81*BS!$B$9</f>
        <v/>
      </c>
      <c r="U81" s="1016">
        <f>I76</f>
        <v/>
      </c>
    </row>
    <row r="82" customFormat="1" s="279">
      <c r="A82" s="279" t="inlineStr">
        <is>
          <t>K9</t>
        </is>
      </c>
      <c r="B82" s="96" t="inlineStr">
        <is>
          <t>Total</t>
        </is>
      </c>
      <c r="C82" s="954">
        <f>SUM(INDIRECT(ADDRESS(MATCH("K7",$A:$A,0)+1,COLUMN(C$12),4)&amp;":"&amp;ADDRESS(MATCH("K8",$A:$A,0)-1,COLUMN(C$12),4)))-SUM(INDIRECT(ADDRESS(MATCH("K8",$A:$A,0)+1,COLUMN(C$12),4)&amp;":"&amp;ADDRESS(MATCH("K9",$A:$A,0)-1,COLUMN(C$12),4)))</f>
        <v/>
      </c>
      <c r="D82" s="954">
        <f>SUM(INDIRECT(ADDRESS(MATCH("K7",$A:$A,0)+1,COLUMN(D$12),4)&amp;":"&amp;ADDRESS(MATCH("K8",$A:$A,0)-1,COLUMN(D$12),4)))-SUM(INDIRECT(ADDRESS(MATCH("K8",$A:$A,0)+1,COLUMN(D$12),4)&amp;":"&amp;ADDRESS(MATCH("K9",$A:$A,0)-1,COLUMN(D$12),4)))</f>
        <v/>
      </c>
      <c r="E82" s="954">
        <f>SUM(INDIRECT(ADDRESS(MATCH("K7",$A:$A,0)+1,COLUMN(E$12),4)&amp;":"&amp;ADDRESS(MATCH("K8",$A:$A,0)-1,COLUMN(E$12),4)))-SUM(INDIRECT(ADDRESS(MATCH("K8",$A:$A,0)+1,COLUMN(E$12),4)&amp;":"&amp;ADDRESS(MATCH("K9",$A:$A,0)-1,COLUMN(E$12),4)))</f>
        <v/>
      </c>
      <c r="F82" s="954">
        <f>SUM(INDIRECT(ADDRESS(MATCH("K7",$A:$A,0)+1,COLUMN(F$12),4)&amp;":"&amp;ADDRESS(MATCH("K8",$A:$A,0)-1,COLUMN(F$12),4)))-SUM(INDIRECT(ADDRESS(MATCH("K8",$A:$A,0)+1,COLUMN(F$12),4)&amp;":"&amp;ADDRESS(MATCH("K9",$A:$A,0)-1,COLUMN(F$12),4)))</f>
        <v/>
      </c>
      <c r="G82" s="954">
        <f>SUM(INDIRECT(ADDRESS(MATCH("K7",$A:$A,0)+1,COLUMN(G$12),4)&amp;":"&amp;ADDRESS(MATCH("K8",$A:$A,0)-1,COLUMN(G$12),4)))-SUM(INDIRECT(ADDRESS(MATCH("K8",$A:$A,0)+1,COLUMN(G$12),4)&amp;":"&amp;ADDRESS(MATCH("K9",$A:$A,0)-1,COLUMN(G$12),4)))</f>
        <v/>
      </c>
      <c r="H82" s="954">
        <f>SUM(INDIRECT(ADDRESS(MATCH("K7",$A:$A,0)+1,COLUMN(H$12),4)&amp;":"&amp;ADDRESS(MATCH("K8",$A:$A,0)-1,COLUMN(H$12),4)))-SUM(INDIRECT(ADDRESS(MATCH("K8",$A:$A,0)+1,COLUMN(H$12),4)&amp;":"&amp;ADDRESS(MATCH("K9",$A:$A,0)-1,COLUMN(H$12),4)))</f>
        <v/>
      </c>
      <c r="I82" s="1017" t="n"/>
      <c r="N82" s="290">
        <f>B82</f>
        <v/>
      </c>
      <c r="O82" s="198">
        <f>C82*BS!$B$9</f>
        <v/>
      </c>
      <c r="P82" s="198">
        <f>D82*BS!$B$9</f>
        <v/>
      </c>
      <c r="Q82" s="198">
        <f>E82*BS!$B$9</f>
        <v/>
      </c>
      <c r="R82" s="198">
        <f>F82*BS!$B$9</f>
        <v/>
      </c>
      <c r="S82" s="198">
        <f>G82*BS!$B$9</f>
        <v/>
      </c>
      <c r="T82" s="198">
        <f>H82*BS!$B$9</f>
        <v/>
      </c>
      <c r="U82" s="1016">
        <f>I77</f>
        <v/>
      </c>
    </row>
    <row r="83" customFormat="1" s="118">
      <c r="B83" s="119" t="n"/>
      <c r="C83" s="939" t="n"/>
      <c r="D83" s="939" t="n"/>
      <c r="E83" s="939" t="n"/>
      <c r="F83" s="939" t="n"/>
      <c r="G83" s="939" t="n"/>
      <c r="H83" s="939" t="n"/>
      <c r="I83" s="934" t="n"/>
      <c r="N83" s="296" t="inlineStr"/>
      <c r="O83" s="192" t="inlineStr"/>
      <c r="P83" s="192" t="inlineStr"/>
      <c r="Q83" s="192" t="inlineStr"/>
      <c r="R83" s="192" t="inlineStr"/>
      <c r="S83" s="192" t="inlineStr"/>
      <c r="T83" s="192" t="inlineStr"/>
      <c r="U83" s="1016" t="n"/>
    </row>
    <row r="84" customFormat="1" s="118">
      <c r="A84" s="279" t="inlineStr">
        <is>
          <t>K10</t>
        </is>
      </c>
      <c r="B84" s="298" t="inlineStr">
        <is>
          <t xml:space="preserve">Rent </t>
        </is>
      </c>
      <c r="C84" s="954" t="n"/>
      <c r="D84" s="954" t="n"/>
      <c r="E84" s="954" t="n"/>
      <c r="F84" s="954" t="n"/>
      <c r="G84" s="954" t="n"/>
      <c r="H84" s="954" t="n"/>
      <c r="I84" s="1017" t="n"/>
      <c r="N84" s="290">
        <f>B84</f>
        <v/>
      </c>
      <c r="O84" s="204" t="inlineStr"/>
      <c r="P84" s="204" t="inlineStr"/>
      <c r="Q84" s="204" t="inlineStr"/>
      <c r="R84" s="204" t="inlineStr"/>
      <c r="S84" s="204" t="inlineStr"/>
      <c r="T84" s="204" t="inlineStr"/>
      <c r="U84" s="1016">
        <f>I79</f>
        <v/>
      </c>
    </row>
    <row r="85" customFormat="1" s="118">
      <c r="B85" s="119" t="n"/>
      <c r="C85" s="939" t="n"/>
      <c r="D85" s="939" t="n"/>
      <c r="E85" s="939" t="n"/>
      <c r="F85" s="939" t="n"/>
      <c r="G85" s="939" t="n"/>
      <c r="H85" s="939" t="n"/>
      <c r="I85" s="1017" t="n"/>
      <c r="N85" s="290" t="inlineStr"/>
      <c r="O85" s="204" t="inlineStr"/>
      <c r="P85" s="204" t="inlineStr"/>
      <c r="Q85" s="204" t="inlineStr"/>
      <c r="R85" s="204" t="inlineStr"/>
      <c r="S85" s="204" t="inlineStr"/>
      <c r="T85" s="204" t="inlineStr"/>
      <c r="U85" s="1016" t="n"/>
    </row>
    <row r="86" customFormat="1" s="118">
      <c r="B86" s="119" t="n"/>
      <c r="C86" s="939" t="n"/>
      <c r="D86" s="939" t="n"/>
      <c r="E86" s="939" t="n"/>
      <c r="F86" s="939" t="n"/>
      <c r="G86" s="939" t="n"/>
      <c r="H86" s="939" t="n"/>
      <c r="I86" s="1017" t="n"/>
      <c r="N86" s="296" t="inlineStr"/>
      <c r="O86" s="192" t="inlineStr"/>
      <c r="P86" s="192" t="inlineStr"/>
      <c r="Q86" s="192" t="inlineStr"/>
      <c r="R86" s="192" t="inlineStr"/>
      <c r="S86" s="192" t="inlineStr"/>
      <c r="T86" s="192" t="inlineStr"/>
      <c r="U86" s="1016" t="n"/>
    </row>
    <row r="87" customFormat="1" s="118">
      <c r="A87" s="279" t="inlineStr">
        <is>
          <t>K11</t>
        </is>
      </c>
      <c r="B87" s="96" t="inlineStr">
        <is>
          <t>Total</t>
        </is>
      </c>
      <c r="C87" s="954">
        <f>SUM(INDIRECT(ADDRESS(MATCH("K10",$A:$A,0)+1,COLUMN(C$12),4)&amp;":"&amp;ADDRESS(MATCH("K11",$A:$A,0)-1,COLUMN(C$12),4)))</f>
        <v/>
      </c>
      <c r="D87" s="954">
        <f>SUM(INDIRECT(ADDRESS(MATCH("K10",$A:$A,0)+1,COLUMN(D$12),4)&amp;":"&amp;ADDRESS(MATCH("K11",$A:$A,0)-1,COLUMN(D$12),4)))</f>
        <v/>
      </c>
      <c r="E87" s="954">
        <f>SUM(INDIRECT(ADDRESS(MATCH("K10",$A:$A,0)+1,COLUMN(E$12),4)&amp;":"&amp;ADDRESS(MATCH("K11",$A:$A,0)-1,COLUMN(E$12),4)))</f>
        <v/>
      </c>
      <c r="F87" s="954">
        <f>SUM(INDIRECT(ADDRESS(MATCH("K10",$A:$A,0)+1,COLUMN(F$12),4)&amp;":"&amp;ADDRESS(MATCH("K11",$A:$A,0)-1,COLUMN(F$12),4)))</f>
        <v/>
      </c>
      <c r="G87" s="954">
        <f>SUM(INDIRECT(ADDRESS(MATCH("K10",$A:$A,0)+1,COLUMN(G$12),4)&amp;":"&amp;ADDRESS(MATCH("K11",$A:$A,0)-1,COLUMN(G$12),4)))</f>
        <v/>
      </c>
      <c r="H87" s="954">
        <f>SUM(INDIRECT(ADDRESS(MATCH("K10",$A:$A,0)+1,COLUMN(H$12),4)&amp;":"&amp;ADDRESS(MATCH("K11",$A:$A,0)-1,COLUMN(H$12),4)))</f>
        <v/>
      </c>
      <c r="I87" s="1017" t="n"/>
      <c r="N87" s="296">
        <f>B87</f>
        <v/>
      </c>
      <c r="O87" s="192">
        <f>C87*BS!$B$9</f>
        <v/>
      </c>
      <c r="P87" s="192">
        <f>D87*BS!$B$9</f>
        <v/>
      </c>
      <c r="Q87" s="192">
        <f>E87*BS!$B$9</f>
        <v/>
      </c>
      <c r="R87" s="192">
        <f>F87*BS!$B$9</f>
        <v/>
      </c>
      <c r="S87" s="192">
        <f>G87*BS!$B$9</f>
        <v/>
      </c>
      <c r="T87" s="192">
        <f>H87*BS!$B$9</f>
        <v/>
      </c>
      <c r="U87" s="1016" t="n"/>
    </row>
    <row r="88" customFormat="1" s="118">
      <c r="A88" s="118" t="inlineStr">
        <is>
          <t>K12</t>
        </is>
      </c>
      <c r="B88" s="298" t="inlineStr">
        <is>
          <t xml:space="preserve">Other Operating Income </t>
        </is>
      </c>
      <c r="C88" s="158" t="n"/>
      <c r="D88" s="942" t="n"/>
      <c r="E88" s="942" t="n"/>
      <c r="F88" s="942" t="n"/>
      <c r="G88" s="942" t="n"/>
      <c r="H88" s="942" t="n"/>
      <c r="I88" s="943" t="n"/>
      <c r="L88" s="279" t="n"/>
      <c r="M88" s="279" t="n"/>
      <c r="N88" s="290">
        <f>B88</f>
        <v/>
      </c>
      <c r="O88" s="204" t="inlineStr"/>
      <c r="P88" s="204" t="inlineStr"/>
      <c r="Q88" s="204" t="inlineStr"/>
      <c r="R88" s="204" t="inlineStr"/>
      <c r="S88" s="204" t="inlineStr"/>
      <c r="T88" s="204" t="inlineStr"/>
      <c r="U88" s="1016">
        <f>I83</f>
        <v/>
      </c>
    </row>
    <row r="89" customFormat="1" s="118">
      <c r="B89" s="102" t="inlineStr">
        <is>
          <t xml:space="preserve"> None ClermontJV- Gain on disposal of assets</t>
        </is>
      </c>
      <c r="C89" s="991" t="n"/>
      <c r="D89" s="991" t="n"/>
      <c r="E89" s="991" t="n"/>
      <c r="F89" s="991" t="n"/>
      <c r="G89" s="991" t="n">
        <v>118177</v>
      </c>
      <c r="H89" s="991" t="n">
        <v>0</v>
      </c>
      <c r="I89" s="1018" t="n"/>
      <c r="L89" s="279" t="n"/>
      <c r="M89" s="279" t="n"/>
      <c r="N89" s="301">
        <f>B89</f>
        <v/>
      </c>
      <c r="O89" s="192" t="inlineStr"/>
      <c r="P89" s="192" t="inlineStr"/>
      <c r="Q89" s="192" t="inlineStr"/>
      <c r="R89" s="192" t="inlineStr"/>
      <c r="S89" s="192">
        <f>G89*BS!$B$9</f>
        <v/>
      </c>
      <c r="T89" s="192">
        <f>H89*BS!$B$9</f>
        <v/>
      </c>
      <c r="U89" s="1016">
        <f>I84</f>
        <v/>
      </c>
    </row>
    <row r="90" customFormat="1" s="118">
      <c r="B90" s="102" t="inlineStr">
        <is>
          <t xml:space="preserve"> None Miscellaneous</t>
        </is>
      </c>
      <c r="C90" s="991" t="n"/>
      <c r="D90" s="991" t="n"/>
      <c r="E90" s="991" t="n"/>
      <c r="F90" s="991" t="n"/>
      <c r="G90" s="991" t="n">
        <v>278560</v>
      </c>
      <c r="H90" s="991" t="n">
        <v>248729</v>
      </c>
      <c r="I90" s="1018" t="n"/>
      <c r="L90" s="279" t="n"/>
      <c r="M90" s="279" t="n"/>
      <c r="N90" s="301">
        <f>B90</f>
        <v/>
      </c>
      <c r="O90" s="192" t="inlineStr"/>
      <c r="P90" s="192" t="inlineStr"/>
      <c r="Q90" s="192" t="inlineStr"/>
      <c r="R90" s="192" t="inlineStr"/>
      <c r="S90" s="192">
        <f>G90*BS!$B$9</f>
        <v/>
      </c>
      <c r="T90" s="192">
        <f>H90*BS!$B$9</f>
        <v/>
      </c>
      <c r="U90" s="1016">
        <f>I85</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I86</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I87</f>
        <v/>
      </c>
    </row>
    <row r="93" customFormat="1" s="118">
      <c r="B93" s="102" t="n"/>
      <c r="C93" s="939" t="n"/>
      <c r="D93" s="939" t="n"/>
      <c r="E93" s="939" t="n"/>
      <c r="F93" s="939" t="n"/>
      <c r="G93" s="939" t="n"/>
      <c r="H93" s="939" t="n"/>
      <c r="I93" s="1018" t="n"/>
      <c r="L93" s="279" t="n"/>
      <c r="M93" s="279" t="n"/>
      <c r="N93" s="301" t="inlineStr"/>
      <c r="O93" s="192" t="inlineStr"/>
      <c r="P93" s="192" t="inlineStr"/>
      <c r="Q93" s="192" t="inlineStr"/>
      <c r="R93" s="192" t="inlineStr"/>
      <c r="S93" s="192" t="inlineStr"/>
      <c r="T93" s="192" t="inlineStr"/>
      <c r="U93" s="1016">
        <f>I88</f>
        <v/>
      </c>
    </row>
    <row r="94" customFormat="1" s="118">
      <c r="B94" s="102" t="n"/>
      <c r="C94" s="991" t="n"/>
      <c r="D94" s="991" t="n"/>
      <c r="E94" s="991" t="n"/>
      <c r="F94" s="991" t="n"/>
      <c r="G94" s="991" t="n"/>
      <c r="H94" s="991" t="n"/>
      <c r="I94" s="1018" t="n"/>
      <c r="L94" s="279" t="n"/>
      <c r="M94" s="279" t="n"/>
      <c r="N94" s="301" t="inlineStr"/>
      <c r="O94" s="192" t="inlineStr"/>
      <c r="P94" s="192" t="inlineStr"/>
      <c r="Q94" s="192" t="inlineStr"/>
      <c r="R94" s="192" t="inlineStr"/>
      <c r="S94" s="192" t="inlineStr"/>
      <c r="T94" s="192" t="inlineStr"/>
      <c r="U94" s="1016">
        <f>I89</f>
        <v/>
      </c>
    </row>
    <row r="95" customFormat="1" s="118">
      <c r="B95" s="102" t="n"/>
      <c r="C95" s="991" t="n"/>
      <c r="D95" s="991" t="n"/>
      <c r="E95" s="991" t="n"/>
      <c r="F95" s="991" t="n"/>
      <c r="G95" s="991" t="n"/>
      <c r="H95" s="991" t="n"/>
      <c r="I95" s="1018" t="n"/>
      <c r="L95" s="279" t="n"/>
      <c r="M95" s="279" t="n"/>
      <c r="N95" s="301" t="inlineStr"/>
      <c r="O95" s="192" t="inlineStr"/>
      <c r="P95" s="192" t="inlineStr"/>
      <c r="Q95" s="192" t="inlineStr"/>
      <c r="R95" s="192" t="inlineStr"/>
      <c r="S95" s="192" t="inlineStr"/>
      <c r="T95" s="192" t="inlineStr"/>
      <c r="U95" s="1016">
        <f>I90</f>
        <v/>
      </c>
    </row>
    <row r="96" customFormat="1" s="279">
      <c r="B96" s="102" t="n"/>
      <c r="C96" s="991" t="n"/>
      <c r="D96" s="991" t="n"/>
      <c r="E96" s="991" t="n"/>
      <c r="F96" s="991" t="n"/>
      <c r="G96" s="991" t="n"/>
      <c r="H96" s="991" t="n"/>
      <c r="I96" s="1018" t="n"/>
      <c r="L96" s="279" t="n"/>
      <c r="M96" s="279" t="n"/>
      <c r="N96" s="301" t="inlineStr"/>
      <c r="O96" s="192" t="inlineStr"/>
      <c r="P96" s="192" t="inlineStr"/>
      <c r="Q96" s="192" t="inlineStr"/>
      <c r="R96" s="192" t="inlineStr"/>
      <c r="S96" s="192" t="inlineStr"/>
      <c r="T96" s="192" t="inlineStr"/>
      <c r="U96" s="1016">
        <f>I91</f>
        <v/>
      </c>
    </row>
    <row r="97" customFormat="1" s="118">
      <c r="B97" s="102" t="n"/>
      <c r="C97" s="991" t="n"/>
      <c r="D97" s="991" t="n"/>
      <c r="E97" s="991" t="n"/>
      <c r="F97" s="991" t="n"/>
      <c r="G97" s="991" t="n"/>
      <c r="H97" s="991" t="n"/>
      <c r="I97" s="1018" t="n"/>
      <c r="L97" s="279" t="n"/>
      <c r="M97" s="279" t="n"/>
      <c r="N97" s="301" t="inlineStr"/>
      <c r="O97" s="192" t="inlineStr"/>
      <c r="P97" s="192" t="inlineStr"/>
      <c r="Q97" s="192" t="inlineStr"/>
      <c r="R97" s="192" t="inlineStr"/>
      <c r="S97" s="192" t="inlineStr"/>
      <c r="T97" s="192" t="inlineStr"/>
      <c r="U97" s="1016">
        <f>I92</f>
        <v/>
      </c>
    </row>
    <row r="98" customFormat="1" s="118">
      <c r="B98" s="102" t="n"/>
      <c r="C98" s="991" t="n"/>
      <c r="D98" s="991" t="n"/>
      <c r="E98" s="991" t="n"/>
      <c r="F98" s="991" t="n"/>
      <c r="G98" s="991" t="n"/>
      <c r="H98" s="991" t="n"/>
      <c r="I98" s="1018" t="n"/>
      <c r="L98" s="279" t="n"/>
      <c r="M98" s="279" t="n"/>
      <c r="N98" s="301" t="inlineStr"/>
      <c r="O98" s="192" t="inlineStr"/>
      <c r="P98" s="192" t="inlineStr"/>
      <c r="Q98" s="192" t="inlineStr"/>
      <c r="R98" s="192" t="inlineStr"/>
      <c r="S98" s="192" t="inlineStr"/>
      <c r="T98" s="192" t="inlineStr"/>
      <c r="U98" s="1016">
        <f>I93</f>
        <v/>
      </c>
    </row>
    <row r="99" customFormat="1" s="118">
      <c r="A99" s="118" t="inlineStr">
        <is>
          <t>K13</t>
        </is>
      </c>
      <c r="B99" s="96" t="inlineStr">
        <is>
          <t>Total</t>
        </is>
      </c>
      <c r="C99" s="954">
        <f>SUM(INDIRECT(ADDRESS(MATCH("K12",$A:$A,0)+1,COLUMN(C$12),4)&amp;":"&amp;ADDRESS(MATCH("K13",$A:$A,0)-1,COLUMN(C$12),4)))</f>
        <v/>
      </c>
      <c r="D99" s="954">
        <f>SUM(INDIRECT(ADDRESS(MATCH("K12",$A:$A,0)+1,COLUMN(D$12),4)&amp;":"&amp;ADDRESS(MATCH("K13",$A:$A,0)-1,COLUMN(D$12),4)))</f>
        <v/>
      </c>
      <c r="E99" s="954">
        <f>SUM(INDIRECT(ADDRESS(MATCH("K12",$A:$A,0)+1,COLUMN(E$12),4)&amp;":"&amp;ADDRESS(MATCH("K13",$A:$A,0)-1,COLUMN(E$12),4)))</f>
        <v/>
      </c>
      <c r="F99" s="954">
        <f>SUM(INDIRECT(ADDRESS(MATCH("K12",$A:$A,0)+1,COLUMN(F$12),4)&amp;":"&amp;ADDRESS(MATCH("K13",$A:$A,0)-1,COLUMN(F$12),4)))</f>
        <v/>
      </c>
      <c r="G99" s="954">
        <f>SUM(INDIRECT(ADDRESS(MATCH("K12",$A:$A,0)+1,COLUMN(G$12),4)&amp;":"&amp;ADDRESS(MATCH("K13",$A:$A,0)-1,COLUMN(G$12),4)))</f>
        <v/>
      </c>
      <c r="H99" s="954">
        <f>SUM(INDIRECT(ADDRESS(MATCH("K12",$A:$A,0)+1,COLUMN(H$12),4)&amp;":"&amp;ADDRESS(MATCH("K13",$A:$A,0)-1,COLUMN(H$12),4)))</f>
        <v/>
      </c>
      <c r="I99" s="1018" t="n"/>
      <c r="L99" s="279" t="n"/>
      <c r="M99" s="279" t="n"/>
      <c r="N99" s="290">
        <f>B99</f>
        <v/>
      </c>
      <c r="O99" s="204">
        <f>C99*BS!$B$9</f>
        <v/>
      </c>
      <c r="P99" s="204">
        <f>D99*BS!$B$9</f>
        <v/>
      </c>
      <c r="Q99" s="204">
        <f>E99*BS!$B$9</f>
        <v/>
      </c>
      <c r="R99" s="204">
        <f>F99*BS!$B$9</f>
        <v/>
      </c>
      <c r="S99" s="204">
        <f>G99*BS!$B$9</f>
        <v/>
      </c>
      <c r="T99" s="204">
        <f>H99*BS!$B$9</f>
        <v/>
      </c>
      <c r="U99" s="1016">
        <f>I94</f>
        <v/>
      </c>
    </row>
    <row r="100" customFormat="1" s="118">
      <c r="B100" s="102" t="n"/>
      <c r="C100" s="989" t="n"/>
      <c r="D100" s="989" t="n"/>
      <c r="E100" s="989" t="n"/>
      <c r="F100" s="989" t="n"/>
      <c r="G100" s="1019" t="n"/>
      <c r="H100" s="1019" t="n"/>
      <c r="I100" s="1018" t="n"/>
      <c r="L100" s="279" t="n"/>
      <c r="M100" s="279" t="n"/>
      <c r="N100" s="296" t="inlineStr"/>
      <c r="O100" s="192" t="inlineStr"/>
      <c r="P100" s="192" t="inlineStr"/>
      <c r="Q100" s="192" t="inlineStr"/>
      <c r="R100" s="192" t="inlineStr"/>
      <c r="S100" s="192" t="inlineStr"/>
      <c r="T100" s="192" t="inlineStr"/>
      <c r="U100" s="1016" t="n"/>
    </row>
    <row r="101" customFormat="1" s="118">
      <c r="A101" s="279" t="inlineStr">
        <is>
          <t>K14</t>
        </is>
      </c>
      <c r="B101" s="298" t="inlineStr">
        <is>
          <t xml:space="preserve">Interest Income </t>
        </is>
      </c>
      <c r="C101" s="954" t="n"/>
      <c r="D101" s="954" t="n"/>
      <c r="E101" s="954" t="n"/>
      <c r="F101" s="954" t="n"/>
      <c r="G101" s="954" t="n"/>
      <c r="H101" s="954" t="n"/>
      <c r="I101" s="1017" t="n"/>
      <c r="J101" s="118" t="n"/>
      <c r="K101" s="118" t="n"/>
      <c r="N101" s="290">
        <f>B101</f>
        <v/>
      </c>
      <c r="O101" s="204" t="inlineStr"/>
      <c r="P101" s="204" t="inlineStr"/>
      <c r="Q101" s="204" t="inlineStr"/>
      <c r="R101" s="204" t="inlineStr"/>
      <c r="S101" s="204" t="inlineStr"/>
      <c r="T101" s="204" t="inlineStr"/>
      <c r="U101" s="1016">
        <f>I96</f>
        <v/>
      </c>
    </row>
    <row r="102" customFormat="1" s="118">
      <c r="A102" s="118" t="inlineStr">
        <is>
          <t>K15</t>
        </is>
      </c>
      <c r="B102" s="303" t="inlineStr">
        <is>
          <t>Interest Income (net)</t>
        </is>
      </c>
      <c r="C102" s="939" t="n"/>
      <c r="D102" s="939" t="n"/>
      <c r="E102" s="939" t="n"/>
      <c r="F102" s="939" t="n"/>
      <c r="G102" s="939" t="n"/>
      <c r="H102" s="939" t="n"/>
      <c r="I102" s="1017" t="n"/>
      <c r="L102" s="279" t="n"/>
      <c r="M102" s="279" t="n"/>
      <c r="N102" s="296">
        <f>B102</f>
        <v/>
      </c>
      <c r="O102" s="204" t="inlineStr"/>
      <c r="P102" s="204" t="inlineStr"/>
      <c r="Q102" s="204" t="inlineStr"/>
      <c r="R102" s="204" t="inlineStr"/>
      <c r="S102" s="204" t="inlineStr"/>
      <c r="T102" s="204" t="inlineStr"/>
      <c r="U102" s="1016">
        <f>I97</f>
        <v/>
      </c>
    </row>
    <row r="103" customFormat="1" s="118">
      <c r="B103" s="102" t="inlineStr">
        <is>
          <t xml:space="preserve"> None Interest</t>
        </is>
      </c>
      <c r="C103" s="939" t="n"/>
      <c r="D103" s="939" t="n"/>
      <c r="E103" s="939" t="n"/>
      <c r="F103" s="939" t="n"/>
      <c r="G103" s="939" t="n">
        <v>214285</v>
      </c>
      <c r="H103" s="939" t="n">
        <v>8239704</v>
      </c>
      <c r="I103" s="1017" t="n"/>
      <c r="L103" s="279" t="n"/>
      <c r="M103" s="279" t="n"/>
      <c r="N103" s="296">
        <f>B103</f>
        <v/>
      </c>
      <c r="O103" s="192" t="inlineStr"/>
      <c r="P103" s="192" t="inlineStr"/>
      <c r="Q103" s="192" t="inlineStr"/>
      <c r="R103" s="192" t="inlineStr"/>
      <c r="S103" s="192">
        <f>G103*BS!$B$9</f>
        <v/>
      </c>
      <c r="T103" s="192">
        <f>H103*BS!$B$9</f>
        <v/>
      </c>
      <c r="U103" s="1016">
        <f>I98</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I99</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I100</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I101</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I102</f>
        <v/>
      </c>
    </row>
    <row r="108" customFormat="1" s="118">
      <c r="B108" s="303" t="n"/>
      <c r="C108" s="939" t="n"/>
      <c r="D108" s="939" t="n"/>
      <c r="E108" s="939" t="n"/>
      <c r="F108" s="939" t="n"/>
      <c r="G108" s="939" t="n"/>
      <c r="H108" s="939" t="n"/>
      <c r="I108" s="1017" t="n"/>
      <c r="L108" s="279" t="n"/>
      <c r="M108" s="279" t="n"/>
      <c r="N108" s="296" t="inlineStr"/>
      <c r="O108" s="192" t="inlineStr"/>
      <c r="P108" s="192" t="inlineStr"/>
      <c r="Q108" s="192" t="inlineStr"/>
      <c r="R108" s="192" t="inlineStr"/>
      <c r="S108" s="192" t="inlineStr"/>
      <c r="T108" s="192" t="inlineStr"/>
      <c r="U108" s="1016">
        <f>I103</f>
        <v/>
      </c>
    </row>
    <row r="109" customFormat="1" s="118">
      <c r="B109" s="303" t="n"/>
      <c r="C109" s="939" t="n"/>
      <c r="D109" s="939" t="n"/>
      <c r="E109" s="939" t="n"/>
      <c r="F109" s="939" t="n"/>
      <c r="G109" s="939" t="n"/>
      <c r="H109" s="939" t="n"/>
      <c r="I109" s="1017" t="n"/>
      <c r="L109" s="279" t="n"/>
      <c r="M109" s="279" t="n"/>
      <c r="N109" s="296" t="inlineStr"/>
      <c r="O109" s="192" t="inlineStr"/>
      <c r="P109" s="192" t="inlineStr"/>
      <c r="Q109" s="192" t="inlineStr"/>
      <c r="R109" s="192" t="inlineStr"/>
      <c r="S109" s="192" t="inlineStr"/>
      <c r="T109" s="192" t="inlineStr"/>
      <c r="U109" s="1016">
        <f>I104</f>
        <v/>
      </c>
    </row>
    <row r="110" customFormat="1" s="118">
      <c r="B110" s="303" t="n"/>
      <c r="C110" s="939" t="n"/>
      <c r="D110" s="939" t="n"/>
      <c r="E110" s="939" t="n"/>
      <c r="F110" s="939" t="n"/>
      <c r="G110" s="939" t="n"/>
      <c r="H110" s="939" t="n"/>
      <c r="I110" s="1017" t="n"/>
      <c r="L110" s="279" t="n"/>
      <c r="M110" s="279" t="n"/>
      <c r="N110" s="296" t="inlineStr"/>
      <c r="O110" s="192" t="inlineStr"/>
      <c r="P110" s="192" t="inlineStr"/>
      <c r="Q110" s="192" t="inlineStr"/>
      <c r="R110" s="192" t="inlineStr"/>
      <c r="S110" s="192" t="inlineStr"/>
      <c r="T110" s="192" t="inlineStr"/>
      <c r="U110" s="1016">
        <f>I105</f>
        <v/>
      </c>
    </row>
    <row r="111" customFormat="1" s="118">
      <c r="B111" s="303" t="n"/>
      <c r="C111" s="939" t="n"/>
      <c r="D111" s="939" t="n"/>
      <c r="E111" s="939" t="n"/>
      <c r="F111" s="939" t="n"/>
      <c r="G111" s="939" t="n"/>
      <c r="H111" s="939" t="n"/>
      <c r="I111" s="1017" t="n"/>
      <c r="L111" s="279" t="n"/>
      <c r="M111" s="279" t="n"/>
      <c r="N111" s="296" t="inlineStr"/>
      <c r="O111" s="192" t="inlineStr"/>
      <c r="P111" s="192" t="inlineStr"/>
      <c r="Q111" s="192" t="inlineStr"/>
      <c r="R111" s="192" t="inlineStr"/>
      <c r="S111" s="192" t="inlineStr"/>
      <c r="T111" s="192" t="inlineStr"/>
      <c r="U111" s="1016">
        <f>I106</f>
        <v/>
      </c>
    </row>
    <row r="112" customFormat="1" s="118">
      <c r="B112" s="303" t="n"/>
      <c r="C112" s="939" t="n"/>
      <c r="D112" s="939" t="n"/>
      <c r="E112" s="939" t="n"/>
      <c r="F112" s="939" t="n"/>
      <c r="G112" s="939" t="n"/>
      <c r="H112" s="939" t="n"/>
      <c r="I112" s="1017" t="n"/>
      <c r="L112" s="279" t="n"/>
      <c r="M112" s="279" t="n"/>
      <c r="N112" s="296" t="inlineStr"/>
      <c r="O112" s="192" t="inlineStr"/>
      <c r="P112" s="192" t="inlineStr"/>
      <c r="Q112" s="192" t="inlineStr"/>
      <c r="R112" s="192" t="inlineStr"/>
      <c r="S112" s="192" t="inlineStr"/>
      <c r="T112" s="192" t="inlineStr"/>
      <c r="U112" s="1016">
        <f>I107</f>
        <v/>
      </c>
    </row>
    <row r="113" customFormat="1" s="118">
      <c r="A113" s="118" t="inlineStr">
        <is>
          <t>K16</t>
        </is>
      </c>
      <c r="B113" s="96" t="inlineStr">
        <is>
          <t>Total</t>
        </is>
      </c>
      <c r="C113" s="954">
        <f>SUM(INDIRECT(ADDRESS(MATCH("K15",$A:$A,0)+1,COLUMN(C$12),4)&amp;":"&amp;ADDRESS(MATCH("K16",$A:$A,0)-1,COLUMN(C$12),4)))</f>
        <v/>
      </c>
      <c r="D113" s="954">
        <f>SUM(INDIRECT(ADDRESS(MATCH("K15",$A:$A,0)+1,COLUMN(D$12),4)&amp;":"&amp;ADDRESS(MATCH("K16",$A:$A,0)-1,COLUMN(D$12),4)))</f>
        <v/>
      </c>
      <c r="E113" s="954">
        <f>SUM(INDIRECT(ADDRESS(MATCH("K15",$A:$A,0)+1,COLUMN(E$12),4)&amp;":"&amp;ADDRESS(MATCH("K16",$A:$A,0)-1,COLUMN(E$12),4)))</f>
        <v/>
      </c>
      <c r="F113" s="954">
        <f>SUM(INDIRECT(ADDRESS(MATCH("K15",$A:$A,0)+1,COLUMN(F$12),4)&amp;":"&amp;ADDRESS(MATCH("K16",$A:$A,0)-1,COLUMN(F$12),4)))</f>
        <v/>
      </c>
      <c r="G113" s="954">
        <f>SUM(INDIRECT(ADDRESS(MATCH("K15",$A:$A,0)+1,COLUMN(G$12),4)&amp;":"&amp;ADDRESS(MATCH("K16",$A:$A,0)-1,COLUMN(G$12),4)))</f>
        <v/>
      </c>
      <c r="H113" s="954">
        <f>SUM(INDIRECT(ADDRESS(MATCH("K15",$A:$A,0)+1,COLUMN(H$12),4)&amp;":"&amp;ADDRESS(MATCH("K16",$A:$A,0)-1,COLUMN(H$12),4)))</f>
        <v/>
      </c>
      <c r="I113" s="1017" t="n"/>
      <c r="L113" s="279" t="n"/>
      <c r="M113" s="279" t="n"/>
      <c r="N113" s="293">
        <f>B113</f>
        <v/>
      </c>
      <c r="O113" s="192">
        <f>C113*BS!$B$9</f>
        <v/>
      </c>
      <c r="P113" s="192">
        <f>D113*BS!$B$9</f>
        <v/>
      </c>
      <c r="Q113" s="192">
        <f>E113*BS!$B$9</f>
        <v/>
      </c>
      <c r="R113" s="192">
        <f>F113*BS!$B$9</f>
        <v/>
      </c>
      <c r="S113" s="192">
        <f>G113*BS!$B$9</f>
        <v/>
      </c>
      <c r="T113" s="192">
        <f>H113*BS!$B$9</f>
        <v/>
      </c>
      <c r="U113" s="1016">
        <f>I108</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I109</f>
        <v/>
      </c>
    </row>
    <row r="115" customFormat="1" s="118">
      <c r="A115" s="118" t="inlineStr">
        <is>
          <t>K17</t>
        </is>
      </c>
      <c r="B115" s="298" t="inlineStr">
        <is>
          <t>Interest Expense (net)</t>
        </is>
      </c>
      <c r="C115" s="954" t="n"/>
      <c r="D115" s="954" t="n"/>
      <c r="E115" s="954" t="n"/>
      <c r="F115" s="954" t="n"/>
      <c r="G115" s="954" t="n"/>
      <c r="H115" s="954" t="n"/>
      <c r="I115" s="1017" t="n"/>
      <c r="L115" s="279" t="n"/>
      <c r="M115" s="279" t="n"/>
      <c r="N115" s="290">
        <f>B115</f>
        <v/>
      </c>
      <c r="O115" s="204" t="inlineStr"/>
      <c r="P115" s="204" t="inlineStr"/>
      <c r="Q115" s="204" t="inlineStr"/>
      <c r="R115" s="204" t="inlineStr"/>
      <c r="S115" s="204" t="inlineStr"/>
      <c r="T115" s="204" t="inlineStr"/>
      <c r="U115" s="1016" t="n"/>
    </row>
    <row r="116" customFormat="1" s="118">
      <c r="B116" s="102" t="inlineStr">
        <is>
          <t xml:space="preserve"> None Interest</t>
        </is>
      </c>
      <c r="C116" s="939" t="n"/>
      <c r="D116" s="939" t="n"/>
      <c r="E116" s="939" t="n"/>
      <c r="F116" s="939" t="n"/>
      <c r="G116" s="939" t="n">
        <v>214285</v>
      </c>
      <c r="H116" s="939" t="n">
        <v>8239704</v>
      </c>
      <c r="I116" s="1017" t="n"/>
      <c r="L116" s="279" t="n"/>
      <c r="M116" s="279" t="n"/>
      <c r="N116" s="293">
        <f>B116</f>
        <v/>
      </c>
      <c r="O116" s="192" t="inlineStr"/>
      <c r="P116" s="192" t="inlineStr"/>
      <c r="Q116" s="192" t="inlineStr"/>
      <c r="R116" s="192" t="inlineStr"/>
      <c r="S116" s="192">
        <f>G116*BS!$B$9</f>
        <v/>
      </c>
      <c r="T116" s="192">
        <f>H116*BS!$B$9</f>
        <v/>
      </c>
      <c r="U116" s="1016">
        <f>I111</f>
        <v/>
      </c>
    </row>
    <row r="117" customFormat="1" s="118">
      <c r="B117" s="102" t="inlineStr">
        <is>
          <t xml:space="preserve"> None Interest expense</t>
        </is>
      </c>
      <c r="C117" s="939" t="n"/>
      <c r="D117" s="939" t="n"/>
      <c r="E117" s="939" t="n"/>
      <c r="F117" s="939" t="n"/>
      <c r="G117" s="939" t="n">
        <v>17508</v>
      </c>
      <c r="H117" s="939" t="n">
        <v>38736</v>
      </c>
      <c r="I117" s="1017" t="n"/>
      <c r="L117" s="279" t="n"/>
      <c r="M117" s="279" t="n"/>
      <c r="N117" s="293">
        <f>B117</f>
        <v/>
      </c>
      <c r="O117" s="192" t="inlineStr"/>
      <c r="P117" s="192" t="inlineStr"/>
      <c r="Q117" s="192" t="inlineStr"/>
      <c r="R117" s="192" t="inlineStr"/>
      <c r="S117" s="192">
        <f>G117*BS!$B$9</f>
        <v/>
      </c>
      <c r="T117" s="192">
        <f>H117*BS!$B$9</f>
        <v/>
      </c>
      <c r="U117" s="1016">
        <f>I112</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I113</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I114</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I115</f>
        <v/>
      </c>
    </row>
    <row r="121" customFormat="1" s="118">
      <c r="B121" s="102" t="n"/>
      <c r="C121" s="939" t="n"/>
      <c r="D121" s="939" t="n"/>
      <c r="E121" s="939" t="n"/>
      <c r="F121" s="939" t="n"/>
      <c r="G121" s="939" t="n"/>
      <c r="H121" s="939" t="n"/>
      <c r="I121" s="1017" t="n"/>
      <c r="L121" s="279" t="n"/>
      <c r="M121" s="279" t="n"/>
      <c r="N121" s="293" t="inlineStr"/>
      <c r="O121" s="192" t="inlineStr"/>
      <c r="P121" s="192" t="inlineStr"/>
      <c r="Q121" s="192" t="inlineStr"/>
      <c r="R121" s="192" t="inlineStr"/>
      <c r="S121" s="192" t="inlineStr"/>
      <c r="T121" s="192" t="inlineStr"/>
      <c r="U121" s="1016">
        <f>I116</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I117</f>
        <v/>
      </c>
    </row>
    <row r="123" customFormat="1" s="118">
      <c r="B123" s="102" t="n"/>
      <c r="C123" s="939" t="n"/>
      <c r="D123" s="939" t="n"/>
      <c r="E123" s="939" t="n"/>
      <c r="F123" s="939" t="n"/>
      <c r="G123" s="939" t="n"/>
      <c r="H123" s="939" t="n"/>
      <c r="I123" s="1017" t="n"/>
      <c r="L123" s="279" t="n"/>
      <c r="M123" s="279" t="n"/>
      <c r="N123" s="293" t="inlineStr"/>
      <c r="O123" s="192" t="inlineStr"/>
      <c r="P123" s="192" t="inlineStr"/>
      <c r="Q123" s="192" t="inlineStr"/>
      <c r="R123" s="192" t="inlineStr"/>
      <c r="S123" s="192" t="inlineStr"/>
      <c r="T123" s="192" t="inlineStr"/>
      <c r="U123" s="1016">
        <f>I118</f>
        <v/>
      </c>
    </row>
    <row r="124" customFormat="1" s="118">
      <c r="B124" s="102" t="n"/>
      <c r="C124" s="939" t="n"/>
      <c r="D124" s="939" t="n"/>
      <c r="E124" s="939" t="n"/>
      <c r="F124" s="939" t="n"/>
      <c r="G124" s="939" t="n"/>
      <c r="H124" s="939" t="n"/>
      <c r="I124" s="1017" t="n"/>
      <c r="L124" s="279" t="n"/>
      <c r="M124" s="279" t="n"/>
      <c r="N124" s="293" t="inlineStr"/>
      <c r="O124" s="192" t="inlineStr"/>
      <c r="P124" s="192" t="inlineStr"/>
      <c r="Q124" s="192" t="inlineStr"/>
      <c r="R124" s="192" t="inlineStr"/>
      <c r="S124" s="192" t="inlineStr"/>
      <c r="T124" s="192" t="inlineStr"/>
      <c r="U124" s="1016">
        <f>I119</f>
        <v/>
      </c>
    </row>
    <row r="125" customFormat="1" s="118">
      <c r="B125" s="102" t="n"/>
      <c r="C125" s="939" t="n"/>
      <c r="D125" s="939" t="n"/>
      <c r="E125" s="939" t="n"/>
      <c r="F125" s="939" t="n"/>
      <c r="G125" s="939" t="n"/>
      <c r="H125" s="939" t="n"/>
      <c r="I125" s="1017" t="n"/>
      <c r="L125" s="279" t="n"/>
      <c r="M125" s="279" t="n"/>
      <c r="N125" s="293" t="inlineStr"/>
      <c r="O125" s="192" t="inlineStr"/>
      <c r="P125" s="192" t="inlineStr"/>
      <c r="Q125" s="192" t="inlineStr"/>
      <c r="R125" s="192" t="inlineStr"/>
      <c r="S125" s="192" t="inlineStr"/>
      <c r="T125" s="192" t="inlineStr"/>
      <c r="U125" s="1016">
        <f>I120</f>
        <v/>
      </c>
    </row>
    <row r="126" customFormat="1" s="118">
      <c r="A126" s="118" t="inlineStr">
        <is>
          <t>K18</t>
        </is>
      </c>
      <c r="B126" s="96" t="inlineStr">
        <is>
          <t>Total</t>
        </is>
      </c>
      <c r="C126" s="954">
        <f>SUM(INDIRECT(ADDRESS(MATCH("K17",$A:$A,0)+1,COLUMN(C$12),4)&amp;":"&amp;ADDRESS(MATCH("K18",$A:$A,0)-1,COLUMN(C$12),4)))</f>
        <v/>
      </c>
      <c r="D126" s="954">
        <f>SUM(INDIRECT(ADDRESS(MATCH("K17",$A:$A,0)+1,COLUMN(D$12),4)&amp;":"&amp;ADDRESS(MATCH("K18",$A:$A,0)-1,COLUMN(D$12),4)))</f>
        <v/>
      </c>
      <c r="E126" s="954">
        <f>SUM(INDIRECT(ADDRESS(MATCH("K17",$A:$A,0)+1,COLUMN(E$12),4)&amp;":"&amp;ADDRESS(MATCH("K18",$A:$A,0)-1,COLUMN(E$12),4)))</f>
        <v/>
      </c>
      <c r="F126" s="954">
        <f>SUM(INDIRECT(ADDRESS(MATCH("K17",$A:$A,0)+1,COLUMN(F$12),4)&amp;":"&amp;ADDRESS(MATCH("K18",$A:$A,0)-1,COLUMN(F$12),4)))</f>
        <v/>
      </c>
      <c r="G126" s="954">
        <f>SUM(INDIRECT(ADDRESS(MATCH("K17",$A:$A,0)+1,COLUMN(G$12),4)&amp;":"&amp;ADDRESS(MATCH("K18",$A:$A,0)-1,COLUMN(G$12),4)))</f>
        <v/>
      </c>
      <c r="H126" s="954">
        <f>SUM(INDIRECT(ADDRESS(MATCH("K17",$A:$A,0)+1,COLUMN(H$12),4)&amp;":"&amp;ADDRESS(MATCH("K18",$A:$A,0)-1,COLUMN(H$12),4)))</f>
        <v/>
      </c>
      <c r="I126" s="1017" t="n"/>
      <c r="L126" s="279" t="n"/>
      <c r="M126" s="279" t="n"/>
      <c r="N126" s="293">
        <f>B126</f>
        <v/>
      </c>
      <c r="O126" s="192">
        <f>C126*BS!$B$9</f>
        <v/>
      </c>
      <c r="P126" s="192">
        <f>D126*BS!$B$9</f>
        <v/>
      </c>
      <c r="Q126" s="192">
        <f>E126*BS!$B$9</f>
        <v/>
      </c>
      <c r="R126" s="192">
        <f>F126*BS!$B$9</f>
        <v/>
      </c>
      <c r="S126" s="192">
        <f>G126*BS!$B$9</f>
        <v/>
      </c>
      <c r="T126" s="192">
        <f>H126*BS!$B$9</f>
        <v/>
      </c>
      <c r="U126" s="1016">
        <f>I121</f>
        <v/>
      </c>
    </row>
    <row r="127" customFormat="1" s="118">
      <c r="B127" s="102" t="n"/>
      <c r="C127" s="939" t="n"/>
      <c r="D127" s="939" t="n"/>
      <c r="E127" s="939" t="n"/>
      <c r="F127" s="939" t="n"/>
      <c r="G127" s="939" t="n"/>
      <c r="H127" s="939" t="n"/>
      <c r="I127" s="1017" t="n"/>
      <c r="L127" s="279" t="n"/>
      <c r="M127" s="279" t="n"/>
      <c r="N127" s="293" t="inlineStr"/>
      <c r="O127" s="192" t="inlineStr"/>
      <c r="P127" s="192" t="inlineStr"/>
      <c r="Q127" s="192" t="inlineStr"/>
      <c r="R127" s="192" t="inlineStr"/>
      <c r="S127" s="192" t="inlineStr"/>
      <c r="T127" s="192" t="inlineStr"/>
      <c r="U127" s="1016">
        <f>I122</f>
        <v/>
      </c>
    </row>
    <row r="128" customFormat="1" s="118">
      <c r="A128" s="118" t="inlineStr">
        <is>
          <t>K19</t>
        </is>
      </c>
      <c r="B128" s="298" t="inlineStr">
        <is>
          <t xml:space="preserve">Non Operating Income (Expenses) </t>
        </is>
      </c>
      <c r="C128" s="983" t="n"/>
      <c r="D128" s="983" t="n"/>
      <c r="E128" s="983" t="n"/>
      <c r="F128" s="983" t="n"/>
      <c r="G128" s="983" t="n"/>
      <c r="H128" s="983" t="n"/>
      <c r="I128" s="1020" t="n"/>
      <c r="L128" s="279" t="n"/>
      <c r="M128" s="279" t="n"/>
      <c r="N128" s="290">
        <f>B128</f>
        <v/>
      </c>
      <c r="O128" s="204" t="inlineStr"/>
      <c r="P128" s="204" t="inlineStr"/>
      <c r="Q128" s="204" t="inlineStr"/>
      <c r="R128" s="204" t="inlineStr"/>
      <c r="S128" s="204" t="inlineStr"/>
      <c r="T128" s="204" t="inlineStr"/>
      <c r="U128" s="1016" t="n"/>
    </row>
    <row r="129" customFormat="1" s="118">
      <c r="B129" s="119" t="inlineStr">
        <is>
          <t xml:space="preserve"> None Other</t>
        </is>
      </c>
      <c r="C129" s="952" t="n"/>
      <c r="D129" s="952" t="n"/>
      <c r="E129" s="952" t="n"/>
      <c r="F129" s="952" t="n"/>
      <c r="G129" s="952" t="n">
        <v>72554</v>
      </c>
      <c r="H129" s="952" t="n">
        <v>367144</v>
      </c>
      <c r="I129" s="1020" t="n"/>
      <c r="L129" s="279" t="n"/>
      <c r="M129" s="279" t="n"/>
      <c r="N129" s="296">
        <f>B129</f>
        <v/>
      </c>
      <c r="O129" s="192" t="inlineStr"/>
      <c r="P129" s="192" t="inlineStr"/>
      <c r="Q129" s="192" t="inlineStr"/>
      <c r="R129" s="192" t="inlineStr"/>
      <c r="S129" s="192">
        <f>G129*BS!$B$9</f>
        <v/>
      </c>
      <c r="T129" s="192">
        <f>H129*BS!$B$9</f>
        <v/>
      </c>
      <c r="U129" s="1016">
        <f>I124</f>
        <v/>
      </c>
    </row>
    <row r="130" customFormat="1" s="118">
      <c r="B130" s="102" t="inlineStr">
        <is>
          <t xml:space="preserve"> None ClermontJV- Gain on disposal of assets</t>
        </is>
      </c>
      <c r="C130" s="991" t="n"/>
      <c r="D130" s="991" t="n"/>
      <c r="E130" s="991" t="n"/>
      <c r="F130" s="991" t="n"/>
      <c r="G130" s="991" t="n">
        <v>118177</v>
      </c>
      <c r="H130" s="991" t="n">
        <v>0</v>
      </c>
      <c r="I130" s="1020" t="n"/>
      <c r="L130" s="279" t="n"/>
      <c r="M130" s="279" t="n"/>
      <c r="N130" s="293">
        <f>B130</f>
        <v/>
      </c>
      <c r="O130" s="192" t="inlineStr"/>
      <c r="P130" s="192" t="inlineStr"/>
      <c r="Q130" s="192" t="inlineStr"/>
      <c r="R130" s="192" t="inlineStr"/>
      <c r="S130" s="192">
        <f>G130*BS!$B$9</f>
        <v/>
      </c>
      <c r="T130" s="192">
        <f>H130*BS!$B$9</f>
        <v/>
      </c>
      <c r="U130" s="1016">
        <f>I125</f>
        <v/>
      </c>
    </row>
    <row r="131" customFormat="1" s="118">
      <c r="B131" s="102" t="inlineStr">
        <is>
          <t xml:space="preserve"> None Foreign exchange gain</t>
        </is>
      </c>
      <c r="C131" s="939" t="n"/>
      <c r="D131" s="939" t="n"/>
      <c r="E131" s="939" t="n"/>
      <c r="F131" s="939" t="n"/>
      <c r="G131" s="939" t="n">
        <v>399824</v>
      </c>
      <c r="H131" s="939" t="n">
        <v>6328523</v>
      </c>
      <c r="I131" s="1020" t="n"/>
      <c r="L131" s="279" t="n"/>
      <c r="M131" s="279" t="n"/>
      <c r="N131" s="293">
        <f>B131</f>
        <v/>
      </c>
      <c r="O131" s="192" t="inlineStr"/>
      <c r="P131" s="192" t="inlineStr"/>
      <c r="Q131" s="192" t="inlineStr"/>
      <c r="R131" s="192" t="inlineStr"/>
      <c r="S131" s="192">
        <f>G131*BS!$B$9</f>
        <v/>
      </c>
      <c r="T131" s="192">
        <f>H131*BS!$B$9</f>
        <v/>
      </c>
      <c r="U131" s="1016">
        <f>I126</f>
        <v/>
      </c>
    </row>
    <row r="132" customFormat="1" s="118">
      <c r="B132" s="102" t="inlineStr">
        <is>
          <t xml:space="preserve"> None Unwind of discount</t>
        </is>
      </c>
      <c r="C132" s="991" t="n"/>
      <c r="D132" s="991" t="n"/>
      <c r="E132" s="991" t="n"/>
      <c r="F132" s="991" t="n"/>
      <c r="G132" s="991" t="n">
        <v>-672109</v>
      </c>
      <c r="H132" s="991" t="n">
        <v>-2047535</v>
      </c>
      <c r="I132" s="1020" t="n"/>
      <c r="L132" s="279" t="n"/>
      <c r="M132" s="279" t="n"/>
      <c r="N132" s="293">
        <f>B132</f>
        <v/>
      </c>
      <c r="O132" s="192" t="inlineStr"/>
      <c r="P132" s="192" t="inlineStr"/>
      <c r="Q132" s="192" t="inlineStr"/>
      <c r="R132" s="192" t="inlineStr"/>
      <c r="S132" s="192">
        <f>G132*BS!$B$9</f>
        <v/>
      </c>
      <c r="T132" s="192">
        <f>H132*BS!$B$9</f>
        <v/>
      </c>
      <c r="U132" s="1016">
        <f>I127</f>
        <v/>
      </c>
    </row>
    <row r="133" customFormat="1" s="118">
      <c r="B133" s="102" t="inlineStr">
        <is>
          <t>Net finance income (expenses)</t>
        </is>
      </c>
      <c r="C133" s="991" t="n"/>
      <c r="D133" s="991" t="n"/>
      <c r="E133" s="991" t="n"/>
      <c r="F133" s="991" t="n"/>
      <c r="G133" s="991" t="n">
        <v>-75508</v>
      </c>
      <c r="H133" s="991" t="n">
        <v>14267752</v>
      </c>
      <c r="I133" s="1020" t="n"/>
      <c r="L133" s="279" t="n"/>
      <c r="M133" s="279" t="n"/>
      <c r="N133" s="293">
        <f>B133</f>
        <v/>
      </c>
      <c r="O133" s="192" t="inlineStr"/>
      <c r="P133" s="192" t="inlineStr"/>
      <c r="Q133" s="192" t="inlineStr"/>
      <c r="R133" s="192" t="inlineStr"/>
      <c r="S133" s="192">
        <f>G133*BS!$B$9</f>
        <v/>
      </c>
      <c r="T133" s="192">
        <f>H133*BS!$B$9</f>
        <v/>
      </c>
      <c r="U133" s="1016">
        <f>I128</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I129</f>
        <v/>
      </c>
    </row>
    <row r="135" customFormat="1" s="118">
      <c r="B135" s="102" t="n"/>
      <c r="C135" s="991" t="n"/>
      <c r="D135" s="991" t="n"/>
      <c r="E135" s="991" t="n"/>
      <c r="F135" s="991" t="n"/>
      <c r="G135" s="991" t="n"/>
      <c r="H135" s="991" t="n"/>
      <c r="I135" s="1020" t="n"/>
      <c r="L135" s="279" t="n"/>
      <c r="M135" s="279" t="n"/>
      <c r="N135" s="293" t="inlineStr"/>
      <c r="O135" s="192" t="inlineStr"/>
      <c r="P135" s="192" t="inlineStr"/>
      <c r="Q135" s="192" t="inlineStr"/>
      <c r="R135" s="192" t="inlineStr"/>
      <c r="S135" s="192" t="inlineStr"/>
      <c r="T135" s="192" t="inlineStr"/>
      <c r="U135" s="1016">
        <f>I130</f>
        <v/>
      </c>
    </row>
    <row r="136" customFormat="1" s="118">
      <c r="B136" s="102" t="n"/>
      <c r="C136" s="991" t="n"/>
      <c r="D136" s="991" t="n"/>
      <c r="E136" s="991" t="n"/>
      <c r="F136" s="991" t="n"/>
      <c r="G136" s="991" t="n"/>
      <c r="H136" s="991" t="n"/>
      <c r="I136" s="1020" t="n"/>
      <c r="L136" s="279" t="n"/>
      <c r="M136" s="279" t="n"/>
      <c r="N136" s="293" t="inlineStr"/>
      <c r="O136" s="192" t="inlineStr"/>
      <c r="P136" s="192" t="inlineStr"/>
      <c r="Q136" s="192" t="inlineStr"/>
      <c r="R136" s="192" t="inlineStr"/>
      <c r="S136" s="192" t="inlineStr"/>
      <c r="T136" s="192" t="inlineStr"/>
      <c r="U136" s="1016">
        <f>I131</f>
        <v/>
      </c>
    </row>
    <row r="137" customFormat="1" s="118">
      <c r="B137" s="102" t="n"/>
      <c r="C137" s="991" t="n"/>
      <c r="D137" s="991" t="n"/>
      <c r="E137" s="991" t="n"/>
      <c r="F137" s="991" t="n"/>
      <c r="G137" s="991" t="n"/>
      <c r="H137" s="991" t="n"/>
      <c r="I137" s="1020" t="n"/>
      <c r="L137" s="279" t="n"/>
      <c r="M137" s="279" t="n"/>
      <c r="N137" s="293" t="inlineStr"/>
      <c r="O137" s="192" t="inlineStr"/>
      <c r="P137" s="192" t="inlineStr"/>
      <c r="Q137" s="192" t="inlineStr"/>
      <c r="R137" s="192" t="inlineStr"/>
      <c r="S137" s="192" t="inlineStr"/>
      <c r="T137" s="192" t="inlineStr"/>
      <c r="U137" s="1016">
        <f>I132</f>
        <v/>
      </c>
    </row>
    <row r="138" customFormat="1" s="118">
      <c r="B138" s="102" t="n"/>
      <c r="C138" s="991" t="n"/>
      <c r="D138" s="991" t="n"/>
      <c r="E138" s="991" t="n"/>
      <c r="F138" s="991" t="n"/>
      <c r="G138" s="991" t="n"/>
      <c r="H138" s="991" t="n"/>
      <c r="I138" s="1020" t="n"/>
      <c r="L138" s="279" t="n"/>
      <c r="M138" s="279" t="n"/>
      <c r="N138" s="293" t="inlineStr"/>
      <c r="O138" s="192" t="inlineStr"/>
      <c r="P138" s="192" t="inlineStr"/>
      <c r="Q138" s="192" t="inlineStr"/>
      <c r="R138" s="192" t="inlineStr"/>
      <c r="S138" s="192" t="inlineStr"/>
      <c r="T138" s="192" t="inlineStr"/>
      <c r="U138" s="1016">
        <f>I133</f>
        <v/>
      </c>
    </row>
    <row r="139" customFormat="1" s="118">
      <c r="B139" s="102" t="n"/>
      <c r="C139" s="991" t="n"/>
      <c r="D139" s="991" t="n"/>
      <c r="E139" s="991" t="n"/>
      <c r="F139" s="991" t="n"/>
      <c r="G139" s="991" t="n"/>
      <c r="H139" s="991" t="n"/>
      <c r="I139" s="1020" t="n"/>
      <c r="L139" s="279" t="n"/>
      <c r="M139" s="279" t="n"/>
      <c r="N139" s="293" t="inlineStr"/>
      <c r="O139" s="192" t="inlineStr"/>
      <c r="P139" s="192" t="inlineStr"/>
      <c r="Q139" s="192" t="inlineStr"/>
      <c r="R139" s="192" t="inlineStr"/>
      <c r="S139" s="192" t="inlineStr"/>
      <c r="T139" s="192" t="inlineStr"/>
      <c r="U139" s="1016">
        <f>I134</f>
        <v/>
      </c>
    </row>
    <row r="140" customFormat="1" s="118">
      <c r="A140" s="118" t="inlineStr">
        <is>
          <t>K20</t>
        </is>
      </c>
      <c r="B140" s="96" t="inlineStr">
        <is>
          <t>Total</t>
        </is>
      </c>
      <c r="C140" s="954">
        <f>SUM(INDIRECT(ADDRESS(MATCH("K19",$A:$A,0)+1,COLUMN(C$12),4)&amp;":"&amp;ADDRESS(MATCH("K20",$A:$A,0)-1,COLUMN(C$12),4)))</f>
        <v/>
      </c>
      <c r="D140" s="954">
        <f>SUM(INDIRECT(ADDRESS(MATCH("K19",$A:$A,0)+1,COLUMN(D$12),4)&amp;":"&amp;ADDRESS(MATCH("K20",$A:$A,0)-1,COLUMN(D$12),4)))</f>
        <v/>
      </c>
      <c r="E140" s="954">
        <f>SUM(INDIRECT(ADDRESS(MATCH("K19",$A:$A,0)+1,COLUMN(E$12),4)&amp;":"&amp;ADDRESS(MATCH("K20",$A:$A,0)-1,COLUMN(E$12),4)))</f>
        <v/>
      </c>
      <c r="F140" s="954">
        <f>SUM(INDIRECT(ADDRESS(MATCH("K19",$A:$A,0)+1,COLUMN(F$12),4)&amp;":"&amp;ADDRESS(MATCH("K20",$A:$A,0)-1,COLUMN(F$12),4)))</f>
        <v/>
      </c>
      <c r="G140" s="954">
        <f>SUM(INDIRECT(ADDRESS(MATCH("K19",$A:$A,0)+1,COLUMN(G$12),4)&amp;":"&amp;ADDRESS(MATCH("K20",$A:$A,0)-1,COLUMN(G$12),4)))</f>
        <v/>
      </c>
      <c r="H140" s="954">
        <f>SUM(INDIRECT(ADDRESS(MATCH("K19",$A:$A,0)+1,COLUMN(H$12),4)&amp;":"&amp;ADDRESS(MATCH("K20",$A:$A,0)-1,COLUMN(H$12),4)))</f>
        <v/>
      </c>
      <c r="I140" s="1020" t="n"/>
      <c r="L140" s="279" t="n"/>
      <c r="M140" s="279" t="n"/>
      <c r="N140" s="293">
        <f>B140</f>
        <v/>
      </c>
      <c r="O140" s="192">
        <f>C140*BS!$B$9</f>
        <v/>
      </c>
      <c r="P140" s="192">
        <f>D140*BS!$B$9</f>
        <v/>
      </c>
      <c r="Q140" s="192">
        <f>E140*BS!$B$9</f>
        <v/>
      </c>
      <c r="R140" s="192">
        <f>F140*BS!$B$9</f>
        <v/>
      </c>
      <c r="S140" s="192">
        <f>G140*BS!$B$9</f>
        <v/>
      </c>
      <c r="T140" s="192">
        <f>H140*BS!$B$9</f>
        <v/>
      </c>
      <c r="U140" s="1016">
        <f>I135</f>
        <v/>
      </c>
    </row>
    <row r="141" customFormat="1" s="118">
      <c r="B141" s="102"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t="n"/>
    </row>
    <row r="142" customFormat="1" s="118">
      <c r="A142" s="118" t="inlineStr">
        <is>
          <t>K21</t>
        </is>
      </c>
      <c r="B142" s="298" t="inlineStr">
        <is>
          <t xml:space="preserve">Taxes </t>
        </is>
      </c>
      <c r="C142" s="954">
        <f>SUM(INDIRECT(ADDRESS(MATCH("K21",$A:$A,0)+1,COLUMN(C$12),4)&amp;":"&amp;ADDRESS(MATCH("K22",$A:$A,0)-1,COLUMN(C$12),4)))</f>
        <v/>
      </c>
      <c r="D142" s="954">
        <f>SUM(INDIRECT(ADDRESS(MATCH("K21",$A:$A,0)+1,COLUMN(D$12),4)&amp;":"&amp;ADDRESS(MATCH("K22",$A:$A,0)-1,COLUMN(D$12),4)))</f>
        <v/>
      </c>
      <c r="E142" s="954">
        <f>SUM(INDIRECT(ADDRESS(MATCH("K21",$A:$A,0)+1,COLUMN(E$12),4)&amp;":"&amp;ADDRESS(MATCH("K22",$A:$A,0)-1,COLUMN(E$12),4)))</f>
        <v/>
      </c>
      <c r="F142" s="954">
        <f>SUM(INDIRECT(ADDRESS(MATCH("K21",$A:$A,0)+1,COLUMN(F$12),4)&amp;":"&amp;ADDRESS(MATCH("K22",$A:$A,0)-1,COLUMN(F$12),4)))</f>
        <v/>
      </c>
      <c r="G142" s="954">
        <f>SUM(INDIRECT(ADDRESS(MATCH("K21",$A:$A,0)+1,COLUMN(G$12),4)&amp;":"&amp;ADDRESS(MATCH("K22",$A:$A,0)-1,COLUMN(G$12),4)))</f>
        <v/>
      </c>
      <c r="H142" s="954">
        <f>SUM(INDIRECT(ADDRESS(MATCH("K21",$A:$A,0)+1,COLUMN(H$12),4)&amp;":"&amp;ADDRESS(MATCH("K22",$A:$A,0)-1,COLUMN(H$12),4)))</f>
        <v/>
      </c>
      <c r="I142" s="1017" t="n"/>
      <c r="L142" s="279" t="n"/>
      <c r="M142" s="279" t="n"/>
      <c r="N142" s="290">
        <f>B142</f>
        <v/>
      </c>
      <c r="O142" s="204">
        <f>C142*BS!$B$9</f>
        <v/>
      </c>
      <c r="P142" s="204">
        <f>D142*BS!$B$9</f>
        <v/>
      </c>
      <c r="Q142" s="204">
        <f>E142*BS!$B$9</f>
        <v/>
      </c>
      <c r="R142" s="204">
        <f>F142*BS!$B$9</f>
        <v/>
      </c>
      <c r="S142" s="204">
        <f>G142*BS!$B$9</f>
        <v/>
      </c>
      <c r="T142" s="204">
        <f>H142*BS!$B$9</f>
        <v/>
      </c>
      <c r="U142" s="1016">
        <f>I137</f>
        <v/>
      </c>
    </row>
    <row r="143" customFormat="1" s="118">
      <c r="B143" s="102" t="inlineStr">
        <is>
          <t>Tax expense</t>
        </is>
      </c>
      <c r="D143" s="939" t="n"/>
      <c r="E143" s="939" t="n"/>
      <c r="F143" s="939" t="n"/>
      <c r="G143" s="939" t="n">
        <v>49579467</v>
      </c>
      <c r="H143" s="939" t="n">
        <v>281402399</v>
      </c>
      <c r="I143" s="1017" t="n"/>
      <c r="L143" s="279" t="n"/>
      <c r="M143" s="279" t="n"/>
      <c r="N143" s="290">
        <f>B143</f>
        <v/>
      </c>
      <c r="O143" s="204" t="inlineStr"/>
      <c r="P143" s="204" t="inlineStr"/>
      <c r="Q143" s="204" t="inlineStr"/>
      <c r="R143" s="204" t="inlineStr"/>
      <c r="S143" s="204">
        <f>G143*BS!$B$9</f>
        <v/>
      </c>
      <c r="T143" s="204">
        <f>H143*BS!$B$9</f>
        <v/>
      </c>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f>SUM(INDIRECT(ADDRESS(MATCH("K22",$A:$A,0)+1,COLUMN(G$12),4)&amp;":"&amp;ADDRESS(MATCH("K23",$A:$A,0)-1,COLUMN(G$12),4)))</f>
        <v/>
      </c>
      <c r="H150" s="158">
        <f>SUM(INDIRECT(ADDRESS(MATCH("K22",$A:$A,0)+1,COLUMN(H$12),4)&amp;":"&amp;ADDRESS(MATCH("K23",$A:$A,0)-1,COLUMN(H$12),4)))</f>
        <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f>SUM(INDIRECT(ADDRESS(MATCH("K24",$A:$A,0)+1,COLUMN(G$12),4)&amp;":"&amp;ADDRESS(MATCH("K25",$A:$A,0)-1,COLUMN(G$12),4)))</f>
        <v/>
      </c>
      <c r="H164" s="158">
        <f>SUM(INDIRECT(ADDRESS(MATCH("K24",$A:$A,0)+1,COLUMN(H$12),4)&amp;":"&amp;ADDRESS(MATCH("K25",$A:$A,0)-1,COLUMN(H$12),4)))</f>
        <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f>SUM(INDIRECT(ADDRESS(MATCH("K26",$A:$A,0)+1,COLUMN(G$12),4)&amp;":"&amp;ADDRESS(MATCH("K27",$A:$A,0)-1,COLUMN(G$12),4)))</f>
        <v/>
      </c>
      <c r="H178" s="942">
        <f>SUM(INDIRECT(ADDRESS(MATCH("K26",$A:$A,0)+1,COLUMN(H$12),4)&amp;":"&amp;ADDRESS(MATCH("K27",$A:$A,0)-1,COLUMN(H$12),4)))</f>
        <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242246614</v>
      </c>
      <c r="G12" s="1029" t="n">
        <v>708015580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-27622372</v>
      </c>
      <c r="G13" s="1028" t="n">
        <v>-26414151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-359974</v>
      </c>
      <c r="G14" s="326" t="n">
        <v>-803744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-27788177</v>
      </c>
      <c r="G18" s="1029" t="n">
        <v>-21034752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-100000000</v>
      </c>
      <c r="G21" s="1028" t="n">
        <v>-100000000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-10163171</v>
      </c>
      <c r="G23" s="1028" t="n">
        <v>-10629806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