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PRECISE AIR GROUP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t>
        </is>
      </c>
      <c r="C15" s="103" t="n"/>
      <c r="D15" s="103" t="n"/>
      <c r="E15" s="103" t="n"/>
      <c r="F15" s="103" t="n"/>
      <c r="G15" s="103" t="n">
        <v>43537</v>
      </c>
      <c r="H15" s="103" t="n">
        <v>1643586</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Term deposit</t>
        </is>
      </c>
      <c r="C16" s="103" t="n"/>
      <c r="D16" s="103" t="n"/>
      <c r="E16" s="103" t="n"/>
      <c r="F16" s="103" t="n"/>
      <c r="G16" s="103" t="n">
        <v>1500000</v>
      </c>
      <c r="H16" s="103" t="n">
        <v>2170000</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t>
        </is>
      </c>
      <c r="C29" s="103" t="n"/>
      <c r="D29" s="103" t="n"/>
      <c r="E29" s="103" t="n"/>
      <c r="F29" s="103" t="n"/>
      <c r="G29" s="103" t="n">
        <v>20697953</v>
      </c>
      <c r="H29" s="103" t="n">
        <v>19290507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None Less: Allowance for expected credit losses</t>
        </is>
      </c>
      <c r="C30" s="103" t="n"/>
      <c r="D30" s="103" t="n"/>
      <c r="E30" s="103" t="n"/>
      <c r="F30" s="103" t="n"/>
      <c r="G30" s="103" t="n">
        <v>-471631</v>
      </c>
      <c r="H30" s="103" t="n">
        <v>-550217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Contract assets work in progress</t>
        </is>
      </c>
      <c r="C43" s="103" t="n"/>
      <c r="D43" s="103" t="n"/>
      <c r="E43" s="103" t="n"/>
      <c r="F43" s="103" t="n"/>
      <c r="G43" s="103" t="n">
        <v>3332245</v>
      </c>
      <c r="H43" s="103" t="n">
        <v>3707538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828405</v>
      </c>
      <c r="H56" s="939" t="n">
        <v>1842144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None Prepaid subscription</t>
        </is>
      </c>
      <c r="C57" s="939" t="n"/>
      <c r="D57" s="939" t="n"/>
      <c r="E57" s="939" t="n"/>
      <c r="F57" s="939" t="n"/>
      <c r="G57" s="939" t="n">
        <v>176951</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None Debtors retention</t>
        </is>
      </c>
      <c r="C70" s="939" t="n"/>
      <c r="D70" s="939" t="n"/>
      <c r="E70" s="939" t="n"/>
      <c r="F70" s="939" t="n"/>
      <c r="G70" s="939" t="n">
        <v>1508049</v>
      </c>
      <c r="H70" s="939" t="n">
        <v>957167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None Income tax refund due</t>
        </is>
      </c>
      <c r="C71" s="939" t="n"/>
      <c r="D71" s="939" t="n"/>
      <c r="E71" s="939" t="n"/>
      <c r="F71" s="939" t="n"/>
      <c r="G71" s="939" t="n">
        <v>239846</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None Contract assets work in progress</t>
        </is>
      </c>
      <c r="C72" s="939" t="n"/>
      <c r="D72" s="939" t="n"/>
      <c r="E72" s="939" t="n"/>
      <c r="F72" s="939" t="n"/>
      <c r="G72" s="939" t="n">
        <v>3332245</v>
      </c>
      <c r="H72" s="939" t="n">
        <v>3707538</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None Capitalised contract costs</t>
        </is>
      </c>
      <c r="C73" s="939" t="n"/>
      <c r="D73" s="939" t="n"/>
      <c r="E73" s="939" t="n"/>
      <c r="F73" s="939" t="n"/>
      <c r="G73" s="939" t="n">
        <v>365183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None Other deposits</t>
        </is>
      </c>
      <c r="C74" s="939" t="n"/>
      <c r="D74" s="939" t="n"/>
      <c r="E74" s="939" t="n"/>
      <c r="F74" s="939" t="n"/>
      <c r="G74" s="939" t="n">
        <v>116659</v>
      </c>
      <c r="H74" s="939" t="n">
        <v>234994</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None Prepaid subscription</t>
        </is>
      </c>
      <c r="C75" s="103" t="n"/>
      <c r="D75" s="103" t="n"/>
      <c r="E75" s="103" t="n"/>
      <c r="F75" s="103" t="n"/>
      <c r="G75" s="103" t="n">
        <v>176951</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16717126</v>
      </c>
      <c r="H76" s="939" t="n">
        <v>15032752</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Low value assets Leasehold improvements  None 2023 Balance at 31 March 2023</t>
        </is>
      </c>
      <c r="C86" s="939" t="n"/>
      <c r="D86" s="939" t="n"/>
      <c r="E86" s="939" t="n"/>
      <c r="F86" s="939" t="n"/>
      <c r="G86" s="939" t="n">
        <v>0</v>
      </c>
      <c r="H86" s="939" t="n">
        <v>345400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Low value assets Plant and equipment  Plant and equipment  Plant and equipment  None 2023 Balance at 31 March 2023</t>
        </is>
      </c>
      <c r="C87" s="939" t="n"/>
      <c r="D87" s="939" t="n"/>
      <c r="E87" s="939" t="n"/>
      <c r="F87" s="939" t="n"/>
      <c r="G87" s="939" t="n">
        <v>0</v>
      </c>
      <c r="H87" s="939" t="n">
        <v>372170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Low value assets Motor vehicles  Motor vehicles  Motor vehicles  None 2023 Balance at 31 March 2023</t>
        </is>
      </c>
      <c r="C88" s="939" t="n"/>
      <c r="D88" s="939" t="n"/>
      <c r="E88" s="939" t="n"/>
      <c r="F88" s="939" t="n"/>
      <c r="G88" s="939" t="n">
        <v>0</v>
      </c>
      <c r="H88" s="939" t="n">
        <v>3189296</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Low value assets (Plant and equipment)  None 2023 Balance at 31 March 2023</t>
        </is>
      </c>
      <c r="C89" s="103" t="n"/>
      <c r="D89" s="103" t="n"/>
      <c r="E89" s="103" t="n"/>
      <c r="F89" s="103" t="n"/>
      <c r="G89" s="103" t="n">
        <v>0</v>
      </c>
      <c r="H89" s="103" t="n">
        <v>39918</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Low value assets Plant and equipment  Plant and equipment  Plant and equipment  None 2023 Balance at 31 March 2023</t>
        </is>
      </c>
      <c r="C100" s="952" t="n"/>
      <c r="D100" s="952" t="n"/>
      <c r="E100" s="952" t="n"/>
      <c r="F100" s="952" t="n"/>
      <c r="G100" s="952" t="n">
        <v>0</v>
      </c>
      <c r="H100" s="952" t="n">
        <v>372170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Low value assets (Plant and equipment)  None 2023 Balance at 31 March 2023</t>
        </is>
      </c>
      <c r="C101" s="952" t="n"/>
      <c r="D101" s="939" t="n"/>
      <c r="E101" s="939" t="n"/>
      <c r="F101" s="939" t="n"/>
      <c r="G101" s="939" t="n">
        <v>0</v>
      </c>
      <c r="H101" s="939" t="n">
        <v>39918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 xml:space="preserve">  None Goodwill - on consolidation</t>
        </is>
      </c>
      <c r="C129" s="103" t="n"/>
      <c r="D129" s="103" t="n"/>
      <c r="E129" s="103" t="n"/>
      <c r="F129" s="103" t="n"/>
      <c r="G129" s="103" t="n">
        <v>1627273</v>
      </c>
      <c r="H129" s="103" t="n">
        <v>1627273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t>
        </is>
      </c>
      <c r="C161" s="103" t="n"/>
      <c r="D161" s="103" t="n"/>
      <c r="E161" s="103" t="n"/>
      <c r="F161" s="103" t="n"/>
      <c r="G161" s="103" t="n">
        <v>1832902</v>
      </c>
      <c r="H161" s="103" t="n">
        <v>2313929</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 xml:space="preserve">  None Right-of-use assets</t>
        </is>
      </c>
      <c r="C165" s="939" t="n"/>
      <c r="D165" s="939" t="n"/>
      <c r="E165" s="939" t="n"/>
      <c r="F165" s="939" t="n"/>
      <c r="G165" s="939" t="n">
        <v>3760498</v>
      </c>
      <c r="H165" s="939" t="n">
        <v>4919097</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-1391972</v>
      </c>
      <c r="H166" s="939" t="n">
        <v>-99773</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None Bank overdraft</t>
        </is>
      </c>
      <c r="C16" s="939" t="n"/>
      <c r="D16" s="939" t="n"/>
      <c r="E16" s="939" t="n"/>
      <c r="F16" s="939" t="n"/>
      <c r="G16" s="939" t="n">
        <v>1300741</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Lease liabilities</t>
        </is>
      </c>
      <c r="C17" s="939" t="n"/>
      <c r="D17" s="939" t="n"/>
      <c r="E17" s="939" t="n"/>
      <c r="F17" s="939" t="n"/>
      <c r="G17" s="939" t="n">
        <v>1929062</v>
      </c>
      <c r="H17" s="939" t="n">
        <v>1603877</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payables</t>
        </is>
      </c>
      <c r="C58" s="939" t="n"/>
      <c r="D58" s="939" t="n"/>
      <c r="E58" s="939" t="n"/>
      <c r="F58" s="939" t="n"/>
      <c r="G58" s="939" t="n">
        <v>11727321</v>
      </c>
      <c r="H58" s="939" t="n">
        <v>13112931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None PAYG payable</t>
        </is>
      </c>
      <c r="C59" s="939" t="n"/>
      <c r="D59" s="939" t="n"/>
      <c r="E59" s="939" t="n"/>
      <c r="F59" s="939" t="n"/>
      <c r="G59" s="939" t="n">
        <v>11467</v>
      </c>
      <c r="H59" s="939" t="n">
        <v>8965</v>
      </c>
      <c r="I59" s="975" t="n"/>
      <c r="J59" s="180" t="n"/>
      <c r="N59" s="976">
        <f>B59</f>
        <v/>
      </c>
      <c r="O59" s="192" t="inlineStr"/>
      <c r="P59" s="192" t="inlineStr"/>
      <c r="Q59" s="192" t="inlineStr"/>
      <c r="R59" s="192" t="inlineStr"/>
      <c r="S59" s="192">
        <f>G59*BS!$B$9</f>
        <v/>
      </c>
      <c r="T59" s="192">
        <f>H59*BS!$B$9</f>
        <v/>
      </c>
      <c r="U59" s="193">
        <f>I59</f>
        <v/>
      </c>
    </row>
    <row r="60">
      <c r="B60" s="102" t="inlineStr">
        <is>
          <t xml:space="preserve">  None Superannuation payable</t>
        </is>
      </c>
      <c r="C60" s="939" t="n"/>
      <c r="D60" s="939" t="n"/>
      <c r="E60" s="939" t="n"/>
      <c r="F60" s="939" t="n"/>
      <c r="G60" s="939" t="n">
        <v>24284</v>
      </c>
      <c r="H60" s="939" t="n">
        <v>71827</v>
      </c>
      <c r="I60" s="975" t="n"/>
      <c r="J60" s="180" t="n"/>
      <c r="N60" s="976">
        <f>B60</f>
        <v/>
      </c>
      <c r="O60" s="192" t="inlineStr"/>
      <c r="P60" s="192" t="inlineStr"/>
      <c r="Q60" s="192" t="inlineStr"/>
      <c r="R60" s="192" t="inlineStr"/>
      <c r="S60" s="192">
        <f>G60*BS!$B$9</f>
        <v/>
      </c>
      <c r="T60" s="192">
        <f>H60*BS!$B$9</f>
        <v/>
      </c>
      <c r="U60" s="193">
        <f>I60</f>
        <v/>
      </c>
    </row>
    <row r="61">
      <c r="B61" s="102" t="inlineStr">
        <is>
          <t xml:space="preserve">  None GST payable</t>
        </is>
      </c>
      <c r="C61" s="103" t="n"/>
      <c r="D61" s="103" t="n"/>
      <c r="E61" s="103" t="n"/>
      <c r="F61" s="103" t="n"/>
      <c r="G61" s="103" t="n">
        <v>391540</v>
      </c>
      <c r="H61" s="103" t="n">
        <v>496612</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Accruals</t>
        </is>
      </c>
      <c r="C70" s="939" t="n"/>
      <c r="D70" s="939" t="n"/>
      <c r="E70" s="939" t="n"/>
      <c r="F70" s="939" t="n"/>
      <c r="G70" s="939" t="n">
        <v>678886</v>
      </c>
      <c r="H70" s="939" t="n">
        <v>699479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None PAYG payable</t>
        </is>
      </c>
      <c r="C84" s="103" t="n"/>
      <c r="D84" s="103" t="n"/>
      <c r="E84" s="103" t="n"/>
      <c r="F84" s="103" t="n"/>
      <c r="G84" s="103" t="n">
        <v>11467</v>
      </c>
      <c r="H84" s="103" t="n">
        <v>8965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 xml:space="preserve">  None GST payable</t>
        </is>
      </c>
      <c r="C85" s="939" t="n"/>
      <c r="D85" s="939" t="n"/>
      <c r="E85" s="939" t="n"/>
      <c r="F85" s="939" t="n"/>
      <c r="G85" s="939" t="n">
        <v>391540</v>
      </c>
      <c r="H85" s="939" t="n">
        <v>496612</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None Trade payables</t>
        </is>
      </c>
      <c r="C88" s="939" t="n"/>
      <c r="D88" s="939" t="n"/>
      <c r="E88" s="939" t="n"/>
      <c r="F88" s="939" t="n"/>
      <c r="G88" s="939" t="n">
        <v>11727321</v>
      </c>
      <c r="H88" s="939" t="n">
        <v>13112931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None PAYG payable</t>
        </is>
      </c>
      <c r="C89" s="939" t="n"/>
      <c r="D89" s="939" t="n"/>
      <c r="E89" s="939" t="n"/>
      <c r="F89" s="939" t="n"/>
      <c r="G89" s="939" t="n">
        <v>11467</v>
      </c>
      <c r="H89" s="939" t="n">
        <v>8965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None GST payable</t>
        </is>
      </c>
      <c r="C90" s="939" t="n"/>
      <c r="D90" s="939" t="n"/>
      <c r="E90" s="939" t="n"/>
      <c r="F90" s="939" t="n"/>
      <c r="G90" s="939" t="n">
        <v>391540</v>
      </c>
      <c r="H90" s="939" t="n">
        <v>496612</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None Annual leave</t>
        </is>
      </c>
      <c r="C91" s="103" t="n"/>
      <c r="D91" s="103" t="n"/>
      <c r="E91" s="103" t="n"/>
      <c r="F91" s="103" t="n"/>
      <c r="G91" s="103" t="n">
        <v>3883702</v>
      </c>
      <c r="H91" s="103" t="n">
        <v>3560750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None Long service leave</t>
        </is>
      </c>
      <c r="C92" s="939" t="n"/>
      <c r="D92" s="939" t="n"/>
      <c r="E92" s="939" t="n"/>
      <c r="F92" s="939" t="n"/>
      <c r="G92" s="939" t="n">
        <v>390624</v>
      </c>
      <c r="H92" s="939" t="n">
        <v>445043</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Contract liabilities</t>
        </is>
      </c>
      <c r="C93" s="939" t="n"/>
      <c r="D93" s="939" t="n"/>
      <c r="E93" s="939" t="n"/>
      <c r="F93" s="939" t="n"/>
      <c r="G93" s="939" t="n">
        <v>1784939</v>
      </c>
      <c r="H93" s="939" t="n">
        <v>1315030</v>
      </c>
      <c r="I93" s="981" t="n"/>
      <c r="J93" s="180" t="n"/>
      <c r="N93" s="976">
        <f>B93</f>
        <v/>
      </c>
      <c r="O93" s="192" t="inlineStr"/>
      <c r="P93" s="192" t="inlineStr"/>
      <c r="Q93" s="192" t="inlineStr"/>
      <c r="R93" s="192" t="inlineStr"/>
      <c r="S93" s="192">
        <f>G93*BS!$B$9</f>
        <v/>
      </c>
      <c r="T93" s="192">
        <f>H93*BS!$B$9</f>
        <v/>
      </c>
      <c r="U93" s="193">
        <f>I93</f>
        <v/>
      </c>
    </row>
    <row r="94">
      <c r="B94" s="211" t="inlineStr">
        <is>
          <t>Other current liabilities *</t>
        </is>
      </c>
      <c r="C94" s="939" t="n"/>
      <c r="D94" s="939" t="n"/>
      <c r="E94" s="939" t="n"/>
      <c r="F94" s="939" t="n"/>
      <c r="G94" s="939" t="n">
        <v>-12224876</v>
      </c>
      <c r="H94" s="939" t="n">
        <v>-13930275</v>
      </c>
      <c r="I94" s="981" t="n"/>
      <c r="J94" s="180" t="n"/>
      <c r="N94" s="976">
        <f>B94</f>
        <v/>
      </c>
      <c r="O94" s="192" t="inlineStr"/>
      <c r="P94" s="192" t="inlineStr"/>
      <c r="Q94" s="192" t="inlineStr"/>
      <c r="R94" s="192" t="inlineStr"/>
      <c r="S94" s="192">
        <f>G94*BS!$B$9</f>
        <v/>
      </c>
      <c r="T94" s="192">
        <f>H94*BS!$B$9</f>
        <v/>
      </c>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Borrowings</t>
        </is>
      </c>
      <c r="G103" t="n">
        <v>4500000</v>
      </c>
      <c r="H103" t="n">
        <v>3500000</v>
      </c>
      <c r="N103">
        <f>B103</f>
        <v/>
      </c>
      <c r="O103" t="inlineStr"/>
      <c r="P103" t="inlineStr"/>
      <c r="Q103" t="inlineStr"/>
      <c r="R103" t="inlineStr"/>
      <c r="S103">
        <f>G103*BS!$B$9</f>
        <v/>
      </c>
      <c r="T103">
        <f>H103*BS!$B$9</f>
        <v/>
      </c>
    </row>
    <row r="104">
      <c r="B104" t="inlineStr">
        <is>
          <t xml:space="preserve">  None Lease liabilities</t>
        </is>
      </c>
      <c r="G104" t="n">
        <v>1780907</v>
      </c>
      <c r="H104" t="n">
        <v>3700183</v>
      </c>
      <c r="N104">
        <f>B104</f>
        <v/>
      </c>
      <c r="O104" t="inlineStr"/>
      <c r="P104" t="inlineStr"/>
      <c r="Q104" t="inlineStr"/>
      <c r="R104" t="inlineStr"/>
      <c r="S104">
        <f>G104*BS!$B$9</f>
        <v/>
      </c>
      <c r="T104">
        <f>H104*BS!$B$9</f>
        <v/>
      </c>
    </row>
    <row r="105">
      <c r="B105" t="inlineStr">
        <is>
          <t xml:space="preserve">  None Hire purchase liabilities</t>
        </is>
      </c>
      <c r="G105" t="n">
        <v>1228670</v>
      </c>
      <c r="H105" t="n">
        <v>319286</v>
      </c>
      <c r="N105">
        <f>B105</f>
        <v/>
      </c>
      <c r="O105" t="inlineStr"/>
      <c r="P105" t="inlineStr"/>
      <c r="Q105" t="inlineStr"/>
      <c r="R105" t="inlineStr"/>
      <c r="S105">
        <f>G105*BS!$B$9</f>
        <v/>
      </c>
      <c r="T105">
        <f>H105*BS!$B$9</f>
        <v/>
      </c>
    </row>
    <row r="106">
      <c r="B106" t="inlineStr">
        <is>
          <t xml:space="preserve">  None Less: unexpired interest</t>
        </is>
      </c>
      <c r="G106" t="n">
        <v>-40759</v>
      </c>
      <c r="H106" t="n">
        <v>-5705</v>
      </c>
      <c r="N106">
        <f>B106</f>
        <v/>
      </c>
      <c r="O106" t="inlineStr"/>
      <c r="P106" t="inlineStr"/>
      <c r="Q106" t="inlineStr"/>
      <c r="R106" t="inlineStr"/>
      <c r="S106">
        <f>G106*BS!$B$9</f>
        <v/>
      </c>
      <c r="T106">
        <f>H106*BS!$B$9</f>
        <v/>
      </c>
    </row>
    <row r="107">
      <c r="B107" t="inlineStr">
        <is>
          <t xml:space="preserve">  Future lease payments are due as follows: Within one year</t>
        </is>
      </c>
      <c r="G107" t="n">
        <v>1929062</v>
      </c>
      <c r="H107" t="n">
        <v>777823</v>
      </c>
      <c r="N107">
        <f>B107</f>
        <v/>
      </c>
      <c r="O107" t="inlineStr"/>
      <c r="P107" t="inlineStr"/>
      <c r="Q107" t="inlineStr"/>
      <c r="R107" t="inlineStr"/>
      <c r="S107">
        <f>G107*BS!$B$9</f>
        <v/>
      </c>
      <c r="T107">
        <f>H107*BS!$B$9</f>
        <v/>
      </c>
    </row>
    <row r="108">
      <c r="B108" t="inlineStr">
        <is>
          <t xml:space="preserve">  Future lease payments are due as follows: One to five years</t>
        </is>
      </c>
      <c r="G108" t="n">
        <v>2055386</v>
      </c>
      <c r="H108" t="n">
        <v>3240264</v>
      </c>
      <c r="N108">
        <f>B108</f>
        <v/>
      </c>
      <c r="O108" t="inlineStr"/>
      <c r="P108" t="inlineStr"/>
      <c r="Q108" t="inlineStr"/>
      <c r="R108" t="inlineStr"/>
      <c r="S108">
        <f>G108*BS!$B$9</f>
        <v/>
      </c>
      <c r="T108">
        <f>H108*BS!$B$9</f>
        <v/>
      </c>
    </row>
    <row r="109">
      <c r="B109" t="inlineStr">
        <is>
          <t xml:space="preserve">  Future lease payments are due as follows: More than five years</t>
        </is>
      </c>
      <c r="G109" t="n">
        <v>913432</v>
      </c>
      <c r="H109" t="n">
        <v>474620</v>
      </c>
      <c r="N109">
        <f>B109</f>
        <v/>
      </c>
      <c r="O109" t="inlineStr"/>
      <c r="P109" t="inlineStr"/>
      <c r="Q109" t="inlineStr"/>
      <c r="R109" t="inlineStr"/>
      <c r="S109">
        <f>G109*BS!$B$9</f>
        <v/>
      </c>
      <c r="T109">
        <f>H109*BS!$B$9</f>
        <v/>
      </c>
    </row>
    <row r="110">
      <c r="A110" s="79" t="n"/>
      <c r="B110" s="102" t="n"/>
      <c r="C110" s="103" t="n"/>
      <c r="D110" s="103" t="n"/>
      <c r="E110" s="103" t="n"/>
      <c r="F110" s="103" t="n"/>
      <c r="G110" s="103" t="n"/>
      <c r="H110" s="103" t="n"/>
      <c r="I110" s="210"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210" t="n"/>
      <c r="J111" s="180" t="n"/>
      <c r="N111" s="985" t="inlineStr"/>
      <c r="O111" s="192" t="inlineStr"/>
      <c r="P111" s="192" t="inlineStr"/>
      <c r="Q111" s="192" t="inlineStr"/>
      <c r="R111" s="192" t="inlineStr"/>
      <c r="S111" s="192" t="inlineStr"/>
      <c r="T111" s="192" t="inlineStr"/>
      <c r="U111" s="193" t="n"/>
    </row>
    <row r="112">
      <c r="A112" s="79" t="inlineStr">
        <is>
          <t>K16T</t>
        </is>
      </c>
      <c r="B112" s="96" t="inlineStr">
        <is>
          <t xml:space="preserve"> Total </t>
        </is>
      </c>
      <c r="C112" s="954">
        <f>SUM(INDIRECT(ADDRESS(MATCH("K16",$A:$A,0)+1,COLUMN(C$13),4)&amp;":"&amp;ADDRESS(MATCH("K16T",$A:$A,0)-1,COLUMN(C$13),4)))</f>
        <v/>
      </c>
      <c r="D112" s="954">
        <f>SUM(INDIRECT(ADDRESS(MATCH("K16",$A:$A,0)+1,COLUMN(D$13),4)&amp;":"&amp;ADDRESS(MATCH("K16T",$A:$A,0)-1,COLUMN(D$13),4)))</f>
        <v/>
      </c>
      <c r="E112" s="954">
        <f>SUM(INDIRECT(ADDRESS(MATCH("K16",$A:$A,0)+1,COLUMN(E$13),4)&amp;":"&amp;ADDRESS(MATCH("K16T",$A:$A,0)-1,COLUMN(E$13),4)))</f>
        <v/>
      </c>
      <c r="F112" s="954">
        <f>SUM(INDIRECT(ADDRESS(MATCH("K16",$A:$A,0)+1,COLUMN(F$13),4)&amp;":"&amp;ADDRESS(MATCH("K16T",$A:$A,0)-1,COLUMN(F$13),4)))</f>
        <v/>
      </c>
      <c r="G112" s="954">
        <f>SUM(INDIRECT(ADDRESS(MATCH("K16",$A:$A,0)+1,COLUMN(G$13),4)&amp;":"&amp;ADDRESS(MATCH("K16T",$A:$A,0)-1,COLUMN(G$13),4)))</f>
        <v/>
      </c>
      <c r="H112" s="954">
        <f>SUM(INDIRECT(ADDRESS(MATCH("K16",$A:$A,0)+1,COLUMN(H$13),4)&amp;":"&amp;ADDRESS(MATCH("K16T",$A:$A,0)-1,COLUMN(H$13),4)))</f>
        <v/>
      </c>
      <c r="I112" s="210" t="n"/>
      <c r="J112" s="180" t="n"/>
      <c r="N112" s="985">
        <f>B112</f>
        <v/>
      </c>
      <c r="O112" s="192">
        <f>C112*BS!$B$9</f>
        <v/>
      </c>
      <c r="P112" s="192">
        <f>D112*BS!$B$9</f>
        <v/>
      </c>
      <c r="Q112" s="192">
        <f>E112*BS!$B$9</f>
        <v/>
      </c>
      <c r="R112" s="192">
        <f>F112*BS!$B$9</f>
        <v/>
      </c>
      <c r="S112" s="192">
        <f>G112*BS!$B$9</f>
        <v/>
      </c>
      <c r="T112" s="192">
        <f>H112*BS!$B$9</f>
        <v/>
      </c>
      <c r="U112" s="193" t="n"/>
    </row>
    <row r="113">
      <c r="A113" s="79" t="inlineStr">
        <is>
          <t>K17</t>
        </is>
      </c>
      <c r="B113" s="621" t="inlineStr">
        <is>
          <t xml:space="preserve"> Bond</t>
        </is>
      </c>
      <c r="I113" s="986" t="n"/>
      <c r="J113" s="180" t="n"/>
      <c r="N113" s="985">
        <f>B113</f>
        <v/>
      </c>
      <c r="O113" t="inlineStr"/>
      <c r="P113" t="inlineStr"/>
      <c r="Q113" t="inlineStr"/>
      <c r="R113" t="inlineStr"/>
      <c r="S113" t="inlineStr"/>
      <c r="T113" t="inlineStr"/>
      <c r="U113" s="193">
        <f>I106</f>
        <v/>
      </c>
    </row>
    <row r="114">
      <c r="A114" s="79" t="n"/>
      <c r="B114" s="102" t="n"/>
      <c r="C114" s="103" t="n"/>
      <c r="D114" s="103" t="n"/>
      <c r="E114" s="103" t="n"/>
      <c r="F114" s="103" t="n"/>
      <c r="G114" s="103" t="n"/>
      <c r="H114" s="103" t="n"/>
      <c r="I114" s="986" t="n"/>
      <c r="J114" s="180" t="n"/>
      <c r="N114" s="985"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86" t="n"/>
      <c r="J115" s="180" t="n"/>
      <c r="N115" s="985" t="inlineStr"/>
      <c r="O115" s="192" t="inlineStr"/>
      <c r="P115" s="192" t="inlineStr"/>
      <c r="Q115" s="192" t="inlineStr"/>
      <c r="R115" s="192" t="inlineStr"/>
      <c r="S115" s="192" t="inlineStr"/>
      <c r="T115" s="192" t="inlineStr"/>
      <c r="U115" s="193" t="n"/>
    </row>
    <row r="116">
      <c r="A116" s="79" t="inlineStr">
        <is>
          <t>K17T</t>
        </is>
      </c>
      <c r="B116" s="96" t="inlineStr">
        <is>
          <t xml:space="preserve"> Total </t>
        </is>
      </c>
      <c r="C116" s="954">
        <f>SUM(INDIRECT(ADDRESS(MATCH("K17",$A:$A,0)+1,COLUMN(C$13),4)&amp;":"&amp;ADDRESS(MATCH("K17T",$A:$A,0)-1,COLUMN(C$13),4)))</f>
        <v/>
      </c>
      <c r="D116" s="954">
        <f>SUM(INDIRECT(ADDRESS(MATCH("K17",$A:$A,0)+1,COLUMN(D$13),4)&amp;":"&amp;ADDRESS(MATCH("K17T",$A:$A,0)-1,COLUMN(D$13),4)))</f>
        <v/>
      </c>
      <c r="E116" s="954">
        <f>SUM(INDIRECT(ADDRESS(MATCH("K17",$A:$A,0)+1,COLUMN(E$13),4)&amp;":"&amp;ADDRESS(MATCH("K17T",$A:$A,0)-1,COLUMN(E$13),4)))</f>
        <v/>
      </c>
      <c r="F116" s="954">
        <f>SUM(INDIRECT(ADDRESS(MATCH("K17",$A:$A,0)+1,COLUMN(F$13),4)&amp;":"&amp;ADDRESS(MATCH("K17T",$A:$A,0)-1,COLUMN(F$13),4)))</f>
        <v/>
      </c>
      <c r="G116" s="954">
        <f>SUM(INDIRECT(ADDRESS(MATCH("K17",$A:$A,0)+1,COLUMN(G$13),4)&amp;":"&amp;ADDRESS(MATCH("K17T",$A:$A,0)-1,COLUMN(G$13),4)))</f>
        <v/>
      </c>
      <c r="H116" s="954">
        <f>SUM(INDIRECT(ADDRESS(MATCH("K17",$A:$A,0)+1,COLUMN(H$13),4)&amp;":"&amp;ADDRESS(MATCH("K17T",$A:$A,0)-1,COLUMN(H$13),4)))</f>
        <v/>
      </c>
      <c r="I116" s="986" t="n"/>
      <c r="J116" s="180" t="n"/>
      <c r="N116" s="985">
        <f>B116</f>
        <v/>
      </c>
      <c r="O116" s="192">
        <f>C116*BS!$B$9</f>
        <v/>
      </c>
      <c r="P116" s="192">
        <f>D116*BS!$B$9</f>
        <v/>
      </c>
      <c r="Q116" s="192">
        <f>E116*BS!$B$9</f>
        <v/>
      </c>
      <c r="R116" s="192">
        <f>F116*BS!$B$9</f>
        <v/>
      </c>
      <c r="S116" s="192">
        <f>G116*BS!$B$9</f>
        <v/>
      </c>
      <c r="T116" s="192">
        <f>H116*BS!$B$9</f>
        <v/>
      </c>
      <c r="U116" s="193" t="n"/>
    </row>
    <row r="117">
      <c r="A117" s="79" t="inlineStr">
        <is>
          <t>K18</t>
        </is>
      </c>
      <c r="B117" s="621" t="inlineStr">
        <is>
          <t xml:space="preserve"> Subordinate Debt</t>
        </is>
      </c>
      <c r="I117" s="975" t="n"/>
      <c r="J117" s="180" t="n"/>
      <c r="N117" s="985">
        <f>B117</f>
        <v/>
      </c>
      <c r="O117" t="inlineStr"/>
      <c r="P117" t="inlineStr"/>
      <c r="Q117" t="inlineStr"/>
      <c r="R117" t="inlineStr"/>
      <c r="S117" t="inlineStr"/>
      <c r="T117" t="inlineStr"/>
      <c r="U117" s="193">
        <f>I110</f>
        <v/>
      </c>
    </row>
    <row r="118">
      <c r="A118" s="79" t="n"/>
      <c r="B118" s="102" t="n"/>
      <c r="C118" s="103" t="n"/>
      <c r="D118" s="103" t="n"/>
      <c r="E118" s="103" t="n"/>
      <c r="F118" s="103" t="n"/>
      <c r="G118" s="103" t="n"/>
      <c r="H118" s="103"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t="n"/>
    </row>
    <row r="120">
      <c r="A120" s="79" t="inlineStr">
        <is>
          <t>K18T</t>
        </is>
      </c>
      <c r="B120" s="96" t="inlineStr">
        <is>
          <t xml:space="preserve"> Total </t>
        </is>
      </c>
      <c r="C120" s="954">
        <f>SUM(INDIRECT(ADDRESS(MATCH("K18",$A:$A,0)+1,COLUMN(C$13),4)&amp;":"&amp;ADDRESS(MATCH("K18T",$A:$A,0)-1,COLUMN(C$13),4)))</f>
        <v/>
      </c>
      <c r="D120" s="954">
        <f>SUM(INDIRECT(ADDRESS(MATCH("K18",$A:$A,0)+1,COLUMN(D$13),4)&amp;":"&amp;ADDRESS(MATCH("K18T",$A:$A,0)-1,COLUMN(D$13),4)))</f>
        <v/>
      </c>
      <c r="E120" s="954">
        <f>SUM(INDIRECT(ADDRESS(MATCH("K18",$A:$A,0)+1,COLUMN(E$13),4)&amp;":"&amp;ADDRESS(MATCH("K18T",$A:$A,0)-1,COLUMN(E$13),4)))</f>
        <v/>
      </c>
      <c r="F120" s="954">
        <f>SUM(INDIRECT(ADDRESS(MATCH("K18",$A:$A,0)+1,COLUMN(F$13),4)&amp;":"&amp;ADDRESS(MATCH("K18T",$A:$A,0)-1,COLUMN(F$13),4)))</f>
        <v/>
      </c>
      <c r="G120" s="954">
        <f>SUM(INDIRECT(ADDRESS(MATCH("K18",$A:$A,0)+1,COLUMN(G$13),4)&amp;":"&amp;ADDRESS(MATCH("K18T",$A:$A,0)-1,COLUMN(G$13),4)))</f>
        <v/>
      </c>
      <c r="H120" s="954">
        <f>SUM(INDIRECT(ADDRESS(MATCH("K18",$A:$A,0)+1,COLUMN(H$13),4)&amp;":"&amp;ADDRESS(MATCH("K18T",$A:$A,0)-1,COLUMN(H$13),4)))</f>
        <v/>
      </c>
      <c r="I120" s="975" t="n"/>
      <c r="J120" s="180" t="n"/>
      <c r="N120" s="976">
        <f>B120</f>
        <v/>
      </c>
      <c r="O120" s="192">
        <f>C120*BS!$B$9</f>
        <v/>
      </c>
      <c r="P120" s="192">
        <f>D120*BS!$B$9</f>
        <v/>
      </c>
      <c r="Q120" s="192">
        <f>E120*BS!$B$9</f>
        <v/>
      </c>
      <c r="R120" s="192">
        <f>F120*BS!$B$9</f>
        <v/>
      </c>
      <c r="S120" s="192">
        <f>G120*BS!$B$9</f>
        <v/>
      </c>
      <c r="T120" s="192">
        <f>H120*BS!$B$9</f>
        <v/>
      </c>
      <c r="U120" s="193" t="n"/>
    </row>
    <row r="121">
      <c r="A121" s="79" t="inlineStr">
        <is>
          <t>K19</t>
        </is>
      </c>
      <c r="B121" s="102" t="inlineStr">
        <is>
          <t xml:space="preserve"> Loan from related parties </t>
        </is>
      </c>
      <c r="C121" s="220" t="n"/>
      <c r="D121" s="220" t="n"/>
      <c r="E121" s="220" t="n"/>
      <c r="F121" s="220" t="n"/>
      <c r="G121" s="220" t="n"/>
      <c r="H121" s="220" t="n"/>
      <c r="I121" s="975" t="n"/>
      <c r="J121" s="180" t="n"/>
      <c r="N121" s="976">
        <f>B121</f>
        <v/>
      </c>
      <c r="O121" s="192" t="inlineStr"/>
      <c r="P121" s="192" t="inlineStr"/>
      <c r="Q121" s="192" t="inlineStr"/>
      <c r="R121" s="192" t="inlineStr"/>
      <c r="S121" s="192" t="inlineStr"/>
      <c r="T121" s="192" t="inlineStr"/>
      <c r="U121" s="193">
        <f>I114</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I115</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I116</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f>I117</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I119</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I120</f>
        <v/>
      </c>
    </row>
    <row r="128" ht="18.75" customFormat="1" customHeight="1" s="194">
      <c r="B128" s="102" t="inlineStr">
        <is>
          <t xml:space="preserve"> Others </t>
        </is>
      </c>
      <c r="C128" s="220" t="n"/>
      <c r="D128" s="220" t="n"/>
      <c r="E128" s="220" t="n"/>
      <c r="F128" s="220" t="n"/>
      <c r="G128" s="220" t="n"/>
      <c r="H128" s="220" t="n"/>
      <c r="I128" s="980" t="n"/>
      <c r="J128" s="180" t="n"/>
      <c r="N128" s="976">
        <f>B128</f>
        <v/>
      </c>
      <c r="O128" s="192" t="inlineStr"/>
      <c r="P128" s="192" t="inlineStr"/>
      <c r="Q128" s="192" t="inlineStr"/>
      <c r="R128" s="192" t="inlineStr"/>
      <c r="S128" s="192" t="inlineStr"/>
      <c r="T128" s="192" t="inlineStr"/>
      <c r="U128" s="193">
        <f>I121</f>
        <v/>
      </c>
    </row>
    <row r="129">
      <c r="A129" s="194" t="inlineStr">
        <is>
          <t>K20</t>
        </is>
      </c>
      <c r="B129" s="96" t="inlineStr">
        <is>
          <t xml:space="preserve">Total </t>
        </is>
      </c>
      <c r="C129" s="987">
        <f>INDIRECT(ADDRESS(MATCH("K16T",$A:$A,0),COLUMN(C$13),4))+INDIRECT(ADDRESS(MATCH("K17T",$A:$A,0),COLUMN(C$13),4))+INDIRECT(ADDRESS(MATCH("K18T",$A:$A,0),COLUMN(C$13),4))+SUM(INDIRECT(ADDRESS(MATCH("K19",$A:$A,0),COLUMN(C$13),4)&amp;":"&amp;ADDRESS(MATCH("K20",$A:$A,0)-1,COLUMN(C$13),4)))</f>
        <v/>
      </c>
      <c r="D129" s="987">
        <f>INDIRECT(ADDRESS(MATCH("K16T",$A:$A,0),COLUMN(D$13),4))+INDIRECT(ADDRESS(MATCH("K17T",$A:$A,0),COLUMN(D$13),4))+INDIRECT(ADDRESS(MATCH("K18T",$A:$A,0),COLUMN(D$13),4))+SUM(INDIRECT(ADDRESS(MATCH("K19",$A:$A,0),COLUMN(D$13),4)&amp;":"&amp;ADDRESS(MATCH("K20",$A:$A,0)-1,COLUMN(D$13),4)))</f>
        <v/>
      </c>
      <c r="E129" s="987">
        <f>INDIRECT(ADDRESS(MATCH("K16T",$A:$A,0),COLUMN(E$13),4))+INDIRECT(ADDRESS(MATCH("K17T",$A:$A,0),COLUMN(E$13),4))+INDIRECT(ADDRESS(MATCH("K18T",$A:$A,0),COLUMN(E$13),4))+SUM(INDIRECT(ADDRESS(MATCH("K19",$A:$A,0),COLUMN(E$13),4)&amp;":"&amp;ADDRESS(MATCH("K20",$A:$A,0)-1,COLUMN(E$13),4)))</f>
        <v/>
      </c>
      <c r="F129" s="987">
        <f>INDIRECT(ADDRESS(MATCH("K16T",$A:$A,0),COLUMN(F$13),4))+INDIRECT(ADDRESS(MATCH("K17T",$A:$A,0),COLUMN(F$13),4))+INDIRECT(ADDRESS(MATCH("K18T",$A:$A,0),COLUMN(F$13),4))+SUM(INDIRECT(ADDRESS(MATCH("K19",$A:$A,0),COLUMN(F$13),4)&amp;":"&amp;ADDRESS(MATCH("K20",$A:$A,0)-1,COLUMN(F$13),4)))</f>
        <v/>
      </c>
      <c r="G129" s="987">
        <f>INDIRECT(ADDRESS(MATCH("K16T",$A:$A,0),COLUMN(G$13),4))+INDIRECT(ADDRESS(MATCH("K17T",$A:$A,0),COLUMN(G$13),4))+INDIRECT(ADDRESS(MATCH("K18T",$A:$A,0),COLUMN(G$13),4))+SUM(INDIRECT(ADDRESS(MATCH("K19",$A:$A,0),COLUMN(G$13),4)&amp;":"&amp;ADDRESS(MATCH("K20",$A:$A,0)-1,COLUMN(G$13),4)))</f>
        <v/>
      </c>
      <c r="H129" s="987">
        <f>INDIRECT(ADDRESS(MATCH("K16T",$A:$A,0),COLUMN(H$13),4))+INDIRECT(ADDRESS(MATCH("K17T",$A:$A,0),COLUMN(H$13),4))+INDIRECT(ADDRESS(MATCH("K18T",$A:$A,0),COLUMN(H$13),4))+SUM(INDIRECT(ADDRESS(MATCH("K19",$A:$A,0),COLUMN(H$13),4)&amp;":"&amp;ADDRESS(MATCH("K20",$A:$A,0)-1,COLUMN(H$13),4)))</f>
        <v/>
      </c>
      <c r="I129" s="988" t="n"/>
      <c r="J129" s="196" t="n"/>
      <c r="K129" s="197" t="n"/>
      <c r="L129" s="197" t="n"/>
      <c r="M129" s="197" t="n"/>
      <c r="N129" s="966">
        <f>B129</f>
        <v/>
      </c>
      <c r="O129" s="198">
        <f>C129*BS!$B$9</f>
        <v/>
      </c>
      <c r="P129" s="198">
        <f>D129*BS!$B$9</f>
        <v/>
      </c>
      <c r="Q129" s="198">
        <f>E129*BS!$B$9</f>
        <v/>
      </c>
      <c r="R129" s="198">
        <f>F129*BS!$B$9</f>
        <v/>
      </c>
      <c r="S129" s="198">
        <f>G129*BS!$B$9</f>
        <v/>
      </c>
      <c r="T129" s="198">
        <f>H129*BS!$B$9</f>
        <v/>
      </c>
      <c r="U129" s="193">
        <f>I122</f>
        <v/>
      </c>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89" t="n"/>
      <c r="D130" s="989" t="n"/>
      <c r="E130" s="989" t="n"/>
      <c r="F130" s="989" t="n"/>
      <c r="G130" s="989" t="n"/>
      <c r="H130" s="989" t="n"/>
      <c r="I130" s="980" t="n"/>
      <c r="J130" s="180" t="n"/>
      <c r="N130" s="976" t="inlineStr"/>
      <c r="O130" s="192" t="inlineStr"/>
      <c r="P130" s="192" t="inlineStr"/>
      <c r="Q130" s="192" t="inlineStr"/>
      <c r="R130" s="192" t="inlineStr"/>
      <c r="S130" s="192" t="inlineStr"/>
      <c r="T130" s="192" t="inlineStr"/>
      <c r="U130" s="193" t="n"/>
    </row>
    <row r="131">
      <c r="A131" s="194" t="inlineStr">
        <is>
          <t>K21</t>
        </is>
      </c>
      <c r="B131" s="96" t="inlineStr">
        <is>
          <t xml:space="preserve">Deferred Taxes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f>I124</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103" t="n"/>
      <c r="D132" s="103" t="n"/>
      <c r="E132" s="103" t="n"/>
      <c r="F132" s="103" t="n"/>
      <c r="G132" s="103" t="n"/>
      <c r="H132" s="103" t="n"/>
      <c r="I132" s="988" t="n"/>
      <c r="J132" s="196" t="n"/>
      <c r="K132" s="197" t="n"/>
      <c r="L132" s="197" t="n"/>
      <c r="M132" s="197" t="n"/>
      <c r="N132" s="966" t="inlineStr"/>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952" t="n"/>
      <c r="D133" s="952" t="n"/>
      <c r="E133" s="952" t="n"/>
      <c r="F133" s="952" t="n"/>
      <c r="G133" s="952" t="n"/>
      <c r="H133" s="952" t="n"/>
      <c r="I133" s="980" t="n"/>
      <c r="J133" s="180" t="n"/>
      <c r="N133" s="976" t="inlineStr"/>
      <c r="O133" s="192" t="inlineStr"/>
      <c r="P133" s="192" t="inlineStr"/>
      <c r="Q133" s="192" t="inlineStr"/>
      <c r="R133" s="192" t="inlineStr"/>
      <c r="S133" s="192" t="inlineStr"/>
      <c r="T133" s="192" t="inlineStr"/>
      <c r="U133" s="193" t="n"/>
    </row>
    <row r="134">
      <c r="A134" s="171" t="inlineStr">
        <is>
          <t>K22</t>
        </is>
      </c>
      <c r="B134" s="96" t="inlineStr">
        <is>
          <t xml:space="preserve">Total </t>
        </is>
      </c>
      <c r="C134" s="954">
        <f>SUM(INDIRECT(ADDRESS(MATCH("K21",$A:$A,0)+1,COLUMN(C$13),4)&amp;":"&amp;ADDRESS(MATCH("K22",$A:$A,0)-1,COLUMN(C$13),4)))</f>
        <v/>
      </c>
      <c r="D134" s="954">
        <f>SUM(INDIRECT(ADDRESS(MATCH("K21",$A:$A,0)+1,COLUMN(D$13),4)&amp;":"&amp;ADDRESS(MATCH("K22",$A:$A,0)-1,COLUMN(D$13),4)))</f>
        <v/>
      </c>
      <c r="E134" s="954">
        <f>SUM(INDIRECT(ADDRESS(MATCH("K21",$A:$A,0)+1,COLUMN(E$13),4)&amp;":"&amp;ADDRESS(MATCH("K22",$A:$A,0)-1,COLUMN(E$13),4)))</f>
        <v/>
      </c>
      <c r="F134" s="954">
        <f>SUM(INDIRECT(ADDRESS(MATCH("K21",$A:$A,0)+1,COLUMN(F$13),4)&amp;":"&amp;ADDRESS(MATCH("K22",$A:$A,0)-1,COLUMN(F$13),4)))</f>
        <v/>
      </c>
      <c r="G134" s="954">
        <f>SUM(INDIRECT(ADDRESS(MATCH("K21",$A:$A,0)+1,COLUMN(G$13),4)&amp;":"&amp;ADDRESS(MATCH("K22",$A:$A,0)-1,COLUMN(G$13),4)))</f>
        <v/>
      </c>
      <c r="H134" s="954">
        <f>SUM(INDIRECT(ADDRESS(MATCH("K21",$A:$A,0)+1,COLUMN(H$13),4)&amp;":"&amp;ADDRESS(MATCH("K22",$A:$A,0)-1,COLUMN(H$13),4)))</f>
        <v/>
      </c>
      <c r="I134" s="980" t="n"/>
      <c r="J134" s="180" t="n"/>
      <c r="N134" s="976">
        <f>B134</f>
        <v/>
      </c>
      <c r="O134" s="192">
        <f>C134*BS!$B$9</f>
        <v/>
      </c>
      <c r="P134" s="192">
        <f>D134*BS!$B$9</f>
        <v/>
      </c>
      <c r="Q134" s="192">
        <f>E134*BS!$B$9</f>
        <v/>
      </c>
      <c r="R134" s="192">
        <f>F134*BS!$B$9</f>
        <v/>
      </c>
      <c r="S134" s="192">
        <f>G134*BS!$B$9</f>
        <v/>
      </c>
      <c r="T134" s="192">
        <f>H134*BS!$B$9</f>
        <v/>
      </c>
      <c r="U134" s="193" t="n"/>
    </row>
    <row r="135">
      <c r="A135" s="194" t="inlineStr">
        <is>
          <t>K23</t>
        </is>
      </c>
      <c r="B135" s="96" t="inlineStr">
        <is>
          <t xml:space="preserve">Other Long Term liabilities </t>
        </is>
      </c>
      <c r="C135" s="990" t="n"/>
      <c r="D135" s="990" t="n"/>
      <c r="E135" s="990" t="n"/>
      <c r="F135" s="990" t="n"/>
      <c r="G135" s="990" t="n"/>
      <c r="H135" s="990" t="n"/>
      <c r="I135" s="988" t="n"/>
      <c r="J135" s="196" t="n"/>
      <c r="K135" s="197" t="n"/>
      <c r="L135" s="197" t="n"/>
      <c r="M135" s="197" t="n"/>
      <c r="N135" s="966">
        <f>B135</f>
        <v/>
      </c>
      <c r="O135" s="198" t="inlineStr"/>
      <c r="P135" s="198" t="inlineStr"/>
      <c r="Q135" s="198" t="inlineStr"/>
      <c r="R135" s="198" t="inlineStr"/>
      <c r="S135" s="198" t="inlineStr"/>
      <c r="T135" s="198" t="inlineStr"/>
      <c r="U135" s="193" t="n"/>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A136" s="79" t="n"/>
      <c r="B136" s="102" t="inlineStr">
        <is>
          <t>Employee benefits</t>
        </is>
      </c>
      <c r="C136" s="991" t="n"/>
      <c r="D136" s="991" t="n"/>
      <c r="E136" s="991" t="n"/>
      <c r="F136" s="991" t="n"/>
      <c r="G136" s="991" t="n">
        <v>389670</v>
      </c>
      <c r="H136" s="991" t="n">
        <v>293491</v>
      </c>
      <c r="I136" s="984" t="n"/>
      <c r="J136" s="180" t="n"/>
      <c r="N136" s="976">
        <f>B136</f>
        <v/>
      </c>
      <c r="O136" s="192" t="inlineStr"/>
      <c r="P136" s="192" t="inlineStr"/>
      <c r="Q136" s="192" t="inlineStr"/>
      <c r="R136" s="192" t="inlineStr"/>
      <c r="S136" s="192">
        <f>G136*BS!$B$9</f>
        <v/>
      </c>
      <c r="T136" s="192">
        <f>H136*BS!$B$9</f>
        <v/>
      </c>
      <c r="U136" s="193">
        <f>I129</f>
        <v/>
      </c>
    </row>
    <row r="137">
      <c r="A137" s="79" t="n"/>
      <c r="B137" s="102" t="inlineStr">
        <is>
          <t>Other non-current liabilities *</t>
        </is>
      </c>
      <c r="C137" s="991" t="n"/>
      <c r="D137" s="991" t="n"/>
      <c r="E137" s="991" t="n"/>
      <c r="F137" s="991" t="n"/>
      <c r="G137" s="991" t="n">
        <v>-4897880</v>
      </c>
      <c r="H137" s="991" t="n">
        <v>-4492707</v>
      </c>
      <c r="I137" s="992" t="n"/>
      <c r="J137" s="180" t="n"/>
      <c r="N137" s="976">
        <f>B137</f>
        <v/>
      </c>
      <c r="O137" s="192" t="inlineStr"/>
      <c r="P137" s="192" t="inlineStr"/>
      <c r="Q137" s="192" t="inlineStr"/>
      <c r="R137" s="192" t="inlineStr"/>
      <c r="S137" s="192">
        <f>G137*BS!$B$9</f>
        <v/>
      </c>
      <c r="T137" s="192">
        <f>H137*BS!$B$9</f>
        <v/>
      </c>
      <c r="U137" s="193">
        <f>I130</f>
        <v/>
      </c>
    </row>
    <row r="138">
      <c r="A138" s="79" t="n"/>
      <c r="B138" s="102" t="n"/>
      <c r="C138" s="103" t="n"/>
      <c r="D138" s="103" t="n"/>
      <c r="E138" s="103" t="n"/>
      <c r="F138" s="103" t="n"/>
      <c r="G138" s="103" t="n"/>
      <c r="H138" s="103" t="n"/>
      <c r="I138" s="992" t="n"/>
      <c r="J138" s="180" t="n"/>
      <c r="N138" s="976" t="inlineStr"/>
      <c r="O138" s="192" t="inlineStr"/>
      <c r="P138" s="192" t="inlineStr"/>
      <c r="Q138" s="192" t="inlineStr"/>
      <c r="R138" s="192" t="inlineStr"/>
      <c r="S138" s="192" t="inlineStr"/>
      <c r="T138" s="192" t="inlineStr"/>
      <c r="U138" s="193">
        <f>I131</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I132</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I133</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I134</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I135</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I136</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I137</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I138</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I139</f>
        <v/>
      </c>
    </row>
    <row r="147">
      <c r="A147" s="194" t="inlineStr">
        <is>
          <t>K24</t>
        </is>
      </c>
      <c r="B147" s="96" t="inlineStr">
        <is>
          <t xml:space="preserve">Total </t>
        </is>
      </c>
      <c r="C147" s="954">
        <f>SUM(INDIRECT(ADDRESS(MATCH("K23",$A:$A,0)+1,COLUMN(C$13),4)&amp;":"&amp;ADDRESS(MATCH("K24",$A:$A,0)-1,COLUMN(C$13),4)))</f>
        <v/>
      </c>
      <c r="D147" s="954">
        <f>SUM(INDIRECT(ADDRESS(MATCH("K23",$A:$A,0)+1,COLUMN(D$13),4)&amp;":"&amp;ADDRESS(MATCH("K24",$A:$A,0)-1,COLUMN(D$13),4)))</f>
        <v/>
      </c>
      <c r="E147" s="954">
        <f>SUM(INDIRECT(ADDRESS(MATCH("K23",$A:$A,0)+1,COLUMN(E$13),4)&amp;":"&amp;ADDRESS(MATCH("K24",$A:$A,0)-1,COLUMN(E$13),4)))</f>
        <v/>
      </c>
      <c r="F147" s="954">
        <f>SUM(INDIRECT(ADDRESS(MATCH("K23",$A:$A,0)+1,COLUMN(F$13),4)&amp;":"&amp;ADDRESS(MATCH("K24",$A:$A,0)-1,COLUMN(F$13),4)))</f>
        <v/>
      </c>
      <c r="G147" s="954">
        <f>SUM(INDIRECT(ADDRESS(MATCH("K23",$A:$A,0)+1,COLUMN(G$13),4)&amp;":"&amp;ADDRESS(MATCH("K24",$A:$A,0)-1,COLUMN(G$13),4)))</f>
        <v/>
      </c>
      <c r="H147" s="954">
        <f>SUM(INDIRECT(ADDRESS(MATCH("K23",$A:$A,0)+1,COLUMN(H$13),4)&amp;":"&amp;ADDRESS(MATCH("K24",$A:$A,0)-1,COLUMN(H$13),4)))</f>
        <v/>
      </c>
      <c r="I147" s="977" t="n"/>
      <c r="J147" s="196" t="n"/>
      <c r="K147" s="197" t="n"/>
      <c r="L147" s="197" t="n"/>
      <c r="M147" s="197" t="n"/>
      <c r="N147" s="966">
        <f>B147</f>
        <v/>
      </c>
      <c r="O147" s="198">
        <f>C147*BS!$B$9</f>
        <v/>
      </c>
      <c r="P147" s="198">
        <f>D147*BS!$B$9</f>
        <v/>
      </c>
      <c r="Q147" s="198">
        <f>E147*BS!$B$9</f>
        <v/>
      </c>
      <c r="R147" s="198">
        <f>F147*BS!$B$9</f>
        <v/>
      </c>
      <c r="S147" s="198">
        <f>G147*BS!$B$9</f>
        <v/>
      </c>
      <c r="T147" s="198">
        <f>H147*BS!$B$9</f>
        <v/>
      </c>
      <c r="U147" s="193" t="n"/>
      <c r="V147" s="197" t="n"/>
      <c r="W147" s="197" t="n"/>
      <c r="X147" s="197" t="n"/>
      <c r="Y147" s="197" t="n"/>
      <c r="Z147" s="197" t="n"/>
      <c r="AA147" s="197" t="n"/>
      <c r="AB147" s="197" t="n"/>
      <c r="AC147" s="197" t="n"/>
      <c r="AD147" s="197" t="n"/>
      <c r="AE147" s="197" t="n"/>
      <c r="AF147" s="197" t="n"/>
      <c r="AG147" s="197" t="n"/>
      <c r="AH147" s="197" t="n"/>
      <c r="AI147" s="197" t="n"/>
      <c r="AJ147" s="197" t="n"/>
      <c r="AK147" s="197" t="n"/>
      <c r="AL147" s="197" t="n"/>
      <c r="AM147" s="197" t="n"/>
      <c r="AN147" s="197" t="n"/>
      <c r="AO147" s="197" t="n"/>
      <c r="AP147" s="197" t="n"/>
      <c r="AQ147" s="197" t="n"/>
      <c r="AR147" s="197" t="n"/>
      <c r="AS147" s="197" t="n"/>
      <c r="AT147" s="197" t="n"/>
      <c r="AU147" s="197" t="n"/>
      <c r="AV147" s="197" t="n"/>
      <c r="AW147" s="197" t="n"/>
      <c r="AX147" s="197" t="n"/>
      <c r="AY147" s="197" t="n"/>
      <c r="AZ147" s="197" t="n"/>
      <c r="BA147" s="197" t="n"/>
      <c r="BB147" s="197" t="n"/>
      <c r="BC147" s="197" t="n"/>
      <c r="BD147" s="197" t="n"/>
      <c r="BE147" s="197" t="n"/>
      <c r="BF147" s="197" t="n"/>
      <c r="BG147" s="197" t="n"/>
      <c r="BH147" s="197" t="n"/>
      <c r="BI147" s="197" t="n"/>
      <c r="BJ147" s="197" t="n"/>
      <c r="BK147" s="197" t="n"/>
      <c r="BL147" s="197" t="n"/>
      <c r="BM147" s="197" t="n"/>
      <c r="BN147" s="197" t="n"/>
      <c r="BO147" s="197" t="n"/>
      <c r="BP147" s="197" t="n"/>
      <c r="BQ147" s="197" t="n"/>
      <c r="BR147" s="197" t="n"/>
      <c r="BS147" s="197" t="n"/>
      <c r="BT147" s="197" t="n"/>
      <c r="BU147" s="197" t="n"/>
      <c r="BV147" s="197" t="n"/>
      <c r="BW147" s="197" t="n"/>
      <c r="BX147" s="197" t="n"/>
      <c r="BY147" s="197" t="n"/>
      <c r="BZ147" s="197" t="n"/>
      <c r="CA147" s="197" t="n"/>
      <c r="CB147" s="197" t="n"/>
      <c r="CC147" s="197" t="n"/>
      <c r="CD147" s="197" t="n"/>
      <c r="CE147" s="197" t="n"/>
      <c r="CF147" s="197" t="n"/>
      <c r="CG147" s="197" t="n"/>
      <c r="CH147" s="197" t="n"/>
      <c r="CI147" s="197" t="n"/>
      <c r="CJ147" s="197" t="n"/>
      <c r="CK147" s="197" t="n"/>
      <c r="CL147" s="197" t="n"/>
      <c r="CM147" s="197" t="n"/>
      <c r="CN147" s="197" t="n"/>
      <c r="CO147" s="197" t="n"/>
      <c r="CP147" s="197" t="n"/>
      <c r="CQ147" s="197" t="n"/>
      <c r="CR147" s="197" t="n"/>
      <c r="CS147" s="197" t="n"/>
      <c r="CT147" s="197" t="n"/>
      <c r="CU147" s="197" t="n"/>
      <c r="CV147" s="197" t="n"/>
      <c r="CW147" s="197" t="n"/>
      <c r="CX147" s="197" t="n"/>
      <c r="CY147" s="197" t="n"/>
      <c r="CZ147" s="197" t="n"/>
      <c r="DA147" s="197" t="n"/>
      <c r="DB147" s="197" t="n"/>
      <c r="DC147" s="197" t="n"/>
      <c r="DD147" s="197" t="n"/>
      <c r="DE147" s="197" t="n"/>
      <c r="DF147" s="197" t="n"/>
      <c r="DG147" s="197" t="n"/>
      <c r="DH147" s="197" t="n"/>
      <c r="DI147" s="197" t="n"/>
      <c r="DJ147" s="197" t="n"/>
      <c r="DK147" s="197" t="n"/>
      <c r="DL147" s="197" t="n"/>
      <c r="DM147" s="197" t="n"/>
      <c r="DN147" s="197" t="n"/>
      <c r="DO147" s="197" t="n"/>
      <c r="DP147" s="197" t="n"/>
      <c r="DQ147" s="197" t="n"/>
      <c r="DR147" s="197" t="n"/>
      <c r="DS147" s="197" t="n"/>
      <c r="DT147" s="197" t="n"/>
      <c r="DU147" s="197" t="n"/>
      <c r="DV147" s="197" t="n"/>
      <c r="DW147" s="197" t="n"/>
      <c r="DX147" s="197" t="n"/>
      <c r="DY147" s="197" t="n"/>
      <c r="DZ147" s="197" t="n"/>
      <c r="EA147" s="197" t="n"/>
      <c r="EB147" s="197" t="n"/>
      <c r="EC147" s="197" t="n"/>
      <c r="ED147" s="197" t="n"/>
      <c r="EE147" s="197" t="n"/>
      <c r="EF147" s="197" t="n"/>
      <c r="EG147" s="197" t="n"/>
      <c r="EH147" s="197" t="n"/>
      <c r="EI147" s="197" t="n"/>
      <c r="EJ147" s="197" t="n"/>
    </row>
    <row r="148">
      <c r="B148" s="102" t="n"/>
      <c r="C148" s="939" t="n"/>
      <c r="D148" s="939" t="n"/>
      <c r="E148" s="939" t="n"/>
      <c r="F148" s="939" t="n"/>
      <c r="G148" s="939" t="n"/>
      <c r="H148" s="939" t="n"/>
      <c r="I148" s="975" t="n"/>
      <c r="J148" s="180" t="n"/>
      <c r="N148" s="976" t="inlineStr"/>
      <c r="O148" s="192" t="inlineStr"/>
      <c r="P148" s="192" t="inlineStr"/>
      <c r="Q148" s="192" t="inlineStr"/>
      <c r="R148" s="192" t="inlineStr"/>
      <c r="S148" s="192" t="inlineStr"/>
      <c r="T148" s="192" t="inlineStr"/>
      <c r="U148" s="193" t="n"/>
    </row>
    <row r="149">
      <c r="A149" s="194" t="inlineStr">
        <is>
          <t>K25</t>
        </is>
      </c>
      <c r="B149" s="96" t="inlineStr">
        <is>
          <t xml:space="preserve">Minority Interest </t>
        </is>
      </c>
      <c r="C149" s="954" t="n"/>
      <c r="D149" s="954" t="n"/>
      <c r="E149" s="954" t="n"/>
      <c r="F149" s="954" t="n"/>
      <c r="G149" s="954" t="n"/>
      <c r="H149" s="954" t="n"/>
      <c r="I149" s="977" t="n"/>
      <c r="J149" s="196" t="n"/>
      <c r="K149" s="197" t="n"/>
      <c r="L149" s="197" t="n"/>
      <c r="M149" s="197" t="n"/>
      <c r="N149" s="966">
        <f>B149</f>
        <v/>
      </c>
      <c r="O149" s="198" t="inlineStr"/>
      <c r="P149" s="198" t="inlineStr"/>
      <c r="Q149" s="198" t="inlineStr"/>
      <c r="R149" s="198" t="inlineStr"/>
      <c r="S149" s="198" t="inlineStr"/>
      <c r="T149" s="198" t="inlineStr"/>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A150" s="79" t="n"/>
      <c r="B150" s="102" t="n"/>
      <c r="C150" s="952" t="n"/>
      <c r="D150" s="952" t="n"/>
      <c r="E150" s="952" t="n"/>
      <c r="F150" s="952" t="n"/>
      <c r="G150" s="952" t="n"/>
      <c r="H150" s="952" t="n"/>
      <c r="I150" s="979" t="n"/>
      <c r="J150" s="180" t="n"/>
      <c r="N150" s="976" t="inlineStr"/>
      <c r="O150" s="192" t="inlineStr"/>
      <c r="P150" s="192" t="inlineStr"/>
      <c r="Q150" s="192" t="inlineStr"/>
      <c r="R150" s="192" t="inlineStr"/>
      <c r="S150" s="192" t="inlineStr"/>
      <c r="T150" s="192" t="inlineStr"/>
      <c r="U150" s="193">
        <f>I143</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I144</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I145</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I146</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I147</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I148</f>
        <v/>
      </c>
    </row>
    <row r="156" ht="18.75" customFormat="1" customHeight="1" s="194">
      <c r="A156" s="79" t="n"/>
      <c r="B156" s="102" t="n"/>
      <c r="C156" s="103" t="n"/>
      <c r="D156" s="103" t="n"/>
      <c r="E156" s="103" t="n"/>
      <c r="F156" s="103" t="n"/>
      <c r="G156" s="103" t="n"/>
      <c r="H156" s="103" t="n"/>
      <c r="I156" s="979" t="n"/>
      <c r="J156" s="180" t="n"/>
      <c r="N156" s="976" t="inlineStr"/>
      <c r="O156" s="192" t="inlineStr"/>
      <c r="P156" s="192" t="inlineStr"/>
      <c r="Q156" s="192" t="inlineStr"/>
      <c r="R156" s="192" t="inlineStr"/>
      <c r="S156" s="192" t="inlineStr"/>
      <c r="T156" s="192" t="inlineStr"/>
      <c r="U156" s="193">
        <f>I149</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I150</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I151</f>
        <v/>
      </c>
    </row>
    <row r="159" ht="18.75" customFormat="1" customHeight="1" s="194">
      <c r="A159" s="79" t="n"/>
      <c r="B159" s="102" t="n"/>
      <c r="C159" s="989" t="n"/>
      <c r="D159" s="971" t="n"/>
      <c r="E159" s="939" t="n"/>
      <c r="F159" s="939" t="n"/>
      <c r="G159" s="939" t="n"/>
      <c r="H159" s="939" t="n"/>
      <c r="I159" s="975" t="n"/>
      <c r="J159" s="180" t="n"/>
      <c r="N159" s="976" t="inlineStr"/>
      <c r="O159" s="192" t="inlineStr"/>
      <c r="P159" s="192" t="inlineStr"/>
      <c r="Q159" s="192" t="inlineStr"/>
      <c r="R159" s="192" t="inlineStr"/>
      <c r="S159" s="192" t="inlineStr"/>
      <c r="T159" s="192" t="inlineStr"/>
      <c r="U159" s="193">
        <f>I152</f>
        <v/>
      </c>
    </row>
    <row r="160">
      <c r="A160" s="194" t="inlineStr">
        <is>
          <t>K26</t>
        </is>
      </c>
      <c r="B160" s="96" t="inlineStr">
        <is>
          <t xml:space="preserve">Total </t>
        </is>
      </c>
      <c r="C160" s="954">
        <f>SUM(INDIRECT(ADDRESS(MATCH("K25",$A:$A,0)+1,COLUMN(C$13),4)&amp;":"&amp;ADDRESS(MATCH("K26",$A:$A,0)-1,COLUMN(C$13),4)))</f>
        <v/>
      </c>
      <c r="D160" s="954">
        <f>SUM(INDIRECT(ADDRESS(MATCH("K25",$A:$A,0)+1,COLUMN(D$13),4)&amp;":"&amp;ADDRESS(MATCH("K26",$A:$A,0)-1,COLUMN(D$13),4)))</f>
        <v/>
      </c>
      <c r="E160" s="954">
        <f>SUM(INDIRECT(ADDRESS(MATCH("K25",$A:$A,0)+1,COLUMN(E$13),4)&amp;":"&amp;ADDRESS(MATCH("K26",$A:$A,0)-1,COLUMN(E$13),4)))</f>
        <v/>
      </c>
      <c r="F160" s="954">
        <f>SUM(INDIRECT(ADDRESS(MATCH("K25",$A:$A,0)+1,COLUMN(F$13),4)&amp;":"&amp;ADDRESS(MATCH("K26",$A:$A,0)-1,COLUMN(F$13),4)))</f>
        <v/>
      </c>
      <c r="G160" s="954">
        <f>SUM(INDIRECT(ADDRESS(MATCH("K25",$A:$A,0)+1,COLUMN(G$13),4)&amp;":"&amp;ADDRESS(MATCH("K26",$A:$A,0)-1,COLUMN(G$13),4)))</f>
        <v/>
      </c>
      <c r="H160" s="954">
        <f>SUM(INDIRECT(ADDRESS(MATCH("K25",$A:$A,0)+1,COLUMN(H$13),4)&amp;":"&amp;ADDRESS(MATCH("K26",$A:$A,0)-1,COLUMN(H$13),4)))</f>
        <v/>
      </c>
      <c r="I160" s="988" t="n"/>
      <c r="J160" s="196" t="n"/>
      <c r="K160" s="197" t="n"/>
      <c r="L160" s="197" t="n"/>
      <c r="M160" s="197" t="n"/>
      <c r="N160" s="966">
        <f>B160</f>
        <v/>
      </c>
      <c r="O160" s="198">
        <f>C160*BS!$B$9</f>
        <v/>
      </c>
      <c r="P160" s="198">
        <f>D160*BS!$B$9</f>
        <v/>
      </c>
      <c r="Q160" s="198">
        <f>E160*BS!$B$9</f>
        <v/>
      </c>
      <c r="R160" s="198">
        <f>F160*BS!$B$9</f>
        <v/>
      </c>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f>I154</f>
        <v/>
      </c>
    </row>
    <row r="162" ht="18.75" customFormat="1" customHeight="1" s="194">
      <c r="A162" s="194" t="inlineStr">
        <is>
          <t>K27</t>
        </is>
      </c>
      <c r="B162" s="96" t="inlineStr">
        <is>
          <t xml:space="preserve">Common Stock </t>
        </is>
      </c>
      <c r="C162" s="942" t="n"/>
      <c r="D162" s="942" t="n"/>
      <c r="E162" s="942" t="n"/>
      <c r="F162" s="942" t="n"/>
      <c r="G162" s="942" t="n"/>
      <c r="H162" s="942" t="n"/>
      <c r="I162" s="992" t="n"/>
      <c r="J162" s="196" t="n"/>
      <c r="K162" s="197" t="n"/>
      <c r="L162" s="197" t="n"/>
      <c r="M162" s="197" t="n"/>
      <c r="N162" s="966">
        <f>B162</f>
        <v/>
      </c>
      <c r="O162" s="198" t="inlineStr"/>
      <c r="P162" s="198" t="inlineStr"/>
      <c r="Q162" s="198" t="inlineStr"/>
      <c r="R162" s="198" t="inlineStr"/>
      <c r="S162" s="198" t="inlineStr"/>
      <c r="T162" s="198" t="inlineStr"/>
      <c r="U162" s="193">
        <f>I155</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None Ordinary shares fully paid 7565407835 5065407835</t>
        </is>
      </c>
      <c r="C163" s="103" t="n"/>
      <c r="D163" s="103" t="n"/>
      <c r="E163" s="103" t="n"/>
      <c r="F163" s="103" t="n"/>
      <c r="G163" s="103" t="n">
        <v>5014754</v>
      </c>
      <c r="H163" s="103" t="n">
        <v>10014754</v>
      </c>
      <c r="I163" s="979" t="n"/>
      <c r="J163" s="196" t="n"/>
      <c r="K163" s="197" t="n"/>
      <c r="L163" s="197" t="n"/>
      <c r="M163" s="197" t="n"/>
      <c r="N163" s="966">
        <f>B163</f>
        <v/>
      </c>
      <c r="O163" s="198" t="inlineStr"/>
      <c r="P163" s="198" t="inlineStr"/>
      <c r="Q163" s="198" t="inlineStr"/>
      <c r="R163" s="198" t="inlineStr"/>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A166" s="194" t="inlineStr">
        <is>
          <t>K28</t>
        </is>
      </c>
      <c r="B166" s="96" t="inlineStr">
        <is>
          <t xml:space="preserve">Total </t>
        </is>
      </c>
      <c r="C166" s="954">
        <f>SUM(INDIRECT(ADDRESS(MATCH("K27",$A:$A,0)+1,COLUMN(C$13),4)&amp;":"&amp;ADDRESS(MATCH("K28",$A:$A,0)-1,COLUMN(C$13),4)))</f>
        <v/>
      </c>
      <c r="D166" s="954">
        <f>SUM(INDIRECT(ADDRESS(MATCH("K27",$A:$A,0)+1,COLUMN(D$13),4)&amp;":"&amp;ADDRESS(MATCH("K28",$A:$A,0)-1,COLUMN(D$13),4)))</f>
        <v/>
      </c>
      <c r="E166" s="954">
        <f>SUM(INDIRECT(ADDRESS(MATCH("K27",$A:$A,0)+1,COLUMN(E$13),4)&amp;":"&amp;ADDRESS(MATCH("K28",$A:$A,0)-1,COLUMN(E$13),4)))</f>
        <v/>
      </c>
      <c r="F166" s="954">
        <f>SUM(INDIRECT(ADDRESS(MATCH("K27",$A:$A,0)+1,COLUMN(F$13),4)&amp;":"&amp;ADDRESS(MATCH("K28",$A:$A,0)-1,COLUMN(F$13),4)))</f>
        <v/>
      </c>
      <c r="G166" s="954">
        <f>SUM(INDIRECT(ADDRESS(MATCH("K27",$A:$A,0)+1,COLUMN(G$13),4)&amp;":"&amp;ADDRESS(MATCH("K28",$A:$A,0)-1,COLUMN(G$13),4)))</f>
        <v/>
      </c>
      <c r="H166" s="954">
        <f>SUM(INDIRECT(ADDRESS(MATCH("K27",$A:$A,0)+1,COLUMN(H$13),4)&amp;":"&amp;ADDRESS(MATCH("K28",$A:$A,0)-1,COLUMN(H$13),4)))</f>
        <v/>
      </c>
      <c r="I166" s="995"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A169" s="194" t="inlineStr">
        <is>
          <t>K29</t>
        </is>
      </c>
      <c r="B169" s="96" t="inlineStr">
        <is>
          <t xml:space="preserve">Additional Paid in Capital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I162</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103" t="n"/>
      <c r="D170" s="103" t="n"/>
      <c r="E170" s="103" t="n"/>
      <c r="F170" s="103" t="n"/>
      <c r="G170" s="103" t="n"/>
      <c r="H170" s="103"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229" t="n"/>
      <c r="B171" s="229" t="n"/>
      <c r="C171" s="229" t="n"/>
      <c r="D171" s="229" t="n"/>
      <c r="E171" s="229" t="n"/>
      <c r="F171" s="229" t="n"/>
      <c r="G171" s="229" t="n"/>
      <c r="H171" s="229"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71" t="inlineStr">
        <is>
          <t>K30</t>
        </is>
      </c>
      <c r="B172" s="96" t="inlineStr">
        <is>
          <t xml:space="preserve">Total </t>
        </is>
      </c>
      <c r="C172" s="954">
        <f>SUM(INDIRECT(ADDRESS(MATCH("K29",$A:$A,0)+1,COLUMN(C$13),4)&amp;":"&amp;ADDRESS(MATCH("K30",$A:$A,0)-1,COLUMN(C$13),4)))</f>
        <v/>
      </c>
      <c r="D172" s="954">
        <f>SUM(INDIRECT(ADDRESS(MATCH("K29",$A:$A,0)+1,COLUMN(D$13),4)&amp;":"&amp;ADDRESS(MATCH("K30",$A:$A,0)-1,COLUMN(D$13),4)))</f>
        <v/>
      </c>
      <c r="E172" s="954">
        <f>SUM(INDIRECT(ADDRESS(MATCH("K29",$A:$A,0)+1,COLUMN(E$13),4)&amp;":"&amp;ADDRESS(MATCH("K30",$A:$A,0)-1,COLUMN(E$13),4)))</f>
        <v/>
      </c>
      <c r="F172" s="954">
        <f>SUM(INDIRECT(ADDRESS(MATCH("K29",$A:$A,0)+1,COLUMN(F$13),4)&amp;":"&amp;ADDRESS(MATCH("K30",$A:$A,0)-1,COLUMN(F$13),4)))</f>
        <v/>
      </c>
      <c r="G172" s="954">
        <f>SUM(INDIRECT(ADDRESS(MATCH("K29",$A:$A,0)+1,COLUMN(G$13),4)&amp;":"&amp;ADDRESS(MATCH("K30",$A:$A,0)-1,COLUMN(G$13),4)))</f>
        <v/>
      </c>
      <c r="H172" s="954">
        <f>SUM(INDIRECT(ADDRESS(MATCH("K29",$A:$A,0)+1,COLUMN(H$13),4)&amp;":"&amp;ADDRESS(MATCH("K30",$A:$A,0)-1,COLUMN(H$13),4)))</f>
        <v/>
      </c>
      <c r="I172" s="984" t="n"/>
      <c r="J172" s="180" t="n"/>
      <c r="N172" s="976">
        <f>B172</f>
        <v/>
      </c>
      <c r="O172" s="192">
        <f>C172*BS!$B$9</f>
        <v/>
      </c>
      <c r="P172" s="192">
        <f>D172*BS!$B$9</f>
        <v/>
      </c>
      <c r="Q172" s="192">
        <f>E172*BS!$B$9</f>
        <v/>
      </c>
      <c r="R172" s="192">
        <f>F172*BS!$B$9</f>
        <v/>
      </c>
      <c r="S172" s="192">
        <f>G172*BS!$B$9</f>
        <v/>
      </c>
      <c r="T172" s="192">
        <f>H172*BS!$B$9</f>
        <v/>
      </c>
      <c r="U172" s="193" t="n"/>
    </row>
    <row r="173">
      <c r="A173" s="194" t="inlineStr">
        <is>
          <t>K31</t>
        </is>
      </c>
      <c r="B173" s="96" t="inlineStr">
        <is>
          <t xml:space="preserve">Other Reserves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I166</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79" t="n"/>
      <c r="B174" s="102" t="inlineStr">
        <is>
          <t>Other Reserves *</t>
        </is>
      </c>
      <c r="C174" s="993" t="n"/>
      <c r="D174" s="993" t="n"/>
      <c r="E174" s="993" t="n"/>
      <c r="F174" s="993" t="n"/>
      <c r="G174" s="993" t="n">
        <v>-6940815</v>
      </c>
      <c r="H174" s="993" t="n">
        <v>-5146496</v>
      </c>
      <c r="I174" s="992" t="n"/>
      <c r="J174" s="180" t="n"/>
      <c r="N174" s="976">
        <f>B174</f>
        <v/>
      </c>
      <c r="O174" s="192" t="inlineStr"/>
      <c r="P174" s="192" t="inlineStr"/>
      <c r="Q174" s="192" t="inlineStr"/>
      <c r="R174" s="192" t="inlineStr"/>
      <c r="S174" s="192">
        <f>G174*BS!$B$9</f>
        <v/>
      </c>
      <c r="T174" s="192">
        <f>H174*BS!$B$9</f>
        <v/>
      </c>
      <c r="U174" s="193">
        <f>I167</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I168</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I169</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I170</f>
        <v/>
      </c>
    </row>
    <row r="178" customFormat="1" s="194">
      <c r="A178" s="79" t="n"/>
      <c r="B178" s="102" t="n"/>
      <c r="C178" s="103" t="n"/>
      <c r="D178" s="103" t="n"/>
      <c r="E178" s="103" t="n"/>
      <c r="F178" s="103" t="n"/>
      <c r="G178" s="103" t="n"/>
      <c r="H178" s="103" t="n"/>
      <c r="I178" s="992" t="n"/>
      <c r="J178" s="180" t="n"/>
      <c r="N178" s="976" t="inlineStr"/>
      <c r="O178" s="192" t="inlineStr"/>
      <c r="P178" s="192" t="inlineStr"/>
      <c r="Q178" s="192" t="inlineStr"/>
      <c r="R178" s="192" t="inlineStr"/>
      <c r="S178" s="192" t="inlineStr"/>
      <c r="T178" s="192" t="inlineStr"/>
      <c r="U178" s="193">
        <f>I171</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I172</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I173</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I174</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I175</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I176</f>
        <v/>
      </c>
    </row>
    <row r="184" ht="18.75" customHeight="1" s="340">
      <c r="B184" s="102" t="n"/>
      <c r="C184" s="952" t="n"/>
      <c r="D184" s="952" t="n"/>
      <c r="E184" s="952" t="n"/>
      <c r="F184" s="952" t="n"/>
      <c r="G184" s="952" t="n"/>
      <c r="H184" s="952" t="n"/>
      <c r="I184" s="979" t="n"/>
      <c r="J184" s="180" t="n"/>
      <c r="N184" s="976" t="inlineStr"/>
      <c r="O184" s="192" t="inlineStr"/>
      <c r="P184" s="192" t="inlineStr"/>
      <c r="Q184" s="192" t="inlineStr"/>
      <c r="R184" s="192" t="inlineStr"/>
      <c r="S184" s="192" t="inlineStr"/>
      <c r="T184" s="192" t="inlineStr"/>
      <c r="U184" s="193">
        <f>I177</f>
        <v/>
      </c>
    </row>
    <row r="185" ht="18.75" customFormat="1" customHeight="1" s="171">
      <c r="A185" s="194" t="inlineStr">
        <is>
          <t>K32</t>
        </is>
      </c>
      <c r="B185" s="96" t="inlineStr">
        <is>
          <t>Total</t>
        </is>
      </c>
      <c r="C185" s="954">
        <f>SUM(INDIRECT(ADDRESS(MATCH("K31",$A:$A,0)+1,COLUMN(C$13),4)&amp;":"&amp;ADDRESS(MATCH("K32",$A:$A,0)-1,COLUMN(C$13),4)))</f>
        <v/>
      </c>
      <c r="D185" s="954">
        <f>SUM(INDIRECT(ADDRESS(MATCH("K31",$A:$A,0)+1,COLUMN(D$13),4)&amp;":"&amp;ADDRESS(MATCH("K32",$A:$A,0)-1,COLUMN(D$13),4)))</f>
        <v/>
      </c>
      <c r="E185" s="954">
        <f>SUM(INDIRECT(ADDRESS(MATCH("K31",$A:$A,0)+1,COLUMN(E$13),4)&amp;":"&amp;ADDRESS(MATCH("K32",$A:$A,0)-1,COLUMN(E$13),4)))</f>
        <v/>
      </c>
      <c r="F185" s="954">
        <f>SUM(INDIRECT(ADDRESS(MATCH("K31",$A:$A,0)+1,COLUMN(F$13),4)&amp;":"&amp;ADDRESS(MATCH("K32",$A:$A,0)-1,COLUMN(F$13),4)))</f>
        <v/>
      </c>
      <c r="G185" s="954">
        <f>SUM(INDIRECT(ADDRESS(MATCH("K31",$A:$A,0)+1,COLUMN(G$13),4)&amp;":"&amp;ADDRESS(MATCH("K32",$A:$A,0)-1,COLUMN(G$13),4)))</f>
        <v/>
      </c>
      <c r="H185" s="954">
        <f>SUM(INDIRECT(ADDRESS(MATCH("K31",$A:$A,0)+1,COLUMN(H$13),4)&amp;":"&amp;ADDRESS(MATCH("K32",$A:$A,0)-1,COLUMN(H$13),4)))</f>
        <v/>
      </c>
      <c r="I185" s="984" t="n"/>
      <c r="J185" s="196" t="n"/>
      <c r="K185" s="197" t="n"/>
      <c r="L185" s="197" t="n"/>
      <c r="M185" s="197" t="n"/>
      <c r="N185" s="966">
        <f>B185</f>
        <v/>
      </c>
      <c r="O185" s="198">
        <f>C185*BS!$B$9</f>
        <v/>
      </c>
      <c r="P185" s="198">
        <f>D185*BS!$B$9</f>
        <v/>
      </c>
      <c r="Q185" s="198">
        <f>E185*BS!$B$9</f>
        <v/>
      </c>
      <c r="R185" s="198">
        <f>F185*BS!$B$9</f>
        <v/>
      </c>
      <c r="S185" s="198">
        <f>G185*BS!$B$9</f>
        <v/>
      </c>
      <c r="T185" s="198">
        <f>H185*BS!$B$9</f>
        <v/>
      </c>
      <c r="U185" s="193">
        <f>I178</f>
        <v/>
      </c>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102" t="n"/>
      <c r="C186" s="996" t="n"/>
      <c r="D186" s="996" t="n"/>
      <c r="E186" s="996" t="n"/>
      <c r="F186" s="996" t="n"/>
      <c r="G186" s="996" t="n"/>
      <c r="H186" s="996" t="n"/>
      <c r="I186" s="997" t="n"/>
      <c r="J186" s="180" t="n"/>
      <c r="N186" s="976" t="inlineStr"/>
      <c r="O186" s="192" t="inlineStr"/>
      <c r="P186" s="192" t="inlineStr"/>
      <c r="Q186" s="192" t="inlineStr"/>
      <c r="R186" s="192" t="inlineStr"/>
      <c r="S186" s="192" t="inlineStr"/>
      <c r="T186" s="192" t="inlineStr"/>
      <c r="U186" s="193" t="n"/>
    </row>
    <row r="187" ht="18.75" customFormat="1" customHeight="1" s="171">
      <c r="A187" s="194" t="inlineStr">
        <is>
          <t>K33</t>
        </is>
      </c>
      <c r="B187" s="96" t="inlineStr">
        <is>
          <t xml:space="preserve">Retained Earnings </t>
        </is>
      </c>
      <c r="C187" s="983" t="n"/>
      <c r="D187" s="983" t="n"/>
      <c r="E187" s="983" t="n"/>
      <c r="F187" s="983" t="n"/>
      <c r="G187" s="983" t="n"/>
      <c r="H187" s="983" t="n"/>
      <c r="I187" s="998" t="n"/>
      <c r="J187" s="196" t="n"/>
      <c r="K187" s="197" t="n"/>
      <c r="L187" s="197" t="n"/>
      <c r="M187" s="197" t="n"/>
      <c r="N187" s="966">
        <f>B187</f>
        <v/>
      </c>
      <c r="O187" s="198" t="inlineStr"/>
      <c r="P187" s="198" t="inlineStr"/>
      <c r="Q187" s="198" t="inlineStr"/>
      <c r="R187" s="198" t="inlineStr"/>
      <c r="S187" s="198" t="inlineStr"/>
      <c r="T187" s="198" t="inlineStr"/>
      <c r="U187" s="193">
        <f>I180</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inlineStr">
        <is>
          <t xml:space="preserve"> None Retained profits at the beginning of the financial year</t>
        </is>
      </c>
      <c r="C188" s="103" t="n"/>
      <c r="D188" s="103" t="n"/>
      <c r="E188" s="103" t="n"/>
      <c r="F188" s="103" t="n"/>
      <c r="G188" s="103" t="n">
        <v>6940815</v>
      </c>
      <c r="H188" s="103" t="n">
        <v>5146496</v>
      </c>
      <c r="I188" s="998" t="n"/>
      <c r="J188" s="196" t="n"/>
      <c r="K188" s="197" t="n"/>
      <c r="L188" s="197" t="n"/>
      <c r="M188" s="197" t="n"/>
      <c r="N188" s="966">
        <f>B188</f>
        <v/>
      </c>
      <c r="O188" s="198" t="inlineStr"/>
      <c r="P188" s="198" t="inlineStr"/>
      <c r="Q188" s="198" t="inlineStr"/>
      <c r="R188" s="198" t="inlineStr"/>
      <c r="S188" s="198">
        <f>G188*BS!$B$9</f>
        <v/>
      </c>
      <c r="T188" s="198">
        <f>H188*BS!$B$9</f>
        <v/>
      </c>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inlineStr">
        <is>
          <t xml:space="preserve"> None Retained profits at the end of the financial year</t>
        </is>
      </c>
      <c r="C189" s="993" t="n"/>
      <c r="D189" s="993" t="n"/>
      <c r="E189" s="993" t="n"/>
      <c r="F189" s="993" t="n"/>
      <c r="G189" s="993" t="n">
        <v>5146496</v>
      </c>
      <c r="H189" s="993" t="n">
        <v>3943309</v>
      </c>
      <c r="I189" s="998" t="n"/>
      <c r="J189" s="196" t="n"/>
      <c r="K189" s="197" t="n"/>
      <c r="L189" s="197" t="n"/>
      <c r="M189" s="197" t="n"/>
      <c r="N189" s="966">
        <f>B189</f>
        <v/>
      </c>
      <c r="O189" s="198" t="inlineStr"/>
      <c r="P189" s="198" t="inlineStr"/>
      <c r="Q189" s="198" t="inlineStr"/>
      <c r="R189" s="198" t="inlineStr"/>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79" t="inlineStr">
        <is>
          <t>K34</t>
        </is>
      </c>
      <c r="B190" s="96" t="inlineStr">
        <is>
          <t>Total</t>
        </is>
      </c>
      <c r="C190" s="954">
        <f>SUM(INDIRECT(ADDRESS(MATCH("K33",$A:$A,0)+1,COLUMN(C$13),4)&amp;":"&amp;ADDRESS(MATCH("K34",$A:$A,0)-1,COLUMN(C$13),4)))</f>
        <v/>
      </c>
      <c r="D190" s="954">
        <f>SUM(INDIRECT(ADDRESS(MATCH("K33",$A:$A,0)+1,COLUMN(D$13),4)&amp;":"&amp;ADDRESS(MATCH("K34",$A:$A,0)-1,COLUMN(D$13),4)))</f>
        <v/>
      </c>
      <c r="E190" s="954">
        <f>SUM(INDIRECT(ADDRESS(MATCH("K33",$A:$A,0)+1,COLUMN(E$13),4)&amp;":"&amp;ADDRESS(MATCH("K34",$A:$A,0)-1,COLUMN(E$13),4)))</f>
        <v/>
      </c>
      <c r="F190" s="954">
        <f>SUM(INDIRECT(ADDRESS(MATCH("K33",$A:$A,0)+1,COLUMN(F$13),4)&amp;":"&amp;ADDRESS(MATCH("K34",$A:$A,0)-1,COLUMN(F$13),4)))</f>
        <v/>
      </c>
      <c r="G190" s="954">
        <f>SUM(INDIRECT(ADDRESS(MATCH("K33",$A:$A,0)+1,COLUMN(G$13),4)&amp;":"&amp;ADDRESS(MATCH("K34",$A:$A,0)-1,COLUMN(G$13),4)))</f>
        <v/>
      </c>
      <c r="H190" s="954">
        <f>SUM(INDIRECT(ADDRESS(MATCH("K33",$A:$A,0)+1,COLUMN(H$13),4)&amp;":"&amp;ADDRESS(MATCH("K34",$A:$A,0)-1,COLUMN(H$13),4)))</f>
        <v/>
      </c>
      <c r="I190" s="997" t="n"/>
      <c r="J190" s="180" t="n"/>
      <c r="N190" s="976">
        <f>B190</f>
        <v/>
      </c>
      <c r="O190" s="192">
        <f>C190*BS!$B$9</f>
        <v/>
      </c>
      <c r="P190" s="192">
        <f>D190*BS!$B$9</f>
        <v/>
      </c>
      <c r="Q190" s="192">
        <f>E190*BS!$B$9</f>
        <v/>
      </c>
      <c r="R190" s="192">
        <f>F190*BS!$B$9</f>
        <v/>
      </c>
      <c r="S190" s="192">
        <f>G190*BS!$B$9</f>
        <v/>
      </c>
      <c r="T190" s="192">
        <f>H190*BS!$B$9</f>
        <v/>
      </c>
      <c r="U190" s="193" t="n"/>
    </row>
    <row r="191" ht="18.75" customFormat="1" customHeight="1" s="171">
      <c r="A191" s="171" t="inlineStr">
        <is>
          <t>K35</t>
        </is>
      </c>
      <c r="B191" s="96" t="inlineStr">
        <is>
          <t xml:space="preserve">Others </t>
        </is>
      </c>
      <c r="C191" s="999" t="n"/>
      <c r="D191" s="999" t="n"/>
      <c r="E191" s="999" t="n"/>
      <c r="F191" s="999" t="n"/>
      <c r="G191" s="999" t="n"/>
      <c r="H191" s="999" t="n"/>
      <c r="I191" s="997" t="n"/>
      <c r="J191" s="180" t="n"/>
      <c r="N191" s="966">
        <f>B191</f>
        <v/>
      </c>
      <c r="O191" s="204" t="inlineStr"/>
      <c r="P191" s="204" t="inlineStr"/>
      <c r="Q191" s="204" t="inlineStr"/>
      <c r="R191" s="204" t="inlineStr"/>
      <c r="S191" s="204" t="inlineStr"/>
      <c r="T191" s="204" t="inlineStr"/>
      <c r="U191" s="193"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I185</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I186</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103" t="n"/>
      <c r="D194" s="103" t="n"/>
      <c r="E194" s="103" t="n"/>
      <c r="F194" s="103" t="n"/>
      <c r="G194" s="103" t="n"/>
      <c r="H194" s="103" t="n"/>
      <c r="I194" s="997" t="n"/>
      <c r="J194" s="180" t="n"/>
      <c r="K194" s="172" t="n"/>
      <c r="L194" s="172" t="n"/>
      <c r="M194" s="172" t="n"/>
      <c r="N194" s="973" t="inlineStr"/>
      <c r="O194" s="192" t="inlineStr"/>
      <c r="P194" s="192" t="inlineStr"/>
      <c r="Q194" s="192" t="inlineStr"/>
      <c r="R194" s="192" t="inlineStr"/>
      <c r="S194" s="192" t="inlineStr"/>
      <c r="T194" s="192" t="inlineStr"/>
      <c r="U194" s="193">
        <f>I187</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I188</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000"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I189</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I190</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I191</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I192</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I193</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I194</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inlineStr">
        <is>
          <t>K36</t>
        </is>
      </c>
      <c r="B202" s="96" t="inlineStr">
        <is>
          <t>Total</t>
        </is>
      </c>
      <c r="C202" s="954">
        <f>SUM(INDIRECT(ADDRESS(MATCH("K35",$A:$A,0)+1,COLUMN(C$13),4)&amp;":"&amp;ADDRESS(MATCH("K36",$A:$A,0)-1,COLUMN(C$13),4)))</f>
        <v/>
      </c>
      <c r="D202" s="954">
        <f>SUM(INDIRECT(ADDRESS(MATCH("K35",$A:$A,0)+1,COLUMN(D$13),4)&amp;":"&amp;ADDRESS(MATCH("K36",$A:$A,0)-1,COLUMN(D$13),4)))</f>
        <v/>
      </c>
      <c r="E202" s="954">
        <f>SUM(INDIRECT(ADDRESS(MATCH("K35",$A:$A,0)+1,COLUMN(E$13),4)&amp;":"&amp;ADDRESS(MATCH("K36",$A:$A,0)-1,COLUMN(E$13),4)))</f>
        <v/>
      </c>
      <c r="F202" s="954">
        <f>SUM(INDIRECT(ADDRESS(MATCH("K35",$A:$A,0)+1,COLUMN(F$13),4)&amp;":"&amp;ADDRESS(MATCH("K36",$A:$A,0)-1,COLUMN(F$13),4)))</f>
        <v/>
      </c>
      <c r="G202" s="954">
        <f>SUM(INDIRECT(ADDRESS(MATCH("K35",$A:$A,0)+1,COLUMN(G$13),4)&amp;":"&amp;ADDRESS(MATCH("K36",$A:$A,0)-1,COLUMN(G$13),4)))</f>
        <v/>
      </c>
      <c r="H202" s="954">
        <f>SUM(INDIRECT(ADDRESS(MATCH("K35",$A:$A,0)+1,COLUMN(H$13),4)&amp;":"&amp;ADDRESS(MATCH("K36",$A:$A,0)-1,COLUMN(H$13),4)))</f>
        <v/>
      </c>
      <c r="I202" s="997" t="n"/>
      <c r="J202" s="180" t="n"/>
      <c r="K202" s="172" t="n"/>
      <c r="L202" s="172" t="n"/>
      <c r="M202" s="172" t="n"/>
      <c r="N202" s="966">
        <f>B202</f>
        <v/>
      </c>
      <c r="O202" s="1001">
        <f>C202*BS!$B$9</f>
        <v/>
      </c>
      <c r="P202" s="1001">
        <f>D202*BS!$B$9</f>
        <v/>
      </c>
      <c r="Q202" s="1001">
        <f>E202*BS!$B$9</f>
        <v/>
      </c>
      <c r="R202" s="1001">
        <f>F202*BS!$B$9</f>
        <v/>
      </c>
      <c r="S202" s="1001">
        <f>G202*BS!$B$9</f>
        <v/>
      </c>
      <c r="T202" s="1001">
        <f>H202*BS!$B$9</f>
        <v/>
      </c>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194" t="inlineStr">
        <is>
          <t>K37</t>
        </is>
      </c>
      <c r="B204" s="96" t="inlineStr">
        <is>
          <t xml:space="preserve">Total Shareholders Equity </t>
        </is>
      </c>
      <c r="C204" s="983" t="n"/>
      <c r="D204" s="983" t="n"/>
      <c r="E204" s="983" t="n"/>
      <c r="F204" s="983" t="n"/>
      <c r="G204" s="983" t="n"/>
      <c r="H204" s="983" t="n"/>
      <c r="I204" s="998" t="n"/>
      <c r="J204" s="196" t="n"/>
      <c r="K204" s="197" t="n"/>
      <c r="L204" s="197" t="n"/>
      <c r="M204" s="197" t="n"/>
      <c r="N204" s="966">
        <f>B204</f>
        <v/>
      </c>
      <c r="O204" s="198" t="inlineStr"/>
      <c r="P204" s="198" t="inlineStr"/>
      <c r="Q204" s="198" t="inlineStr"/>
      <c r="R204" s="198" t="inlineStr"/>
      <c r="S204" s="198" t="inlineStr"/>
      <c r="T204" s="198" t="inlineStr"/>
      <c r="U204" s="193">
        <f>I197</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102" t="n"/>
      <c r="C205" s="103" t="n"/>
      <c r="D205" s="103" t="n"/>
      <c r="E205" s="103" t="n"/>
      <c r="F205" s="103" t="n"/>
      <c r="G205" s="103" t="n"/>
      <c r="H205" s="103" t="n"/>
      <c r="I205" s="984" t="n"/>
      <c r="J205" s="180" t="n"/>
      <c r="N205" s="976" t="inlineStr"/>
      <c r="O205" s="192" t="inlineStr"/>
      <c r="P205" s="192" t="inlineStr"/>
      <c r="Q205" s="192" t="inlineStr"/>
      <c r="R205" s="192" t="inlineStr"/>
      <c r="S205" s="192" t="inlineStr"/>
      <c r="T205" s="192" t="inlineStr"/>
      <c r="U205" s="193">
        <f>I198</f>
        <v/>
      </c>
    </row>
    <row r="206">
      <c r="B206" s="102" t="n"/>
      <c r="C206" s="1002" t="n"/>
      <c r="D206" s="1002" t="n"/>
      <c r="E206" s="1002" t="n"/>
      <c r="F206" s="1002" t="n"/>
      <c r="G206" s="1002" t="n"/>
      <c r="H206" s="1002" t="n"/>
      <c r="I206" s="984" t="n"/>
      <c r="J206" s="180" t="n"/>
      <c r="N206" s="976" t="inlineStr"/>
      <c r="O206" s="192" t="inlineStr"/>
      <c r="P206" s="192" t="inlineStr"/>
      <c r="Q206" s="192" t="inlineStr"/>
      <c r="R206" s="192" t="inlineStr"/>
      <c r="S206" s="192" t="inlineStr"/>
      <c r="T206" s="192" t="inlineStr"/>
      <c r="U206" s="193" t="n"/>
    </row>
    <row r="207">
      <c r="A207" s="171" t="inlineStr">
        <is>
          <t>K38</t>
        </is>
      </c>
      <c r="B207" s="96" t="inlineStr">
        <is>
          <t>Total</t>
        </is>
      </c>
      <c r="C207" s="954">
        <f>SUM(INDIRECT(ADDRESS(MATCH("K37",$A:$A,0)+1,COLUMN(C$13),4)&amp;":"&amp;ADDRESS(MATCH("K38",$A:$A,0)-1,COLUMN(C$13),4)))</f>
        <v/>
      </c>
      <c r="D207" s="954">
        <f>SUM(INDIRECT(ADDRESS(MATCH("K37",$A:$A,0)+1,COLUMN(D$13),4)&amp;":"&amp;ADDRESS(MATCH("K38",$A:$A,0)-1,COLUMN(D$13),4)))</f>
        <v/>
      </c>
      <c r="E207" s="954">
        <f>SUM(INDIRECT(ADDRESS(MATCH("K37",$A:$A,0)+1,COLUMN(E$13),4)&amp;":"&amp;ADDRESS(MATCH("K38",$A:$A,0)-1,COLUMN(E$13),4)))</f>
        <v/>
      </c>
      <c r="F207" s="954">
        <f>SUM(INDIRECT(ADDRESS(MATCH("K37",$A:$A,0)+1,COLUMN(F$13),4)&amp;":"&amp;ADDRESS(MATCH("K38",$A:$A,0)-1,COLUMN(F$13),4)))</f>
        <v/>
      </c>
      <c r="G207" s="954">
        <f>SUM(INDIRECT(ADDRESS(MATCH("K37",$A:$A,0)+1,COLUMN(G$13),4)&amp;":"&amp;ADDRESS(MATCH("K38",$A:$A,0)-1,COLUMN(G$13),4)))</f>
        <v/>
      </c>
      <c r="H207" s="954">
        <f>SUM(INDIRECT(ADDRESS(MATCH("K37",$A:$A,0)+1,COLUMN(H$13),4)&amp;":"&amp;ADDRESS(MATCH("K38",$A:$A,0)-1,COLUMN(H$13),4)))</f>
        <v/>
      </c>
      <c r="I207" s="984" t="n"/>
      <c r="J207" s="180" t="n"/>
      <c r="N207" s="976">
        <f>B207</f>
        <v/>
      </c>
      <c r="O207" s="192">
        <f>C207*BS!$B$9</f>
        <v/>
      </c>
      <c r="P207" s="192">
        <f>D207*BS!$B$9</f>
        <v/>
      </c>
      <c r="Q207" s="192">
        <f>E207*BS!$B$9</f>
        <v/>
      </c>
      <c r="R207" s="192">
        <f>F207*BS!$B$9</f>
        <v/>
      </c>
      <c r="S207" s="192">
        <f>G207*BS!$B$9</f>
        <v/>
      </c>
      <c r="T207" s="192">
        <f>H207*BS!$B$9</f>
        <v/>
      </c>
      <c r="U207" s="193" t="n"/>
    </row>
    <row r="208">
      <c r="A208" s="171" t="inlineStr">
        <is>
          <t>K39</t>
        </is>
      </c>
      <c r="B208" s="96" t="inlineStr">
        <is>
          <t xml:space="preserve">Off Balance Liabilities </t>
        </is>
      </c>
      <c r="C208" s="1003" t="n"/>
      <c r="D208" s="1003" t="n"/>
      <c r="E208" s="1003" t="n"/>
      <c r="F208" s="1003" t="n"/>
      <c r="G208" s="1003" t="n"/>
      <c r="H208" s="1003" t="n"/>
      <c r="I208" s="997" t="n"/>
      <c r="J208" s="180" t="n"/>
      <c r="N208" s="966">
        <f>B208</f>
        <v/>
      </c>
      <c r="O208" s="204" t="inlineStr"/>
      <c r="P208" s="204" t="inlineStr"/>
      <c r="Q208" s="204" t="inlineStr"/>
      <c r="R208" s="204" t="inlineStr"/>
      <c r="S208" s="204" t="inlineStr"/>
      <c r="T208" s="204" t="inlineStr"/>
      <c r="U208" s="193" t="n"/>
    </row>
    <row r="209">
      <c r="B209" s="102" t="inlineStr">
        <is>
          <t>- LC</t>
        </is>
      </c>
      <c r="C209" s="991" t="n"/>
      <c r="D209" s="991" t="n"/>
      <c r="E209" s="991" t="n"/>
      <c r="F209" s="991" t="n"/>
      <c r="G209" s="991" t="n"/>
      <c r="H209" s="991" t="n"/>
      <c r="I209" s="977" t="n"/>
      <c r="J209" s="180" t="n"/>
      <c r="N209" s="976">
        <f>B209</f>
        <v/>
      </c>
      <c r="O209" s="192" t="inlineStr"/>
      <c r="P209" s="192" t="inlineStr"/>
      <c r="Q209" s="192" t="inlineStr"/>
      <c r="R209" s="192" t="inlineStr"/>
      <c r="S209" s="192" t="inlineStr"/>
      <c r="T209" s="192" t="inlineStr"/>
      <c r="U209" s="193">
        <f>I202</f>
        <v/>
      </c>
    </row>
    <row r="210">
      <c r="B210" s="102" t="inlineStr">
        <is>
          <t>- BG</t>
        </is>
      </c>
      <c r="C210" s="991" t="n"/>
      <c r="D210" s="991" t="n"/>
      <c r="E210" s="991" t="n"/>
      <c r="F210" s="991" t="n"/>
      <c r="G210" s="991" t="n"/>
      <c r="H210" s="991" t="n"/>
      <c r="I210" s="239" t="n"/>
      <c r="J210" s="180" t="n"/>
      <c r="N210" s="976">
        <f>B210</f>
        <v/>
      </c>
      <c r="O210" s="192" t="inlineStr"/>
      <c r="P210" s="192" t="inlineStr"/>
      <c r="Q210" s="192" t="inlineStr"/>
      <c r="R210" s="192" t="inlineStr"/>
      <c r="S210" s="192" t="inlineStr"/>
      <c r="T210" s="192" t="inlineStr"/>
      <c r="U210" s="193">
        <f>I203</f>
        <v/>
      </c>
    </row>
    <row r="211">
      <c r="B211" s="102" t="inlineStr">
        <is>
          <t>- BD</t>
        </is>
      </c>
      <c r="C211" s="103" t="n"/>
      <c r="D211" s="103" t="n"/>
      <c r="E211" s="103" t="n"/>
      <c r="F211" s="103" t="n"/>
      <c r="G211" s="103" t="n"/>
      <c r="H211" s="103" t="n"/>
      <c r="I211" s="240" t="n"/>
      <c r="J211" s="180" t="n"/>
      <c r="N211" s="976">
        <f>B211</f>
        <v/>
      </c>
      <c r="O211" s="192" t="inlineStr"/>
      <c r="P211" s="192" t="inlineStr"/>
      <c r="Q211" s="192" t="inlineStr"/>
      <c r="R211" s="192" t="inlineStr"/>
      <c r="S211" s="192" t="inlineStr"/>
      <c r="T211" s="192" t="inlineStr"/>
      <c r="U211" s="193">
        <f>I204</f>
        <v/>
      </c>
    </row>
    <row r="212">
      <c r="B212" s="102" t="inlineStr">
        <is>
          <t>- CG</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I205</f>
        <v/>
      </c>
    </row>
    <row r="213" ht="20.25" customFormat="1" customHeight="1" s="194">
      <c r="B213" s="102" t="inlineStr">
        <is>
          <t>- Commitments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I206</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I207</f>
        <v/>
      </c>
    </row>
    <row r="215">
      <c r="B215" s="102" t="inlineStr">
        <is>
          <t>- Others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I208</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I209</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I210</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I211</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I212</f>
        <v/>
      </c>
    </row>
    <row r="220">
      <c r="A220" s="194" t="inlineStr">
        <is>
          <t>K40</t>
        </is>
      </c>
      <c r="B220" s="243" t="inlineStr">
        <is>
          <t xml:space="preserve">Total </t>
        </is>
      </c>
      <c r="C220" s="1004">
        <f>SUM(INDIRECT(ADDRESS(MATCH("K39",$A:$A,0)+1,COLUMN(C$13),4)&amp;":"&amp;ADDRESS(MATCH("K40",$A:$A,0)-1,COLUMN(C$13),4)))</f>
        <v/>
      </c>
      <c r="D220" s="1004">
        <f>SUM(INDIRECT(ADDRESS(MATCH("K39",$A:$A,0)+1,COLUMN(D$13),4)&amp;":"&amp;ADDRESS(MATCH("K40",$A:$A,0)-1,COLUMN(D$13),4)))</f>
        <v/>
      </c>
      <c r="E220" s="1004">
        <f>SUM(INDIRECT(ADDRESS(MATCH("K39",$A:$A,0)+1,COLUMN(E$13),4)&amp;":"&amp;ADDRESS(MATCH("K40",$A:$A,0)-1,COLUMN(E$13),4)))</f>
        <v/>
      </c>
      <c r="F220" s="1004">
        <f>SUM(INDIRECT(ADDRESS(MATCH("K39",$A:$A,0)+1,COLUMN(F$13),4)&amp;":"&amp;ADDRESS(MATCH("K40",$A:$A,0)-1,COLUMN(F$13),4)))</f>
        <v/>
      </c>
      <c r="G220" s="1004">
        <f>SUM(INDIRECT(ADDRESS(MATCH("K39",$A:$A,0)+1,COLUMN(G$13),4)&amp;":"&amp;ADDRESS(MATCH("K40",$A:$A,0)-1,COLUMN(G$13),4)))</f>
        <v/>
      </c>
      <c r="H220" s="1004">
        <f>SUM(INDIRECT(ADDRESS(MATCH("K39",$A:$A,0)+1,COLUMN(H$13),4)&amp;":"&amp;ADDRESS(MATCH("K40",$A:$A,0)-1,COLUMN(H$13),4)))</f>
        <v/>
      </c>
      <c r="I220" s="245" t="n"/>
      <c r="J220" s="196" t="n"/>
      <c r="K220" s="197" t="n"/>
      <c r="L220" s="197" t="n"/>
      <c r="M220" s="197" t="n"/>
      <c r="N220" s="966">
        <f>B220</f>
        <v/>
      </c>
      <c r="O220" s="246">
        <f>C220*BS!$B$9</f>
        <v/>
      </c>
      <c r="P220" s="246">
        <f>D220*BS!$B$9</f>
        <v/>
      </c>
      <c r="Q220" s="246">
        <f>E220*BS!$B$9</f>
        <v/>
      </c>
      <c r="R220" s="246">
        <f>F220*BS!$B$9</f>
        <v/>
      </c>
      <c r="S220" s="246">
        <f>G220*BS!$B$9</f>
        <v/>
      </c>
      <c r="T220" s="246">
        <f>H220*BS!$B$9</f>
        <v/>
      </c>
      <c r="U220" s="247">
        <f>I213</f>
        <v/>
      </c>
      <c r="V220" s="197" t="n"/>
      <c r="W220" s="197" t="n"/>
      <c r="X220" s="197" t="n"/>
      <c r="Y220" s="197" t="n"/>
      <c r="Z220" s="197" t="n"/>
      <c r="AA220" s="197" t="n"/>
      <c r="AB220" s="197" t="n"/>
      <c r="AC220" s="197" t="n"/>
      <c r="AD220" s="197" t="n"/>
      <c r="AE220" s="197" t="n"/>
      <c r="AF220" s="197" t="n"/>
      <c r="AG220" s="197" t="n"/>
      <c r="AH220" s="197" t="n"/>
      <c r="AI220" s="197" t="n"/>
      <c r="AJ220" s="197" t="n"/>
      <c r="AK220" s="197" t="n"/>
      <c r="AL220" s="197" t="n"/>
      <c r="AM220" s="197" t="n"/>
      <c r="AN220" s="197" t="n"/>
      <c r="AO220" s="197" t="n"/>
      <c r="AP220" s="197" t="n"/>
      <c r="AQ220" s="197" t="n"/>
      <c r="AR220" s="197" t="n"/>
      <c r="AS220" s="197" t="n"/>
      <c r="AT220" s="197" t="n"/>
      <c r="AU220" s="197" t="n"/>
      <c r="AV220" s="197" t="n"/>
      <c r="AW220" s="197" t="n"/>
      <c r="AX220" s="197" t="n"/>
      <c r="AY220" s="197" t="n"/>
      <c r="AZ220" s="197" t="n"/>
      <c r="BA220" s="197" t="n"/>
      <c r="BB220" s="197" t="n"/>
      <c r="BC220" s="197" t="n"/>
      <c r="BD220" s="197" t="n"/>
      <c r="BE220" s="197" t="n"/>
      <c r="BF220" s="197" t="n"/>
      <c r="BG220" s="197" t="n"/>
      <c r="BH220" s="197" t="n"/>
      <c r="BI220" s="197" t="n"/>
      <c r="BJ220" s="197" t="n"/>
      <c r="BK220" s="197" t="n"/>
      <c r="BL220" s="197" t="n"/>
      <c r="BM220" s="197" t="n"/>
      <c r="BN220" s="197" t="n"/>
      <c r="BO220" s="197" t="n"/>
      <c r="BP220" s="197" t="n"/>
      <c r="BQ220" s="197" t="n"/>
      <c r="BR220" s="197" t="n"/>
      <c r="BS220" s="197" t="n"/>
      <c r="BT220" s="197" t="n"/>
      <c r="BU220" s="197" t="n"/>
      <c r="BV220" s="197" t="n"/>
      <c r="BW220" s="197" t="n"/>
      <c r="BX220" s="197" t="n"/>
      <c r="BY220" s="197" t="n"/>
      <c r="BZ220" s="197" t="n"/>
      <c r="CA220" s="197" t="n"/>
      <c r="CB220" s="197" t="n"/>
      <c r="CC220" s="197" t="n"/>
      <c r="CD220" s="197" t="n"/>
      <c r="CE220" s="197" t="n"/>
      <c r="CF220" s="197" t="n"/>
      <c r="CG220" s="197" t="n"/>
      <c r="CH220" s="197" t="n"/>
      <c r="CI220" s="197" t="n"/>
      <c r="CJ220" s="197" t="n"/>
      <c r="CK220" s="197" t="n"/>
      <c r="CL220" s="197" t="n"/>
      <c r="CM220" s="197" t="n"/>
      <c r="CN220" s="197" t="n"/>
      <c r="CO220" s="197" t="n"/>
      <c r="CP220" s="197" t="n"/>
      <c r="CQ220" s="197" t="n"/>
      <c r="CR220" s="197" t="n"/>
      <c r="CS220" s="197" t="n"/>
      <c r="CT220" s="197" t="n"/>
      <c r="CU220" s="197" t="n"/>
      <c r="CV220" s="197" t="n"/>
      <c r="CW220" s="197" t="n"/>
      <c r="CX220" s="197" t="n"/>
      <c r="CY220" s="197" t="n"/>
      <c r="CZ220" s="197" t="n"/>
      <c r="DA220" s="197" t="n"/>
      <c r="DB220" s="197" t="n"/>
      <c r="DC220" s="197" t="n"/>
      <c r="DD220" s="197" t="n"/>
      <c r="DE220" s="197" t="n"/>
      <c r="DF220" s="197" t="n"/>
      <c r="DG220" s="197" t="n"/>
      <c r="DH220" s="197" t="n"/>
      <c r="DI220" s="197" t="n"/>
      <c r="DJ220" s="197" t="n"/>
      <c r="DK220" s="197" t="n"/>
      <c r="DL220" s="197" t="n"/>
      <c r="DM220" s="197" t="n"/>
      <c r="DN220" s="197" t="n"/>
      <c r="DO220" s="197" t="n"/>
      <c r="DP220" s="197" t="n"/>
      <c r="DQ220" s="197" t="n"/>
      <c r="DR220" s="197" t="n"/>
      <c r="DS220" s="197" t="n"/>
      <c r="DT220" s="197" t="n"/>
      <c r="DU220" s="197" t="n"/>
      <c r="DV220" s="197" t="n"/>
      <c r="DW220" s="197" t="n"/>
      <c r="DX220" s="197" t="n"/>
      <c r="DY220" s="197" t="n"/>
      <c r="DZ220" s="197" t="n"/>
      <c r="EA220" s="197" t="n"/>
      <c r="EB220" s="197" t="n"/>
      <c r="EC220" s="197" t="n"/>
      <c r="ED220" s="197" t="n"/>
      <c r="EE220" s="197" t="n"/>
      <c r="EF220" s="197" t="n"/>
      <c r="EG220" s="197" t="n"/>
      <c r="EH220" s="197" t="n"/>
      <c r="EI220" s="197" t="n"/>
      <c r="EJ220" s="197" t="n"/>
    </row>
    <row r="221">
      <c r="B221" s="248" t="n"/>
      <c r="C221" s="242" t="n"/>
      <c r="D221" s="242" t="n"/>
      <c r="E221" s="242" t="n"/>
      <c r="F221" s="242" t="n"/>
      <c r="G221" s="242" t="n"/>
      <c r="H221" s="242" t="n"/>
      <c r="I221" s="242" t="n"/>
      <c r="J221" s="180" t="n"/>
      <c r="N221" t="inlineStr"/>
      <c r="O221" s="249" t="inlineStr"/>
      <c r="P221" s="249" t="inlineStr"/>
      <c r="Q221" s="249" t="inlineStr"/>
      <c r="R221" s="249" t="inlineStr"/>
      <c r="S221" s="249" t="inlineStr"/>
      <c r="T221" s="249" t="inlineStr"/>
      <c r="U221" s="249" t="n"/>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84452287</v>
      </c>
      <c r="H29" s="939" t="n">
        <v>90975382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t>
        </is>
      </c>
      <c r="C56" s="939" t="n"/>
      <c r="D56" s="939" t="n"/>
      <c r="E56" s="939" t="n"/>
      <c r="F56" s="939" t="n"/>
      <c r="G56" s="939" t="n">
        <v>2212068</v>
      </c>
      <c r="H56" s="939" t="n">
        <v>2131132</v>
      </c>
      <c r="I56" s="1017" t="n"/>
      <c r="N56" s="293" t="inlineStr"/>
      <c r="O56" s="192" t="inlineStr"/>
      <c r="P56" s="192" t="inlineStr"/>
      <c r="Q56" s="192" t="inlineStr"/>
      <c r="R56" s="192" t="inlineStr"/>
      <c r="S56" s="192" t="inlineStr"/>
      <c r="T56" s="192" t="inlineStr"/>
      <c r="U56" s="1016">
        <f>I56</f>
        <v/>
      </c>
    </row>
    <row r="57" customFormat="1" s="279">
      <c r="A57" s="118" t="n"/>
      <c r="B57" s="102" t="inlineStr">
        <is>
          <t>Occupancy</t>
        </is>
      </c>
      <c r="C57" s="939" t="n"/>
      <c r="D57" s="939" t="n"/>
      <c r="E57" s="939" t="n"/>
      <c r="F57" s="939" t="n"/>
      <c r="G57" s="939" t="n">
        <v>241774</v>
      </c>
      <c r="H57" s="939" t="n">
        <v>305833</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8540842</v>
      </c>
      <c r="H58" s="939" t="n">
        <v>10638828</v>
      </c>
      <c r="I58" s="1017" t="n"/>
      <c r="N58" s="293" t="inlineStr"/>
      <c r="O58" s="192" t="inlineStr"/>
      <c r="P58" s="192" t="inlineStr"/>
      <c r="Q58" s="192" t="inlineStr"/>
      <c r="R58" s="192" t="inlineStr"/>
      <c r="S58" s="192" t="inlineStr"/>
      <c r="T58" s="192" t="inlineStr"/>
      <c r="U58" s="1016">
        <f>I58</f>
        <v/>
      </c>
    </row>
    <row r="59" customFormat="1" s="279">
      <c r="A59" s="118" t="n"/>
      <c r="B59" s="102" t="inlineStr">
        <is>
          <t>Employee benefits expense</t>
        </is>
      </c>
      <c r="C59" s="939" t="n"/>
      <c r="D59" s="939" t="n"/>
      <c r="E59" s="939" t="n"/>
      <c r="F59" s="939" t="n"/>
      <c r="G59" s="939" t="n">
        <v>16821721</v>
      </c>
      <c r="H59" s="939" t="n">
        <v>19123030</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241774</v>
      </c>
      <c r="H80" s="939" t="n">
        <v>305833</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costs</t>
        </is>
      </c>
      <c r="C98" s="939" t="n"/>
      <c r="D98" s="939" t="n"/>
      <c r="E98" s="939" t="n"/>
      <c r="F98" s="939" t="n"/>
      <c r="G98" s="939" t="n">
        <v>246789</v>
      </c>
      <c r="H98" s="939" t="n">
        <v>401327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246789</v>
      </c>
      <c r="H111" s="939" t="n">
        <v>401327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-246789</v>
      </c>
      <c r="H124" s="952" t="n">
        <v>-401327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t>
        </is>
      </c>
      <c r="D138" s="939" t="n"/>
      <c r="E138" s="939" t="n"/>
      <c r="F138" s="939" t="n"/>
      <c r="G138" s="939" t="n">
        <v>746725</v>
      </c>
      <c r="H138" s="939" t="n">
        <v>481027</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1073932</v>
      </c>
      <c r="G12" s="1029" t="n">
        <v>2214698</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-1825060</v>
      </c>
      <c r="G13" s="1028" t="n">
        <v>-1911646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-891715</v>
      </c>
      <c r="G14" s="326" t="n">
        <v>-601407</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41630</v>
      </c>
      <c r="G16" s="1028" t="n">
        <v>708832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-891715</v>
      </c>
      <c r="G18" s="1029" t="n">
        <v>-601407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10000000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-4761932</v>
      </c>
      <c r="G23" s="1028" t="n">
        <v>-6085002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-2380966</v>
      </c>
      <c r="G25" s="1029" t="n">
        <v>1957499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