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JEOL (AUSTRALASIA)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4737239</v>
      </c>
      <c r="H15" s="103" t="n">
        <v>6472104</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862567</v>
      </c>
      <c r="H29" s="103" t="n">
        <v>1586457</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Current Finished goods at cost</t>
        </is>
      </c>
      <c r="C43" s="103" t="n"/>
      <c r="D43" s="103" t="n"/>
      <c r="E43" s="103" t="n"/>
      <c r="F43" s="103" t="n"/>
      <c r="G43" s="103" t="n">
        <v>15855793</v>
      </c>
      <c r="H43" s="103" t="n">
        <v>2909154</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Term deposits</t>
        </is>
      </c>
      <c r="C56" s="939" t="n"/>
      <c r="D56" s="939" t="n"/>
      <c r="E56" s="939" t="n"/>
      <c r="F56" s="939" t="n"/>
      <c r="G56" s="939" t="n">
        <v>20000</v>
      </c>
      <c r="H56" s="939" t="n">
        <v>20000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Trade and other receivables</t>
        </is>
      </c>
      <c r="C57" s="939" t="n"/>
      <c r="D57" s="939" t="n"/>
      <c r="E57" s="939" t="n"/>
      <c r="F57" s="939" t="n"/>
      <c r="G57" s="939" t="n">
        <v>862567</v>
      </c>
      <c r="H57" s="939" t="n">
        <v>1586457</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Other current assets</t>
        </is>
      </c>
      <c r="C58" s="939" t="n"/>
      <c r="D58" s="939" t="n"/>
      <c r="E58" s="939" t="n"/>
      <c r="F58" s="939" t="n"/>
      <c r="G58" s="939" t="n">
        <v>28380</v>
      </c>
      <c r="H58" s="939" t="n">
        <v>53430</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assets</t>
        </is>
      </c>
      <c r="C70" s="939" t="n"/>
      <c r="D70" s="939" t="n"/>
      <c r="E70" s="939" t="n"/>
      <c r="F70" s="939" t="n"/>
      <c r="G70" s="939" t="n">
        <v>28380</v>
      </c>
      <c r="H70" s="939" t="n">
        <v>53430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
      </c>
      <c r="H71" s="939" t="n">
        <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Machinery and equipment at cost  Cost Balance at 31 March 2023</t>
        </is>
      </c>
      <c r="C86" s="939" t="n"/>
      <c r="D86" s="939" t="n"/>
      <c r="E86" s="939" t="n"/>
      <c r="F86" s="939" t="n"/>
      <c r="G86" s="939" t="n">
        <v>0</v>
      </c>
      <c r="H86" s="939" t="n">
        <v>320942</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Motor vehicles at cost  Cost Balance at 31 March 2023</t>
        </is>
      </c>
      <c r="C87" s="939" t="n"/>
      <c r="D87" s="939" t="n"/>
      <c r="E87" s="939" t="n"/>
      <c r="F87" s="939" t="n"/>
      <c r="G87" s="939" t="n">
        <v>0</v>
      </c>
      <c r="H87" s="939" t="n">
        <v>339359</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Furniture and fittings at cost  Cost Balance at 31 March 2023</t>
        </is>
      </c>
      <c r="C88" s="939" t="n"/>
      <c r="D88" s="939" t="n"/>
      <c r="E88" s="939" t="n"/>
      <c r="F88" s="939" t="n"/>
      <c r="G88" s="939" t="n">
        <v>0</v>
      </c>
      <c r="H88" s="939" t="n">
        <v>126298</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xml:space="preserve"> Non-current Accumulated depreciation</t>
        </is>
      </c>
      <c r="C100" s="952" t="n"/>
      <c r="D100" s="952" t="n"/>
      <c r="E100" s="952" t="n"/>
      <c r="F100" s="952" t="n"/>
      <c r="G100" s="952" t="n">
        <v>-122106</v>
      </c>
      <c r="H100" s="952" t="n">
        <v>-122839</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195927</v>
      </c>
      <c r="H165" s="939" t="n">
        <v>114854</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Current Loan from related parties (Note 23)</t>
        </is>
      </c>
      <c r="C16" s="939" t="n"/>
      <c r="D16" s="939" t="n"/>
      <c r="E16" s="939" t="n"/>
      <c r="F16" s="939" t="n"/>
      <c r="G16" s="939" t="n">
        <v>3000000</v>
      </c>
      <c r="H16" s="939" t="n">
        <v>0</v>
      </c>
      <c r="I16" s="928" t="n"/>
      <c r="J16" s="180" t="n"/>
      <c r="N16" s="969">
        <f>B16</f>
        <v/>
      </c>
      <c r="O16" s="192" t="inlineStr"/>
      <c r="P16" s="192" t="inlineStr"/>
      <c r="Q16" s="192" t="inlineStr"/>
      <c r="R16" s="192" t="inlineStr"/>
      <c r="S16" s="192">
        <f>G16*BS!$B$9</f>
        <v/>
      </c>
      <c r="T16" s="192">
        <f>H16*BS!$B$9</f>
        <v/>
      </c>
      <c r="U16" s="193">
        <f>I16</f>
        <v/>
      </c>
    </row>
    <row r="17">
      <c r="B17" s="102" t="inlineStr">
        <is>
          <t xml:space="preserve"> None Current</t>
        </is>
      </c>
      <c r="C17" s="939" t="n"/>
      <c r="D17" s="939" t="n"/>
      <c r="E17" s="939" t="n"/>
      <c r="F17" s="939" t="n"/>
      <c r="G17" s="939" t="n">
        <v>88920</v>
      </c>
      <c r="H17" s="939" t="n">
        <v>96470</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Payables to related parties (Note 23)</t>
        </is>
      </c>
      <c r="C58" s="939" t="n"/>
      <c r="D58" s="939" t="n"/>
      <c r="E58" s="939" t="n"/>
      <c r="F58" s="939" t="n"/>
      <c r="G58" s="939" t="n">
        <v>1315843</v>
      </c>
      <c r="H58" s="939" t="n">
        <v>1937201</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Other Trade payables</t>
        </is>
      </c>
      <c r="C59" s="939" t="n"/>
      <c r="D59" s="939" t="n"/>
      <c r="E59" s="939" t="n"/>
      <c r="F59" s="939" t="n"/>
      <c r="G59" s="939" t="n">
        <v>47060</v>
      </c>
      <c r="H59" s="939" t="n">
        <v>851</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Goods and Services Tax payable</t>
        </is>
      </c>
      <c r="C60" s="939" t="n"/>
      <c r="D60" s="939" t="n"/>
      <c r="E60" s="939" t="n"/>
      <c r="F60" s="939" t="n"/>
      <c r="G60" s="939" t="n">
        <v>83111</v>
      </c>
      <c r="H60" s="939" t="n">
        <v>13474</v>
      </c>
      <c r="I60" s="975" t="n"/>
      <c r="J60" s="180" t="n"/>
      <c r="N60" s="976">
        <f>B60</f>
        <v/>
      </c>
      <c r="O60" s="192" t="inlineStr"/>
      <c r="P60" s="192" t="inlineStr"/>
      <c r="Q60" s="192" t="inlineStr"/>
      <c r="R60" s="192" t="inlineStr"/>
      <c r="S60" s="192">
        <f>G60*BS!$B$9</f>
        <v/>
      </c>
      <c r="T60" s="192">
        <f>H60*BS!$B$9</f>
        <v/>
      </c>
      <c r="U60" s="193">
        <f>I60</f>
        <v/>
      </c>
    </row>
    <row r="61">
      <c r="B61" s="102" t="inlineStr">
        <is>
          <t xml:space="preserve"> Current Sundry payables and accrued expenses</t>
        </is>
      </c>
      <c r="C61" s="103" t="n"/>
      <c r="D61" s="103" t="n"/>
      <c r="E61" s="103" t="n"/>
      <c r="F61" s="103" t="n"/>
      <c r="G61" s="103" t="n">
        <v>143007</v>
      </c>
      <c r="H61" s="103" t="n">
        <v>135159</v>
      </c>
      <c r="I61" s="975" t="n"/>
      <c r="J61" s="180" t="n"/>
      <c r="N61" s="976">
        <f>B61</f>
        <v/>
      </c>
      <c r="O61" s="192" t="inlineStr"/>
      <c r="P61" s="192" t="inlineStr"/>
      <c r="Q61" s="192" t="inlineStr"/>
      <c r="R61" s="192" t="inlineStr"/>
      <c r="S61" s="192">
        <f>G61*BS!$B$9</f>
        <v/>
      </c>
      <c r="T61" s="192">
        <f>H61*BS!$B$9</f>
        <v/>
      </c>
      <c r="U61" s="193">
        <f>I61</f>
        <v/>
      </c>
    </row>
    <row r="62">
      <c r="B62" s="102" t="inlineStr">
        <is>
          <t xml:space="preserve"> Current 2,086,685 1,589,021</t>
        </is>
      </c>
      <c r="C62" s="939" t="n"/>
      <c r="D62" s="939" t="n"/>
      <c r="E62" s="939" t="n"/>
      <c r="F62" s="939" t="n"/>
      <c r="G62" s="939" t="n">
        <v>0</v>
      </c>
      <c r="H62" s="939" t="n">
        <v>0</v>
      </c>
      <c r="I62" s="975" t="n"/>
      <c r="J62" s="180" t="n"/>
      <c r="N62" s="976">
        <f>B62</f>
        <v/>
      </c>
      <c r="O62" s="192" t="inlineStr"/>
      <c r="P62" s="192" t="inlineStr"/>
      <c r="Q62" s="192" t="inlineStr"/>
      <c r="R62" s="192" t="inlineStr"/>
      <c r="S62" s="192">
        <f>G62*BS!$B$9</f>
        <v/>
      </c>
      <c r="T62" s="192">
        <f>H62*BS!$B$9</f>
        <v/>
      </c>
      <c r="U62" s="193">
        <f>I62</f>
        <v/>
      </c>
    </row>
    <row r="63">
      <c r="B63" s="102" t="inlineStr">
        <is>
          <t xml:space="preserve"> Current 14. Other liabilities</t>
        </is>
      </c>
      <c r="C63" s="939" t="n"/>
      <c r="D63" s="939" t="n"/>
      <c r="E63" s="939" t="n"/>
      <c r="F63" s="939" t="n"/>
      <c r="G63" s="939" t="n">
        <v>2022</v>
      </c>
      <c r="H63" s="939" t="n">
        <v>2023</v>
      </c>
      <c r="I63" s="975" t="n"/>
      <c r="J63" s="180" t="n"/>
      <c r="N63" s="976">
        <f>B63</f>
        <v/>
      </c>
      <c r="O63" s="192" t="inlineStr"/>
      <c r="P63" s="192" t="inlineStr"/>
      <c r="Q63" s="192" t="inlineStr"/>
      <c r="R63" s="192" t="inlineStr"/>
      <c r="S63" s="192">
        <f>G63*BS!$B$9</f>
        <v/>
      </c>
      <c r="T63" s="192">
        <f>H63*BS!$B$9</f>
        <v/>
      </c>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Sundry payables and accrued expenses</t>
        </is>
      </c>
      <c r="C70" s="939" t="n"/>
      <c r="D70" s="939" t="n"/>
      <c r="E70" s="939" t="n"/>
      <c r="F70" s="939" t="n"/>
      <c r="G70" s="939" t="n">
        <v>143007</v>
      </c>
      <c r="H70" s="939" t="n">
        <v>135159</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Payables to related parties (Note 23)</t>
        </is>
      </c>
      <c r="C88" s="939" t="n"/>
      <c r="D88" s="939" t="n"/>
      <c r="E88" s="939" t="n"/>
      <c r="F88" s="939" t="n"/>
      <c r="G88" s="939" t="n">
        <v>1315843</v>
      </c>
      <c r="H88" s="939" t="n">
        <v>1937201</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Other Trade payables</t>
        </is>
      </c>
      <c r="C89" s="939" t="n"/>
      <c r="D89" s="939" t="n"/>
      <c r="E89" s="939" t="n"/>
      <c r="F89" s="939" t="n"/>
      <c r="G89" s="939" t="n">
        <v>47060</v>
      </c>
      <c r="H89" s="939" t="n">
        <v>851</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Goods and Services Tax payable</t>
        </is>
      </c>
      <c r="C90" s="939" t="n"/>
      <c r="D90" s="939" t="n"/>
      <c r="E90" s="939" t="n"/>
      <c r="F90" s="939" t="n"/>
      <c r="G90" s="939" t="n">
        <v>83111</v>
      </c>
      <c r="H90" s="939" t="n">
        <v>13474</v>
      </c>
      <c r="I90" s="975" t="n"/>
      <c r="J90" s="180" t="n"/>
      <c r="N90" s="976">
        <f>B90</f>
        <v/>
      </c>
      <c r="O90" s="192" t="inlineStr"/>
      <c r="P90" s="192" t="inlineStr"/>
      <c r="Q90" s="192" t="inlineStr"/>
      <c r="R90" s="192" t="inlineStr"/>
      <c r="S90" s="192">
        <f>G90*BS!$B$9</f>
        <v/>
      </c>
      <c r="T90" s="192">
        <f>H90*BS!$B$9</f>
        <v/>
      </c>
      <c r="U90" s="193">
        <f>I90</f>
        <v/>
      </c>
    </row>
    <row r="91">
      <c r="B91" s="211" t="inlineStr">
        <is>
          <t xml:space="preserve"> Current Sundry payables and accrued expenses</t>
        </is>
      </c>
      <c r="C91" s="103" t="n"/>
      <c r="D91" s="103" t="n"/>
      <c r="E91" s="103" t="n"/>
      <c r="F91" s="103" t="n"/>
      <c r="G91" s="103" t="n">
        <v>143007</v>
      </c>
      <c r="H91" s="103" t="n">
        <v>135159</v>
      </c>
      <c r="I91" s="979" t="n"/>
      <c r="J91" s="180" t="n"/>
      <c r="N91" s="976">
        <f>B91</f>
        <v/>
      </c>
      <c r="O91" s="192" t="inlineStr"/>
      <c r="P91" s="192" t="inlineStr"/>
      <c r="Q91" s="192" t="inlineStr"/>
      <c r="R91" s="192" t="inlineStr"/>
      <c r="S91" s="192">
        <f>G91*BS!$B$9</f>
        <v/>
      </c>
      <c r="T91" s="192">
        <f>H91*BS!$B$9</f>
        <v/>
      </c>
      <c r="U91" s="193">
        <f>I91</f>
        <v/>
      </c>
    </row>
    <row r="92">
      <c r="B92" s="211" t="inlineStr">
        <is>
          <t xml:space="preserve"> Current 2,086,685 1,589,021</t>
        </is>
      </c>
      <c r="C92" s="939" t="n"/>
      <c r="D92" s="939" t="n"/>
      <c r="E92" s="939" t="n"/>
      <c r="F92" s="939" t="n"/>
      <c r="G92" s="939" t="n">
        <v>0</v>
      </c>
      <c r="H92" s="939" t="n">
        <v>0</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 xml:space="preserve"> Current 14. Other liabilities</t>
        </is>
      </c>
      <c r="C93" s="939" t="n"/>
      <c r="D93" s="939" t="n"/>
      <c r="E93" s="939" t="n"/>
      <c r="F93" s="939" t="n"/>
      <c r="G93" s="939" t="n">
        <v>2022</v>
      </c>
      <c r="H93" s="939" t="n">
        <v>2023</v>
      </c>
      <c r="I93" s="981" t="n"/>
      <c r="J93" s="180" t="n"/>
      <c r="N93" s="976">
        <f>B93</f>
        <v/>
      </c>
      <c r="O93" s="192" t="inlineStr"/>
      <c r="P93" s="192" t="inlineStr"/>
      <c r="Q93" s="192" t="inlineStr"/>
      <c r="R93" s="192" t="inlineStr"/>
      <c r="S93" s="192">
        <f>G93*BS!$B$9</f>
        <v/>
      </c>
      <c r="T93" s="192">
        <f>H93*BS!$B$9</f>
        <v/>
      </c>
      <c r="U93" s="193">
        <f>I93</f>
        <v/>
      </c>
    </row>
    <row r="94">
      <c r="B94" s="211" t="inlineStr">
        <is>
          <t xml:space="preserve"> Current Warranty provision (a)</t>
        </is>
      </c>
      <c r="C94" s="939" t="n"/>
      <c r="D94" s="939" t="n"/>
      <c r="E94" s="939" t="n"/>
      <c r="F94" s="939" t="n"/>
      <c r="G94" s="939" t="n">
        <v>196683</v>
      </c>
      <c r="H94" s="939" t="n">
        <v>272246</v>
      </c>
      <c r="I94" s="981" t="n"/>
      <c r="J94" s="180" t="n"/>
      <c r="N94" s="976">
        <f>B94</f>
        <v/>
      </c>
      <c r="O94" s="192" t="inlineStr"/>
      <c r="P94" s="192" t="inlineStr"/>
      <c r="Q94" s="192" t="inlineStr"/>
      <c r="R94" s="192" t="inlineStr"/>
      <c r="S94" s="192">
        <f>G94*BS!$B$9</f>
        <v/>
      </c>
      <c r="T94" s="192">
        <f>H94*BS!$B$9</f>
        <v/>
      </c>
      <c r="U94" s="193">
        <f>I94</f>
        <v/>
      </c>
    </row>
    <row r="95">
      <c r="B95" s="211" t="inlineStr">
        <is>
          <t xml:space="preserve"> Current Employee benefits (b)</t>
        </is>
      </c>
      <c r="C95" s="939" t="n"/>
      <c r="D95" s="939" t="n"/>
      <c r="E95" s="939" t="n"/>
      <c r="F95" s="939" t="n"/>
      <c r="G95" s="939" t="n">
        <v>228764</v>
      </c>
      <c r="H95" s="939" t="n">
        <v>308893</v>
      </c>
      <c r="I95" s="981" t="n"/>
      <c r="J95" s="180" t="n"/>
      <c r="N95" s="976">
        <f>B95</f>
        <v/>
      </c>
      <c r="O95" s="192" t="inlineStr"/>
      <c r="P95" s="192" t="inlineStr"/>
      <c r="Q95" s="192" t="inlineStr"/>
      <c r="R95" s="192" t="inlineStr"/>
      <c r="S95" s="192">
        <f>G95*BS!$B$9</f>
        <v/>
      </c>
      <c r="T95" s="192">
        <f>H95*BS!$B$9</f>
        <v/>
      </c>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None Current</t>
        </is>
      </c>
      <c r="G103" t="n">
        <v>88920</v>
      </c>
      <c r="H103" t="n">
        <v>96470</v>
      </c>
      <c r="N103">
        <f>B103</f>
        <v/>
      </c>
      <c r="O103" t="inlineStr"/>
      <c r="P103" t="inlineStr"/>
      <c r="Q103" t="inlineStr"/>
      <c r="R103" t="inlineStr"/>
      <c r="S103">
        <f>G103*BS!$B$9</f>
        <v/>
      </c>
      <c r="T103">
        <f>H103*BS!$B$9</f>
        <v/>
      </c>
    </row>
    <row r="104">
      <c r="B104" t="inlineStr">
        <is>
          <t xml:space="preserve"> None Not later than one year</t>
        </is>
      </c>
      <c r="G104" t="n">
        <v>96417</v>
      </c>
      <c r="H104" t="n">
        <v>100274</v>
      </c>
      <c r="N104">
        <f>B104</f>
        <v/>
      </c>
      <c r="O104" t="inlineStr"/>
      <c r="P104" t="inlineStr"/>
      <c r="Q104" t="inlineStr"/>
      <c r="R104" t="inlineStr"/>
      <c r="S104">
        <f>G104*BS!$B$9</f>
        <v/>
      </c>
      <c r="T104">
        <f>H104*BS!$B$9</f>
        <v/>
      </c>
    </row>
    <row r="105">
      <c r="B105" t="inlineStr">
        <is>
          <t xml:space="preserve"> None Later than one year and not later than five years</t>
        </is>
      </c>
      <c r="G105" t="n">
        <v>151567</v>
      </c>
      <c r="H105" t="n">
        <v>51293</v>
      </c>
      <c r="N105">
        <f>B105</f>
        <v/>
      </c>
      <c r="O105" t="inlineStr"/>
      <c r="P105" t="inlineStr"/>
      <c r="Q105" t="inlineStr"/>
      <c r="R105" t="inlineStr"/>
      <c r="S105">
        <f>G105*BS!$B$9</f>
        <v/>
      </c>
      <c r="T105">
        <f>H105*BS!$B$9</f>
        <v/>
      </c>
    </row>
    <row r="106">
      <c r="A106" s="79" t="n"/>
      <c r="B106" s="102" t="n"/>
      <c r="C106" s="103" t="n"/>
      <c r="D106" s="103" t="n"/>
      <c r="E106" s="103" t="n"/>
      <c r="F106" s="103" t="n"/>
      <c r="G106" s="103" t="n"/>
      <c r="H106" s="103" t="n"/>
      <c r="I106" s="210" t="n"/>
      <c r="J106" s="180" t="n"/>
      <c r="N106" s="985" t="inlineStr"/>
      <c r="O106" s="192" t="inlineStr"/>
      <c r="P106" s="192" t="inlineStr"/>
      <c r="Q106" s="192" t="inlineStr"/>
      <c r="R106" s="192" t="inlineStr"/>
      <c r="S106" s="192" t="inlineStr"/>
      <c r="T106" s="192" t="inlineStr"/>
      <c r="U106" s="193" t="n"/>
    </row>
    <row r="107">
      <c r="A107" s="79" t="n"/>
      <c r="B107" s="102" t="n"/>
      <c r="C107" s="220" t="n"/>
      <c r="D107" s="220" t="n"/>
      <c r="E107" s="220" t="n"/>
      <c r="F107" s="220" t="n"/>
      <c r="G107" s="220" t="n"/>
      <c r="H107" s="220" t="n"/>
      <c r="I107" s="210" t="n"/>
      <c r="J107" s="180" t="n"/>
      <c r="N107" s="985" t="inlineStr"/>
      <c r="O107" s="192" t="inlineStr"/>
      <c r="P107" s="192" t="inlineStr"/>
      <c r="Q107" s="192" t="inlineStr"/>
      <c r="R107" s="192" t="inlineStr"/>
      <c r="S107" s="192" t="inlineStr"/>
      <c r="T107" s="192" t="inlineStr"/>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f>SUM(INDIRECT(ADDRESS(MATCH("K16",$A:$A,0)+1,COLUMN(G$13),4)&amp;":"&amp;ADDRESS(MATCH("K16T",$A:$A,0)-1,COLUMN(G$13),4)))</f>
        <v/>
      </c>
      <c r="H108" s="954">
        <f>SUM(INDIRECT(ADDRESS(MATCH("K16",$A:$A,0)+1,COLUMN(H$13),4)&amp;":"&amp;ADDRESS(MATCH("K16T",$A:$A,0)-1,COLUMN(H$13),4)))</f>
        <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986" t="n"/>
      <c r="J111" s="180" t="n"/>
      <c r="N111" s="985" t="inlineStr"/>
      <c r="O111" s="192" t="inlineStr"/>
      <c r="P111" s="192" t="inlineStr"/>
      <c r="Q111" s="192" t="inlineStr"/>
      <c r="R111" s="192" t="inlineStr"/>
      <c r="S111" s="192" t="inlineStr"/>
      <c r="T111" s="192" t="inlineStr"/>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f>SUM(INDIRECT(ADDRESS(MATCH("K17",$A:$A,0)+1,COLUMN(G$13),4)&amp;":"&amp;ADDRESS(MATCH("K17T",$A:$A,0)-1,COLUMN(G$13),4)))</f>
        <v/>
      </c>
      <c r="H112" s="954">
        <f>SUM(INDIRECT(ADDRESS(MATCH("K17",$A:$A,0)+1,COLUMN(H$13),4)&amp;":"&amp;ADDRESS(MATCH("K17T",$A:$A,0)-1,COLUMN(H$13),4)))</f>
        <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A114" s="79" t="n"/>
      <c r="B114" s="102" t="n"/>
      <c r="C114" s="103" t="n"/>
      <c r="D114" s="103" t="n"/>
      <c r="E114" s="103" t="n"/>
      <c r="F114" s="103" t="n"/>
      <c r="G114" s="103" t="n"/>
      <c r="H114" s="103" t="n"/>
      <c r="I114" s="975" t="n"/>
      <c r="J114" s="180" t="n"/>
      <c r="N114" s="97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t="n"/>
    </row>
    <row r="116">
      <c r="A116" s="79" t="inlineStr">
        <is>
          <t>K18T</t>
        </is>
      </c>
      <c r="B116" s="96" t="inlineStr">
        <is>
          <t xml:space="preserve"> Total </t>
        </is>
      </c>
      <c r="C116" s="954">
        <f>SUM(INDIRECT(ADDRESS(MATCH("K18",$A:$A,0)+1,COLUMN(C$13),4)&amp;":"&amp;ADDRESS(MATCH("K18T",$A:$A,0)-1,COLUMN(C$13),4)))</f>
        <v/>
      </c>
      <c r="D116" s="954">
        <f>SUM(INDIRECT(ADDRESS(MATCH("K18",$A:$A,0)+1,COLUMN(D$13),4)&amp;":"&amp;ADDRESS(MATCH("K18T",$A:$A,0)-1,COLUMN(D$13),4)))</f>
        <v/>
      </c>
      <c r="E116" s="954">
        <f>SUM(INDIRECT(ADDRESS(MATCH("K18",$A:$A,0)+1,COLUMN(E$13),4)&amp;":"&amp;ADDRESS(MATCH("K18T",$A:$A,0)-1,COLUMN(E$13),4)))</f>
        <v/>
      </c>
      <c r="F116" s="954">
        <f>SUM(INDIRECT(ADDRESS(MATCH("K18",$A:$A,0)+1,COLUMN(F$13),4)&amp;":"&amp;ADDRESS(MATCH("K18T",$A:$A,0)-1,COLUMN(F$13),4)))</f>
        <v/>
      </c>
      <c r="G116" s="954">
        <f>SUM(INDIRECT(ADDRESS(MATCH("K18",$A:$A,0)+1,COLUMN(G$13),4)&amp;":"&amp;ADDRESS(MATCH("K18T",$A:$A,0)-1,COLUMN(G$13),4)))</f>
        <v/>
      </c>
      <c r="H116" s="954">
        <f>SUM(INDIRECT(ADDRESS(MATCH("K18",$A:$A,0)+1,COLUMN(H$13),4)&amp;":"&amp;ADDRESS(MATCH("K18T",$A:$A,0)-1,COLUMN(H$13),4)))</f>
        <v/>
      </c>
      <c r="I116" s="975" t="n"/>
      <c r="J116" s="180" t="n"/>
      <c r="N116" s="97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975" t="n"/>
      <c r="J117" s="180" t="n"/>
      <c r="N117" s="97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I120</f>
        <v/>
      </c>
    </row>
    <row r="124" customFormat="1" s="194">
      <c r="B124" s="102" t="inlineStr">
        <is>
          <t xml:space="preserve"> Others </t>
        </is>
      </c>
      <c r="C124" s="220" t="n"/>
      <c r="D124" s="220" t="n"/>
      <c r="E124" s="220" t="n"/>
      <c r="F124" s="220" t="n"/>
      <c r="G124" s="220" t="n"/>
      <c r="H124" s="220" t="n"/>
      <c r="I124" s="980" t="n"/>
      <c r="J124" s="180" t="n"/>
      <c r="N124" s="976">
        <f>B124</f>
        <v/>
      </c>
      <c r="O124" s="192" t="inlineStr"/>
      <c r="P124" s="192" t="inlineStr"/>
      <c r="Q124" s="192" t="inlineStr"/>
      <c r="R124" s="192" t="inlineStr"/>
      <c r="S124" s="192" t="inlineStr"/>
      <c r="T124" s="192" t="inlineStr"/>
      <c r="U124" s="193">
        <f>I121</f>
        <v/>
      </c>
    </row>
    <row r="125" customFormat="1" s="194">
      <c r="A125" s="194" t="inlineStr">
        <is>
          <t>K20</t>
        </is>
      </c>
      <c r="B125" s="96" t="inlineStr">
        <is>
          <t xml:space="preserve">Total </t>
        </is>
      </c>
      <c r="C125" s="987">
        <f>INDIRECT(ADDRESS(MATCH("K16T",$A:$A,0),COLUMN(C$13),4))+INDIRECT(ADDRESS(MATCH("K17T",$A:$A,0),COLUMN(C$13),4))+INDIRECT(ADDRESS(MATCH("K18T",$A:$A,0),COLUMN(C$13),4))+SUM(INDIRECT(ADDRESS(MATCH("K19",$A:$A,0),COLUMN(C$13),4)&amp;":"&amp;ADDRESS(MATCH("K20",$A:$A,0)-1,COLUMN(C$13),4)))</f>
        <v/>
      </c>
      <c r="D125" s="987">
        <f>INDIRECT(ADDRESS(MATCH("K16T",$A:$A,0),COLUMN(D$13),4))+INDIRECT(ADDRESS(MATCH("K17T",$A:$A,0),COLUMN(D$13),4))+INDIRECT(ADDRESS(MATCH("K18T",$A:$A,0),COLUMN(D$13),4))+SUM(INDIRECT(ADDRESS(MATCH("K19",$A:$A,0),COLUMN(D$13),4)&amp;":"&amp;ADDRESS(MATCH("K20",$A:$A,0)-1,COLUMN(D$13),4)))</f>
        <v/>
      </c>
      <c r="E125" s="987">
        <f>INDIRECT(ADDRESS(MATCH("K16T",$A:$A,0),COLUMN(E$13),4))+INDIRECT(ADDRESS(MATCH("K17T",$A:$A,0),COLUMN(E$13),4))+INDIRECT(ADDRESS(MATCH("K18T",$A:$A,0),COLUMN(E$13),4))+SUM(INDIRECT(ADDRESS(MATCH("K19",$A:$A,0),COLUMN(E$13),4)&amp;":"&amp;ADDRESS(MATCH("K20",$A:$A,0)-1,COLUMN(E$13),4)))</f>
        <v/>
      </c>
      <c r="F125" s="987">
        <f>INDIRECT(ADDRESS(MATCH("K16T",$A:$A,0),COLUMN(F$13),4))+INDIRECT(ADDRESS(MATCH("K17T",$A:$A,0),COLUMN(F$13),4))+INDIRECT(ADDRESS(MATCH("K18T",$A:$A,0),COLUMN(F$13),4))+SUM(INDIRECT(ADDRESS(MATCH("K19",$A:$A,0),COLUMN(F$13),4)&amp;":"&amp;ADDRESS(MATCH("K20",$A:$A,0)-1,COLUMN(F$13),4)))</f>
        <v/>
      </c>
      <c r="G125" s="987">
        <f>INDIRECT(ADDRESS(MATCH("K16T",$A:$A,0),COLUMN(G$13),4))+INDIRECT(ADDRESS(MATCH("K17T",$A:$A,0),COLUMN(G$13),4))+INDIRECT(ADDRESS(MATCH("K18T",$A:$A,0),COLUMN(G$13),4))+SUM(INDIRECT(ADDRESS(MATCH("K19",$A:$A,0),COLUMN(G$13),4)&amp;":"&amp;ADDRESS(MATCH("K20",$A:$A,0)-1,COLUMN(G$13),4)))</f>
        <v/>
      </c>
      <c r="H125" s="987">
        <f>INDIRECT(ADDRESS(MATCH("K16T",$A:$A,0),COLUMN(H$13),4))+INDIRECT(ADDRESS(MATCH("K17T",$A:$A,0),COLUMN(H$13),4))+INDIRECT(ADDRESS(MATCH("K18T",$A:$A,0),COLUMN(H$13),4))+SUM(INDIRECT(ADDRESS(MATCH("K19",$A:$A,0),COLUMN(H$13),4)&amp;":"&amp;ADDRESS(MATCH("K20",$A:$A,0)-1,COLUMN(H$13),4)))</f>
        <v/>
      </c>
      <c r="I125" s="988" t="n"/>
      <c r="J125" s="196" t="n"/>
      <c r="K125" s="197" t="n"/>
      <c r="L125" s="197" t="n"/>
      <c r="M125" s="197" t="n"/>
      <c r="N125" s="966">
        <f>B125</f>
        <v/>
      </c>
      <c r="O125" s="198">
        <f>C125*BS!$B$9</f>
        <v/>
      </c>
      <c r="P125" s="198">
        <f>D125*BS!$B$9</f>
        <v/>
      </c>
      <c r="Q125" s="198">
        <f>E125*BS!$B$9</f>
        <v/>
      </c>
      <c r="R125" s="198">
        <f>F125*BS!$B$9</f>
        <v/>
      </c>
      <c r="S125" s="198">
        <f>G125*BS!$B$9</f>
        <v/>
      </c>
      <c r="T125" s="198">
        <f>H125*BS!$B$9</f>
        <v/>
      </c>
      <c r="U125" s="193">
        <f>I122</f>
        <v/>
      </c>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89" t="n"/>
      <c r="D126" s="989" t="n"/>
      <c r="E126" s="989" t="n"/>
      <c r="F126" s="989" t="n"/>
      <c r="G126" s="989" t="n"/>
      <c r="H126" s="989" t="n"/>
      <c r="I126" s="980" t="n"/>
      <c r="J126" s="180" t="n"/>
      <c r="N126" s="976" t="inlineStr"/>
      <c r="O126" s="192" t="inlineStr"/>
      <c r="P126" s="192" t="inlineStr"/>
      <c r="Q126" s="192" t="inlineStr"/>
      <c r="R126" s="192" t="inlineStr"/>
      <c r="S126" s="192" t="inlineStr"/>
      <c r="T126" s="192" t="inlineStr"/>
      <c r="U126" s="193" t="n"/>
    </row>
    <row r="127">
      <c r="A127" s="194" t="inlineStr">
        <is>
          <t>K21</t>
        </is>
      </c>
      <c r="B127" s="96" t="inlineStr">
        <is>
          <t xml:space="preserve">Deferred Taxes </t>
        </is>
      </c>
      <c r="C127" s="990" t="n"/>
      <c r="D127" s="990" t="n"/>
      <c r="E127" s="990" t="n"/>
      <c r="F127" s="990" t="n"/>
      <c r="G127" s="990" t="n"/>
      <c r="H127" s="990" t="n"/>
      <c r="I127" s="988" t="n"/>
      <c r="J127" s="196" t="n"/>
      <c r="K127" s="197" t="n"/>
      <c r="L127" s="197" t="n"/>
      <c r="M127" s="197" t="n"/>
      <c r="N127" s="966">
        <f>B127</f>
        <v/>
      </c>
      <c r="O127" s="198" t="inlineStr"/>
      <c r="P127" s="198" t="inlineStr"/>
      <c r="Q127" s="198" t="inlineStr"/>
      <c r="R127" s="198" t="inlineStr"/>
      <c r="S127" s="198" t="inlineStr"/>
      <c r="T127" s="198" t="inlineStr"/>
      <c r="U127" s="193">
        <f>I124</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n"/>
      <c r="C128" s="103" t="n"/>
      <c r="D128" s="103" t="n"/>
      <c r="E128" s="103" t="n"/>
      <c r="F128" s="103" t="n"/>
      <c r="G128" s="103" t="n"/>
      <c r="H128" s="103" t="n"/>
      <c r="I128" s="988" t="n"/>
      <c r="J128" s="196" t="n"/>
      <c r="K128" s="197" t="n"/>
      <c r="L128" s="197" t="n"/>
      <c r="M128" s="197" t="n"/>
      <c r="N128" s="966" t="inlineStr"/>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52" t="n"/>
      <c r="D129" s="952" t="n"/>
      <c r="E129" s="952" t="n"/>
      <c r="F129" s="952" t="n"/>
      <c r="G129" s="952" t="n"/>
      <c r="H129" s="952" t="n"/>
      <c r="I129" s="980" t="n"/>
      <c r="J129" s="180" t="n"/>
      <c r="N129" s="976" t="inlineStr"/>
      <c r="O129" s="192" t="inlineStr"/>
      <c r="P129" s="192" t="inlineStr"/>
      <c r="Q129" s="192" t="inlineStr"/>
      <c r="R129" s="192" t="inlineStr"/>
      <c r="S129" s="192" t="inlineStr"/>
      <c r="T129" s="192" t="inlineStr"/>
      <c r="U129" s="193" t="n"/>
    </row>
    <row r="130">
      <c r="A130" s="171" t="inlineStr">
        <is>
          <t>K22</t>
        </is>
      </c>
      <c r="B130" s="96" t="inlineStr">
        <is>
          <t xml:space="preserve">Total </t>
        </is>
      </c>
      <c r="C130" s="954">
        <f>SUM(INDIRECT(ADDRESS(MATCH("K21",$A:$A,0)+1,COLUMN(C$13),4)&amp;":"&amp;ADDRESS(MATCH("K22",$A:$A,0)-1,COLUMN(C$13),4)))</f>
        <v/>
      </c>
      <c r="D130" s="954">
        <f>SUM(INDIRECT(ADDRESS(MATCH("K21",$A:$A,0)+1,COLUMN(D$13),4)&amp;":"&amp;ADDRESS(MATCH("K22",$A:$A,0)-1,COLUMN(D$13),4)))</f>
        <v/>
      </c>
      <c r="E130" s="954">
        <f>SUM(INDIRECT(ADDRESS(MATCH("K21",$A:$A,0)+1,COLUMN(E$13),4)&amp;":"&amp;ADDRESS(MATCH("K22",$A:$A,0)-1,COLUMN(E$13),4)))</f>
        <v/>
      </c>
      <c r="F130" s="954">
        <f>SUM(INDIRECT(ADDRESS(MATCH("K21",$A:$A,0)+1,COLUMN(F$13),4)&amp;":"&amp;ADDRESS(MATCH("K22",$A:$A,0)-1,COLUMN(F$13),4)))</f>
        <v/>
      </c>
      <c r="G130" s="954">
        <f>SUM(INDIRECT(ADDRESS(MATCH("K21",$A:$A,0)+1,COLUMN(G$13),4)&amp;":"&amp;ADDRESS(MATCH("K22",$A:$A,0)-1,COLUMN(G$13),4)))</f>
        <v/>
      </c>
      <c r="H130" s="954">
        <f>SUM(INDIRECT(ADDRESS(MATCH("K21",$A:$A,0)+1,COLUMN(H$13),4)&amp;":"&amp;ADDRESS(MATCH("K22",$A:$A,0)-1,COLUMN(H$13),4)))</f>
        <v/>
      </c>
      <c r="I130" s="980" t="n"/>
      <c r="J130" s="180" t="n"/>
      <c r="N130" s="976">
        <f>B130</f>
        <v/>
      </c>
      <c r="O130" s="192">
        <f>C130*BS!$B$9</f>
        <v/>
      </c>
      <c r="P130" s="192">
        <f>D130*BS!$B$9</f>
        <v/>
      </c>
      <c r="Q130" s="192">
        <f>E130*BS!$B$9</f>
        <v/>
      </c>
      <c r="R130" s="192">
        <f>F130*BS!$B$9</f>
        <v/>
      </c>
      <c r="S130" s="192">
        <f>G130*BS!$B$9</f>
        <v/>
      </c>
      <c r="T130" s="192">
        <f>H130*BS!$B$9</f>
        <v/>
      </c>
      <c r="U130" s="193" t="n"/>
    </row>
    <row r="131">
      <c r="A131" s="194" t="inlineStr">
        <is>
          <t>K23</t>
        </is>
      </c>
      <c r="B131" s="96" t="inlineStr">
        <is>
          <t xml:space="preserve">Other Long Term liabilities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A132" s="79" t="n"/>
      <c r="B132" s="102" t="inlineStr">
        <is>
          <t xml:space="preserve"> Non-current Employee benefits (b)</t>
        </is>
      </c>
      <c r="C132" s="991" t="n"/>
      <c r="D132" s="991" t="n"/>
      <c r="E132" s="991" t="n"/>
      <c r="F132" s="991" t="n"/>
      <c r="G132" s="991" t="n">
        <v>193565</v>
      </c>
      <c r="H132" s="991" t="n">
        <v>163546</v>
      </c>
      <c r="I132" s="984" t="n"/>
      <c r="J132" s="180" t="n"/>
      <c r="N132" s="976">
        <f>B132</f>
        <v/>
      </c>
      <c r="O132" s="192" t="inlineStr"/>
      <c r="P132" s="192" t="inlineStr"/>
      <c r="Q132" s="192" t="inlineStr"/>
      <c r="R132" s="192" t="inlineStr"/>
      <c r="S132" s="192">
        <f>G132*BS!$B$9</f>
        <v/>
      </c>
      <c r="T132" s="192">
        <f>H132*BS!$B$9</f>
        <v/>
      </c>
      <c r="U132" s="193">
        <f>I129</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I130</f>
        <v/>
      </c>
    </row>
    <row r="134">
      <c r="A134" s="79" t="n"/>
      <c r="B134" s="102" t="n"/>
      <c r="C134" s="103" t="n"/>
      <c r="D134" s="103" t="n"/>
      <c r="E134" s="103" t="n"/>
      <c r="F134" s="103" t="n"/>
      <c r="G134" s="103" t="n"/>
      <c r="H134" s="103" t="n"/>
      <c r="I134" s="992" t="n"/>
      <c r="J134" s="180" t="n"/>
      <c r="N134" s="976" t="inlineStr"/>
      <c r="O134" s="192" t="inlineStr"/>
      <c r="P134" s="192" t="inlineStr"/>
      <c r="Q134" s="192" t="inlineStr"/>
      <c r="R134" s="192" t="inlineStr"/>
      <c r="S134" s="192" t="inlineStr"/>
      <c r="T134" s="192" t="inlineStr"/>
      <c r="U134" s="193">
        <f>I131</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I132</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I133</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I134</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I135</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I136</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I137</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I138</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I139</f>
        <v/>
      </c>
    </row>
    <row r="143" ht="14.1" customHeight="1" s="340">
      <c r="A143" s="194" t="inlineStr">
        <is>
          <t>K24</t>
        </is>
      </c>
      <c r="B143" s="96" t="inlineStr">
        <is>
          <t xml:space="preserve">Total </t>
        </is>
      </c>
      <c r="C143" s="954">
        <f>SUM(INDIRECT(ADDRESS(MATCH("K23",$A:$A,0)+1,COLUMN(C$13),4)&amp;":"&amp;ADDRESS(MATCH("K24",$A:$A,0)-1,COLUMN(C$13),4)))</f>
        <v/>
      </c>
      <c r="D143" s="954">
        <f>SUM(INDIRECT(ADDRESS(MATCH("K23",$A:$A,0)+1,COLUMN(D$13),4)&amp;":"&amp;ADDRESS(MATCH("K24",$A:$A,0)-1,COLUMN(D$13),4)))</f>
        <v/>
      </c>
      <c r="E143" s="954">
        <f>SUM(INDIRECT(ADDRESS(MATCH("K23",$A:$A,0)+1,COLUMN(E$13),4)&amp;":"&amp;ADDRESS(MATCH("K24",$A:$A,0)-1,COLUMN(E$13),4)))</f>
        <v/>
      </c>
      <c r="F143" s="954">
        <f>SUM(INDIRECT(ADDRESS(MATCH("K23",$A:$A,0)+1,COLUMN(F$13),4)&amp;":"&amp;ADDRESS(MATCH("K24",$A:$A,0)-1,COLUMN(F$13),4)))</f>
        <v/>
      </c>
      <c r="G143" s="954">
        <f>SUM(INDIRECT(ADDRESS(MATCH("K23",$A:$A,0)+1,COLUMN(G$13),4)&amp;":"&amp;ADDRESS(MATCH("K24",$A:$A,0)-1,COLUMN(G$13),4)))</f>
        <v/>
      </c>
      <c r="H143" s="954">
        <f>SUM(INDIRECT(ADDRESS(MATCH("K23",$A:$A,0)+1,COLUMN(H$13),4)&amp;":"&amp;ADDRESS(MATCH("K24",$A:$A,0)-1,COLUMN(H$13),4)))</f>
        <v/>
      </c>
      <c r="I143" s="977" t="n"/>
      <c r="J143" s="196" t="n"/>
      <c r="K143" s="197" t="n"/>
      <c r="L143" s="197" t="n"/>
      <c r="M143" s="197" t="n"/>
      <c r="N143" s="966">
        <f>B143</f>
        <v/>
      </c>
      <c r="O143" s="198">
        <f>C143*BS!$B$9</f>
        <v/>
      </c>
      <c r="P143" s="198">
        <f>D143*BS!$B$9</f>
        <v/>
      </c>
      <c r="Q143" s="198">
        <f>E143*BS!$B$9</f>
        <v/>
      </c>
      <c r="R143" s="198">
        <f>F143*BS!$B$9</f>
        <v/>
      </c>
      <c r="S143" s="198">
        <f>G143*BS!$B$9</f>
        <v/>
      </c>
      <c r="T143" s="198">
        <f>H143*BS!$B$9</f>
        <v/>
      </c>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39" t="n"/>
      <c r="D144" s="939" t="n"/>
      <c r="E144" s="939" t="n"/>
      <c r="F144" s="939" t="n"/>
      <c r="G144" s="939" t="n"/>
      <c r="H144" s="939" t="n"/>
      <c r="I144" s="975" t="n"/>
      <c r="J144" s="180" t="n"/>
      <c r="N144" s="976" t="inlineStr"/>
      <c r="O144" s="192" t="inlineStr"/>
      <c r="P144" s="192" t="inlineStr"/>
      <c r="Q144" s="192" t="inlineStr"/>
      <c r="R144" s="192" t="inlineStr"/>
      <c r="S144" s="192" t="inlineStr"/>
      <c r="T144" s="192" t="inlineStr"/>
      <c r="U144" s="193" t="n"/>
    </row>
    <row r="145">
      <c r="A145" s="194" t="inlineStr">
        <is>
          <t>K25</t>
        </is>
      </c>
      <c r="B145" s="96" t="inlineStr">
        <is>
          <t xml:space="preserve">Minority Interest </t>
        </is>
      </c>
      <c r="C145" s="954" t="n"/>
      <c r="D145" s="954" t="n"/>
      <c r="E145" s="954" t="n"/>
      <c r="F145" s="954" t="n"/>
      <c r="G145" s="954" t="n"/>
      <c r="H145" s="954" t="n"/>
      <c r="I145" s="977" t="n"/>
      <c r="J145" s="196" t="n"/>
      <c r="K145" s="197" t="n"/>
      <c r="L145" s="197" t="n"/>
      <c r="M145" s="197" t="n"/>
      <c r="N145" s="966">
        <f>B145</f>
        <v/>
      </c>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79" t="n"/>
      <c r="B146" s="102" t="n"/>
      <c r="C146" s="952" t="n"/>
      <c r="D146" s="952" t="n"/>
      <c r="E146" s="952" t="n"/>
      <c r="F146" s="952" t="n"/>
      <c r="G146" s="952" t="n"/>
      <c r="H146" s="952" t="n"/>
      <c r="I146" s="979" t="n"/>
      <c r="J146" s="180" t="n"/>
      <c r="N146" s="976" t="inlineStr"/>
      <c r="O146" s="192" t="inlineStr"/>
      <c r="P146" s="192" t="inlineStr"/>
      <c r="Q146" s="192" t="inlineStr"/>
      <c r="R146" s="192" t="inlineStr"/>
      <c r="S146" s="192" t="inlineStr"/>
      <c r="T146" s="192" t="inlineStr"/>
      <c r="U146" s="193">
        <f>I143</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I144</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I145</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I146</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I147</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I148</f>
        <v/>
      </c>
    </row>
    <row r="152">
      <c r="A152" s="79" t="n"/>
      <c r="B152" s="102" t="n"/>
      <c r="C152" s="103" t="n"/>
      <c r="D152" s="103" t="n"/>
      <c r="E152" s="103" t="n"/>
      <c r="F152" s="103" t="n"/>
      <c r="G152" s="103" t="n"/>
      <c r="H152" s="103" t="n"/>
      <c r="I152" s="979" t="n"/>
      <c r="J152" s="180" t="n"/>
      <c r="N152" s="976" t="inlineStr"/>
      <c r="O152" s="192" t="inlineStr"/>
      <c r="P152" s="192" t="inlineStr"/>
      <c r="Q152" s="192" t="inlineStr"/>
      <c r="R152" s="192" t="inlineStr"/>
      <c r="S152" s="192" t="inlineStr"/>
      <c r="T152" s="192" t="inlineStr"/>
      <c r="U152" s="193">
        <f>I149</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I150</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I151</f>
        <v/>
      </c>
    </row>
    <row r="155" ht="18.75" customFormat="1" customHeight="1" s="194">
      <c r="A155" s="79" t="n"/>
      <c r="B155" s="102" t="n"/>
      <c r="C155" s="989" t="n"/>
      <c r="D155" s="971" t="n"/>
      <c r="E155" s="939" t="n"/>
      <c r="F155" s="939" t="n"/>
      <c r="G155" s="939" t="n"/>
      <c r="H155" s="939" t="n"/>
      <c r="I155" s="975" t="n"/>
      <c r="J155" s="180" t="n"/>
      <c r="N155" s="976" t="inlineStr"/>
      <c r="O155" s="192" t="inlineStr"/>
      <c r="P155" s="192" t="inlineStr"/>
      <c r="Q155" s="192" t="inlineStr"/>
      <c r="R155" s="192" t="inlineStr"/>
      <c r="S155" s="192" t="inlineStr"/>
      <c r="T155" s="192" t="inlineStr"/>
      <c r="U155" s="193">
        <f>I152</f>
        <v/>
      </c>
    </row>
    <row r="156" ht="18.75" customFormat="1" customHeight="1" s="194">
      <c r="A156" s="194" t="inlineStr">
        <is>
          <t>K26</t>
        </is>
      </c>
      <c r="B156" s="96" t="inlineStr">
        <is>
          <t xml:space="preserve">Total </t>
        </is>
      </c>
      <c r="C156" s="954">
        <f>SUM(INDIRECT(ADDRESS(MATCH("K25",$A:$A,0)+1,COLUMN(C$13),4)&amp;":"&amp;ADDRESS(MATCH("K26",$A:$A,0)-1,COLUMN(C$13),4)))</f>
        <v/>
      </c>
      <c r="D156" s="954">
        <f>SUM(INDIRECT(ADDRESS(MATCH("K25",$A:$A,0)+1,COLUMN(D$13),4)&amp;":"&amp;ADDRESS(MATCH("K26",$A:$A,0)-1,COLUMN(D$13),4)))</f>
        <v/>
      </c>
      <c r="E156" s="954">
        <f>SUM(INDIRECT(ADDRESS(MATCH("K25",$A:$A,0)+1,COLUMN(E$13),4)&amp;":"&amp;ADDRESS(MATCH("K26",$A:$A,0)-1,COLUMN(E$13),4)))</f>
        <v/>
      </c>
      <c r="F156" s="954">
        <f>SUM(INDIRECT(ADDRESS(MATCH("K25",$A:$A,0)+1,COLUMN(F$13),4)&amp;":"&amp;ADDRESS(MATCH("K26",$A:$A,0)-1,COLUMN(F$13),4)))</f>
        <v/>
      </c>
      <c r="G156" s="954">
        <f>SUM(INDIRECT(ADDRESS(MATCH("K25",$A:$A,0)+1,COLUMN(G$13),4)&amp;":"&amp;ADDRESS(MATCH("K26",$A:$A,0)-1,COLUMN(G$13),4)))</f>
        <v/>
      </c>
      <c r="H156" s="954">
        <f>SUM(INDIRECT(ADDRESS(MATCH("K25",$A:$A,0)+1,COLUMN(H$13),4)&amp;":"&amp;ADDRESS(MATCH("K26",$A:$A,0)-1,COLUMN(H$13),4)))</f>
        <v/>
      </c>
      <c r="I156" s="988"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94" t="n"/>
      <c r="D157" s="994" t="n"/>
      <c r="E157" s="994" t="n"/>
      <c r="F157" s="994" t="n"/>
      <c r="G157" s="994" t="n"/>
      <c r="H157" s="994" t="n"/>
      <c r="I157" s="992" t="n"/>
      <c r="J157" s="180" t="n"/>
      <c r="N157" s="976" t="inlineStr"/>
      <c r="O157" s="192" t="inlineStr"/>
      <c r="P157" s="192" t="inlineStr"/>
      <c r="Q157" s="192" t="inlineStr"/>
      <c r="R157" s="192" t="inlineStr"/>
      <c r="S157" s="192" t="inlineStr"/>
      <c r="T157" s="192" t="inlineStr"/>
      <c r="U157" s="193">
        <f>I154</f>
        <v/>
      </c>
    </row>
    <row r="158" ht="18.75" customFormat="1" customHeight="1" s="194">
      <c r="A158" s="194" t="inlineStr">
        <is>
          <t>K27</t>
        </is>
      </c>
      <c r="B158" s="96" t="inlineStr">
        <is>
          <t xml:space="preserve">Common Stock </t>
        </is>
      </c>
      <c r="C158" s="942" t="n"/>
      <c r="D158" s="942" t="n"/>
      <c r="E158" s="942" t="n"/>
      <c r="F158" s="942" t="n"/>
      <c r="G158" s="942" t="n"/>
      <c r="H158" s="942" t="n"/>
      <c r="I158" s="992" t="n"/>
      <c r="J158" s="196" t="n"/>
      <c r="K158" s="197" t="n"/>
      <c r="L158" s="197" t="n"/>
      <c r="M158" s="197" t="n"/>
      <c r="N158" s="966">
        <f>B158</f>
        <v/>
      </c>
      <c r="O158" s="198" t="inlineStr"/>
      <c r="P158" s="198" t="inlineStr"/>
      <c r="Q158" s="198" t="inlineStr"/>
      <c r="R158" s="198" t="inlineStr"/>
      <c r="S158" s="198" t="inlineStr"/>
      <c r="T158" s="198" t="inlineStr"/>
      <c r="U158" s="193">
        <f>I155</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229" t="inlineStr">
        <is>
          <t xml:space="preserve"> None 500,000 fully paid ordinary shares (2022: 500,000)</t>
        </is>
      </c>
      <c r="C159" s="103" t="n"/>
      <c r="D159" s="103" t="n"/>
      <c r="E159" s="103" t="n"/>
      <c r="F159" s="103" t="n"/>
      <c r="G159" s="103" t="n">
        <v>500000</v>
      </c>
      <c r="H159" s="103" t="n">
        <v>500000</v>
      </c>
      <c r="I159" s="979" t="n"/>
      <c r="J159" s="196" t="n"/>
      <c r="K159" s="197" t="n"/>
      <c r="L159" s="197" t="n"/>
      <c r="M159" s="197" t="n"/>
      <c r="N159" s="966">
        <f>B159</f>
        <v/>
      </c>
      <c r="O159" s="198" t="inlineStr"/>
      <c r="P159" s="198" t="inlineStr"/>
      <c r="Q159" s="198" t="inlineStr"/>
      <c r="R159" s="198" t="inlineStr"/>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n"/>
      <c r="C160" s="229" t="n"/>
      <c r="D160" s="229" t="n"/>
      <c r="E160" s="229" t="n"/>
      <c r="F160" s="229" t="n"/>
      <c r="G160" s="229" t="n"/>
      <c r="H160" s="952" t="n"/>
      <c r="I160" s="979" t="n"/>
      <c r="J160" s="196" t="n"/>
      <c r="K160" s="197" t="n"/>
      <c r="L160" s="197" t="n"/>
      <c r="M160" s="197" t="n"/>
      <c r="N160" s="966" t="inlineStr"/>
      <c r="O160" s="198" t="inlineStr"/>
      <c r="P160" s="198" t="inlineStr"/>
      <c r="Q160" s="198" t="inlineStr"/>
      <c r="R160" s="198" t="inlineStr"/>
      <c r="S160" s="198" t="inlineStr"/>
      <c r="T160" s="198" t="inlineStr"/>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A162" s="194" t="inlineStr">
        <is>
          <t>K28</t>
        </is>
      </c>
      <c r="B162" s="96" t="inlineStr">
        <is>
          <t xml:space="preserve">Total </t>
        </is>
      </c>
      <c r="C162" s="954">
        <f>SUM(INDIRECT(ADDRESS(MATCH("K27",$A:$A,0)+1,COLUMN(C$13),4)&amp;":"&amp;ADDRESS(MATCH("K28",$A:$A,0)-1,COLUMN(C$13),4)))</f>
        <v/>
      </c>
      <c r="D162" s="954">
        <f>SUM(INDIRECT(ADDRESS(MATCH("K27",$A:$A,0)+1,COLUMN(D$13),4)&amp;":"&amp;ADDRESS(MATCH("K28",$A:$A,0)-1,COLUMN(D$13),4)))</f>
        <v/>
      </c>
      <c r="E162" s="954">
        <f>SUM(INDIRECT(ADDRESS(MATCH("K27",$A:$A,0)+1,COLUMN(E$13),4)&amp;":"&amp;ADDRESS(MATCH("K28",$A:$A,0)-1,COLUMN(E$13),4)))</f>
        <v/>
      </c>
      <c r="F162" s="954">
        <f>SUM(INDIRECT(ADDRESS(MATCH("K27",$A:$A,0)+1,COLUMN(F$13),4)&amp;":"&amp;ADDRESS(MATCH("K28",$A:$A,0)-1,COLUMN(F$13),4)))</f>
        <v/>
      </c>
      <c r="G162" s="954">
        <f>SUM(INDIRECT(ADDRESS(MATCH("K27",$A:$A,0)+1,COLUMN(G$13),4)&amp;":"&amp;ADDRESS(MATCH("K28",$A:$A,0)-1,COLUMN(G$13),4)))</f>
        <v/>
      </c>
      <c r="H162" s="954">
        <f>SUM(INDIRECT(ADDRESS(MATCH("K27",$A:$A,0)+1,COLUMN(H$13),4)&amp;":"&amp;ADDRESS(MATCH("K28",$A:$A,0)-1,COLUMN(H$13),4)))</f>
        <v/>
      </c>
      <c r="I162" s="995"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A165" s="194" t="inlineStr">
        <is>
          <t>K29</t>
        </is>
      </c>
      <c r="B165" s="96" t="inlineStr">
        <is>
          <t xml:space="preserve">Additional Paid in Capital </t>
        </is>
      </c>
      <c r="C165" s="983" t="n"/>
      <c r="D165" s="983" t="n"/>
      <c r="E165" s="983" t="n"/>
      <c r="F165" s="983" t="n"/>
      <c r="G165" s="983" t="n"/>
      <c r="H165" s="983" t="n"/>
      <c r="I165" s="984" t="n"/>
      <c r="J165" s="196" t="n"/>
      <c r="K165" s="197" t="n"/>
      <c r="L165" s="197" t="n"/>
      <c r="M165" s="197" t="n"/>
      <c r="N165" s="966">
        <f>B165</f>
        <v/>
      </c>
      <c r="O165" s="198" t="inlineStr"/>
      <c r="P165" s="198" t="inlineStr"/>
      <c r="Q165" s="198" t="inlineStr"/>
      <c r="R165" s="198" t="inlineStr"/>
      <c r="S165" s="198" t="inlineStr"/>
      <c r="T165" s="198" t="inlineStr"/>
      <c r="U165" s="193">
        <f>I162</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103" t="n"/>
      <c r="D166" s="103" t="n"/>
      <c r="E166" s="103" t="n"/>
      <c r="F166" s="103" t="n"/>
      <c r="G166" s="103" t="n"/>
      <c r="H166" s="103" t="n"/>
      <c r="I166" s="984"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229" t="n"/>
      <c r="B167" s="229" t="n"/>
      <c r="C167" s="229" t="n"/>
      <c r="D167" s="229" t="n"/>
      <c r="E167" s="229" t="n"/>
      <c r="F167" s="229" t="n"/>
      <c r="G167" s="229" t="n"/>
      <c r="H167" s="229"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71" t="inlineStr">
        <is>
          <t>K30</t>
        </is>
      </c>
      <c r="B168" s="96" t="inlineStr">
        <is>
          <t xml:space="preserve">Total </t>
        </is>
      </c>
      <c r="C168" s="954">
        <f>SUM(INDIRECT(ADDRESS(MATCH("K29",$A:$A,0)+1,COLUMN(C$13),4)&amp;":"&amp;ADDRESS(MATCH("K30",$A:$A,0)-1,COLUMN(C$13),4)))</f>
        <v/>
      </c>
      <c r="D168" s="954">
        <f>SUM(INDIRECT(ADDRESS(MATCH("K29",$A:$A,0)+1,COLUMN(D$13),4)&amp;":"&amp;ADDRESS(MATCH("K30",$A:$A,0)-1,COLUMN(D$13),4)))</f>
        <v/>
      </c>
      <c r="E168" s="954">
        <f>SUM(INDIRECT(ADDRESS(MATCH("K29",$A:$A,0)+1,COLUMN(E$13),4)&amp;":"&amp;ADDRESS(MATCH("K30",$A:$A,0)-1,COLUMN(E$13),4)))</f>
        <v/>
      </c>
      <c r="F168" s="954">
        <f>SUM(INDIRECT(ADDRESS(MATCH("K29",$A:$A,0)+1,COLUMN(F$13),4)&amp;":"&amp;ADDRESS(MATCH("K30",$A:$A,0)-1,COLUMN(F$13),4)))</f>
        <v/>
      </c>
      <c r="G168" s="954">
        <f>SUM(INDIRECT(ADDRESS(MATCH("K29",$A:$A,0)+1,COLUMN(G$13),4)&amp;":"&amp;ADDRESS(MATCH("K30",$A:$A,0)-1,COLUMN(G$13),4)))</f>
        <v/>
      </c>
      <c r="H168" s="954">
        <f>SUM(INDIRECT(ADDRESS(MATCH("K29",$A:$A,0)+1,COLUMN(H$13),4)&amp;":"&amp;ADDRESS(MATCH("K30",$A:$A,0)-1,COLUMN(H$13),4)))</f>
        <v/>
      </c>
      <c r="I168" s="984" t="n"/>
      <c r="J168" s="180" t="n"/>
      <c r="N168" s="976">
        <f>B168</f>
        <v/>
      </c>
      <c r="O168" s="192">
        <f>C168*BS!$B$9</f>
        <v/>
      </c>
      <c r="P168" s="192">
        <f>D168*BS!$B$9</f>
        <v/>
      </c>
      <c r="Q168" s="192">
        <f>E168*BS!$B$9</f>
        <v/>
      </c>
      <c r="R168" s="192">
        <f>F168*BS!$B$9</f>
        <v/>
      </c>
      <c r="S168" s="192">
        <f>G168*BS!$B$9</f>
        <v/>
      </c>
      <c r="T168" s="192">
        <f>H168*BS!$B$9</f>
        <v/>
      </c>
      <c r="U168" s="193" t="n"/>
    </row>
    <row r="169">
      <c r="A169" s="194" t="inlineStr">
        <is>
          <t>K31</t>
        </is>
      </c>
      <c r="B169" s="96" t="inlineStr">
        <is>
          <t xml:space="preserve">Other Reserves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I166</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79" t="n"/>
      <c r="B170" s="102" t="inlineStr">
        <is>
          <t>Other Reserves *</t>
        </is>
      </c>
      <c r="C170" s="993" t="n"/>
      <c r="D170" s="993" t="n"/>
      <c r="E170" s="993" t="n"/>
      <c r="F170" s="993" t="n"/>
      <c r="G170" s="993" t="n">
        <v>2907283</v>
      </c>
      <c r="H170" s="993" t="n">
        <v>3277742</v>
      </c>
      <c r="I170" s="992" t="n"/>
      <c r="J170" s="180" t="n"/>
      <c r="N170" s="976">
        <f>B170</f>
        <v/>
      </c>
      <c r="O170" s="192" t="inlineStr"/>
      <c r="P170" s="192" t="inlineStr"/>
      <c r="Q170" s="192" t="inlineStr"/>
      <c r="R170" s="192" t="inlineStr"/>
      <c r="S170" s="192">
        <f>G170*BS!$B$9</f>
        <v/>
      </c>
      <c r="T170" s="192">
        <f>H170*BS!$B$9</f>
        <v/>
      </c>
      <c r="U170" s="193">
        <f>I167</f>
        <v/>
      </c>
    </row>
    <row r="171">
      <c r="A171" s="79" t="n"/>
      <c r="B171" s="102" t="n"/>
      <c r="C171" s="993" t="n"/>
      <c r="D171" s="993" t="n"/>
      <c r="E171" s="993" t="n"/>
      <c r="F171" s="993" t="n"/>
      <c r="G171" s="993" t="n"/>
      <c r="H171" s="993" t="n"/>
      <c r="I171" s="992" t="n"/>
      <c r="J171" s="180" t="n"/>
      <c r="N171" s="976" t="inlineStr"/>
      <c r="O171" s="192" t="inlineStr"/>
      <c r="P171" s="192" t="inlineStr"/>
      <c r="Q171" s="192" t="inlineStr"/>
      <c r="R171" s="192" t="inlineStr"/>
      <c r="S171" s="192" t="inlineStr"/>
      <c r="T171" s="192" t="inlineStr"/>
      <c r="U171" s="193">
        <f>I168</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I169</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I170</f>
        <v/>
      </c>
    </row>
    <row r="174">
      <c r="A174" s="79" t="n"/>
      <c r="B174" s="102" t="n"/>
      <c r="C174" s="103" t="n"/>
      <c r="D174" s="103" t="n"/>
      <c r="E174" s="103" t="n"/>
      <c r="F174" s="103" t="n"/>
      <c r="G174" s="103" t="n"/>
      <c r="H174" s="103" t="n"/>
      <c r="I174" s="992" t="n"/>
      <c r="J174" s="180" t="n"/>
      <c r="N174" s="976" t="inlineStr"/>
      <c r="O174" s="192" t="inlineStr"/>
      <c r="P174" s="192" t="inlineStr"/>
      <c r="Q174" s="192" t="inlineStr"/>
      <c r="R174" s="192" t="inlineStr"/>
      <c r="S174" s="192" t="inlineStr"/>
      <c r="T174" s="192" t="inlineStr"/>
      <c r="U174" s="193">
        <f>I171</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I172</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I173</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I174</f>
        <v/>
      </c>
    </row>
    <row r="178" customFormat="1" s="194">
      <c r="A178" s="79" t="n"/>
      <c r="B178" s="102" t="n"/>
      <c r="C178" s="993" t="n"/>
      <c r="D178" s="993" t="n"/>
      <c r="E178" s="993" t="n"/>
      <c r="F178" s="993" t="n"/>
      <c r="G178" s="993" t="n"/>
      <c r="H178" s="993" t="n"/>
      <c r="I178" s="986" t="n"/>
      <c r="J178" s="180" t="n"/>
      <c r="N178" s="976" t="inlineStr"/>
      <c r="O178" s="192" t="inlineStr"/>
      <c r="P178" s="192" t="inlineStr"/>
      <c r="Q178" s="192" t="inlineStr"/>
      <c r="R178" s="192" t="inlineStr"/>
      <c r="S178" s="192" t="inlineStr"/>
      <c r="T178" s="192" t="inlineStr"/>
      <c r="U178" s="193">
        <f>I175</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I176</f>
        <v/>
      </c>
    </row>
    <row r="180" ht="23.25" customFormat="1" customHeight="1" s="234">
      <c r="B180" s="102" t="n"/>
      <c r="C180" s="952" t="n"/>
      <c r="D180" s="952" t="n"/>
      <c r="E180" s="952" t="n"/>
      <c r="F180" s="952" t="n"/>
      <c r="G180" s="952" t="n"/>
      <c r="H180" s="952" t="n"/>
      <c r="I180" s="979" t="n"/>
      <c r="J180" s="180" t="n"/>
      <c r="N180" s="976" t="inlineStr"/>
      <c r="O180" s="192" t="inlineStr"/>
      <c r="P180" s="192" t="inlineStr"/>
      <c r="Q180" s="192" t="inlineStr"/>
      <c r="R180" s="192" t="inlineStr"/>
      <c r="S180" s="192" t="inlineStr"/>
      <c r="T180" s="192" t="inlineStr"/>
      <c r="U180" s="193">
        <f>I177</f>
        <v/>
      </c>
    </row>
    <row r="181" ht="23.25" customFormat="1" customHeight="1" s="234">
      <c r="A181" s="194" t="inlineStr">
        <is>
          <t>K32</t>
        </is>
      </c>
      <c r="B181" s="96" t="inlineStr">
        <is>
          <t>Total</t>
        </is>
      </c>
      <c r="C181" s="954">
        <f>SUM(INDIRECT(ADDRESS(MATCH("K31",$A:$A,0)+1,COLUMN(C$13),4)&amp;":"&amp;ADDRESS(MATCH("K32",$A:$A,0)-1,COLUMN(C$13),4)))</f>
        <v/>
      </c>
      <c r="D181" s="954">
        <f>SUM(INDIRECT(ADDRESS(MATCH("K31",$A:$A,0)+1,COLUMN(D$13),4)&amp;":"&amp;ADDRESS(MATCH("K32",$A:$A,0)-1,COLUMN(D$13),4)))</f>
        <v/>
      </c>
      <c r="E181" s="954">
        <f>SUM(INDIRECT(ADDRESS(MATCH("K31",$A:$A,0)+1,COLUMN(E$13),4)&amp;":"&amp;ADDRESS(MATCH("K32",$A:$A,0)-1,COLUMN(E$13),4)))</f>
        <v/>
      </c>
      <c r="F181" s="954">
        <f>SUM(INDIRECT(ADDRESS(MATCH("K31",$A:$A,0)+1,COLUMN(F$13),4)&amp;":"&amp;ADDRESS(MATCH("K32",$A:$A,0)-1,COLUMN(F$13),4)))</f>
        <v/>
      </c>
      <c r="G181" s="954">
        <f>SUM(INDIRECT(ADDRESS(MATCH("K31",$A:$A,0)+1,COLUMN(G$13),4)&amp;":"&amp;ADDRESS(MATCH("K32",$A:$A,0)-1,COLUMN(G$13),4)))</f>
        <v/>
      </c>
      <c r="H181" s="954">
        <f>SUM(INDIRECT(ADDRESS(MATCH("K31",$A:$A,0)+1,COLUMN(H$13),4)&amp;":"&amp;ADDRESS(MATCH("K32",$A:$A,0)-1,COLUMN(H$13),4)))</f>
        <v/>
      </c>
      <c r="I181" s="984" t="n"/>
      <c r="J181" s="196" t="n"/>
      <c r="K181" s="197" t="n"/>
      <c r="L181" s="197" t="n"/>
      <c r="M181" s="197" t="n"/>
      <c r="N181" s="966">
        <f>B181</f>
        <v/>
      </c>
      <c r="O181" s="198">
        <f>C181*BS!$B$9</f>
        <v/>
      </c>
      <c r="P181" s="198">
        <f>D181*BS!$B$9</f>
        <v/>
      </c>
      <c r="Q181" s="198">
        <f>E181*BS!$B$9</f>
        <v/>
      </c>
      <c r="R181" s="198">
        <f>F181*BS!$B$9</f>
        <v/>
      </c>
      <c r="S181" s="198">
        <f>G181*BS!$B$9</f>
        <v/>
      </c>
      <c r="T181" s="198">
        <f>H181*BS!$B$9</f>
        <v/>
      </c>
      <c r="U181" s="193">
        <f>I178</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inlineStr">
        <is>
          <t>Retained earnings</t>
        </is>
      </c>
      <c r="C182" s="996" t="n"/>
      <c r="D182" s="996" t="n"/>
      <c r="E182" s="996" t="n"/>
      <c r="F182" s="996" t="n"/>
      <c r="G182" s="996" t="n">
        <v>2407283</v>
      </c>
      <c r="H182" s="996" t="n">
        <v>2777742</v>
      </c>
      <c r="I182" s="997" t="n"/>
      <c r="J182" s="180" t="n"/>
      <c r="N182" s="976">
        <f>B182</f>
        <v/>
      </c>
      <c r="O182" s="192" t="inlineStr"/>
      <c r="P182" s="192" t="inlineStr"/>
      <c r="Q182" s="192" t="inlineStr"/>
      <c r="R182" s="192" t="inlineStr"/>
      <c r="S182" s="192">
        <f>G182*BS!$B$9</f>
        <v/>
      </c>
      <c r="T182" s="192">
        <f>H182*BS!$B$9</f>
        <v/>
      </c>
      <c r="U182" s="193" t="n"/>
    </row>
    <row r="183">
      <c r="A183" s="194" t="inlineStr">
        <is>
          <t>K33</t>
        </is>
      </c>
      <c r="B183" s="96" t="inlineStr">
        <is>
          <t xml:space="preserve">Retained Earnings </t>
        </is>
      </c>
      <c r="C183" s="983" t="n"/>
      <c r="D183" s="983" t="n"/>
      <c r="E183" s="983" t="n"/>
      <c r="F183" s="983" t="n"/>
      <c r="G183" s="983" t="n"/>
      <c r="H183" s="983" t="n"/>
      <c r="I183" s="998" t="n"/>
      <c r="J183" s="196" t="n"/>
      <c r="K183" s="197" t="n"/>
      <c r="L183" s="197" t="n"/>
      <c r="M183" s="197" t="n"/>
      <c r="N183" s="966">
        <f>B183</f>
        <v/>
      </c>
      <c r="O183" s="198" t="inlineStr"/>
      <c r="P183" s="198" t="inlineStr"/>
      <c r="Q183" s="198" t="inlineStr"/>
      <c r="R183" s="198" t="inlineStr"/>
      <c r="S183" s="198" t="inlineStr"/>
      <c r="T183" s="198" t="inlineStr"/>
      <c r="U183" s="193">
        <f>I180</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194" t="n"/>
      <c r="B184" s="102" t="n"/>
      <c r="C184" s="103" t="n"/>
      <c r="D184" s="103" t="n"/>
      <c r="E184" s="103" t="n"/>
      <c r="F184" s="103" t="n"/>
      <c r="G184" s="103" t="n"/>
      <c r="H184" s="103" t="n"/>
      <c r="I184" s="998" t="n"/>
      <c r="J184" s="196" t="n"/>
      <c r="K184" s="197" t="n"/>
      <c r="L184" s="197" t="n"/>
      <c r="M184" s="197" t="n"/>
      <c r="N184" s="966" t="inlineStr"/>
      <c r="O184" s="198" t="inlineStr"/>
      <c r="P184" s="198" t="inlineStr"/>
      <c r="Q184" s="198" t="inlineStr"/>
      <c r="R184" s="198" t="inlineStr"/>
      <c r="S184" s="198" t="inlineStr"/>
      <c r="T184" s="198" t="inlineStr"/>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993" t="n"/>
      <c r="D185" s="993" t="n"/>
      <c r="E185" s="993" t="n"/>
      <c r="F185" s="993" t="n"/>
      <c r="G185" s="993" t="n"/>
      <c r="H185" s="99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79" t="inlineStr">
        <is>
          <t>K34</t>
        </is>
      </c>
      <c r="B186" s="96" t="inlineStr">
        <is>
          <t>Total</t>
        </is>
      </c>
      <c r="C186" s="954">
        <f>SUM(INDIRECT(ADDRESS(MATCH("K33",$A:$A,0)+1,COLUMN(C$13),4)&amp;":"&amp;ADDRESS(MATCH("K34",$A:$A,0)-1,COLUMN(C$13),4)))</f>
        <v/>
      </c>
      <c r="D186" s="954">
        <f>SUM(INDIRECT(ADDRESS(MATCH("K33",$A:$A,0)+1,COLUMN(D$13),4)&amp;":"&amp;ADDRESS(MATCH("K34",$A:$A,0)-1,COLUMN(D$13),4)))</f>
        <v/>
      </c>
      <c r="E186" s="954">
        <f>SUM(INDIRECT(ADDRESS(MATCH("K33",$A:$A,0)+1,COLUMN(E$13),4)&amp;":"&amp;ADDRESS(MATCH("K34",$A:$A,0)-1,COLUMN(E$13),4)))</f>
        <v/>
      </c>
      <c r="F186" s="954">
        <f>SUM(INDIRECT(ADDRESS(MATCH("K33",$A:$A,0)+1,COLUMN(F$13),4)&amp;":"&amp;ADDRESS(MATCH("K34",$A:$A,0)-1,COLUMN(F$13),4)))</f>
        <v/>
      </c>
      <c r="G186" s="954">
        <f>SUM(INDIRECT(ADDRESS(MATCH("K33",$A:$A,0)+1,COLUMN(G$13),4)&amp;":"&amp;ADDRESS(MATCH("K34",$A:$A,0)-1,COLUMN(G$13),4)))</f>
        <v/>
      </c>
      <c r="H186" s="954">
        <f>SUM(INDIRECT(ADDRESS(MATCH("K33",$A:$A,0)+1,COLUMN(H$13),4)&amp;":"&amp;ADDRESS(MATCH("K34",$A:$A,0)-1,COLUMN(H$13),4)))</f>
        <v/>
      </c>
      <c r="I186" s="997" t="n"/>
      <c r="J186" s="180" t="n"/>
      <c r="N186" s="976">
        <f>B186</f>
        <v/>
      </c>
      <c r="O186" s="192">
        <f>C186*BS!$B$9</f>
        <v/>
      </c>
      <c r="P186" s="192">
        <f>D186*BS!$B$9</f>
        <v/>
      </c>
      <c r="Q186" s="192">
        <f>E186*BS!$B$9</f>
        <v/>
      </c>
      <c r="R186" s="192">
        <f>F186*BS!$B$9</f>
        <v/>
      </c>
      <c r="S186" s="192">
        <f>G186*BS!$B$9</f>
        <v/>
      </c>
      <c r="T186" s="192">
        <f>H186*BS!$B$9</f>
        <v/>
      </c>
      <c r="U186" s="193" t="n"/>
    </row>
    <row r="187" ht="18.75" customFormat="1" customHeight="1" s="171">
      <c r="A187" s="171" t="inlineStr">
        <is>
          <t>K35</t>
        </is>
      </c>
      <c r="B187" s="96" t="inlineStr">
        <is>
          <t xml:space="preserve">Others </t>
        </is>
      </c>
      <c r="C187" s="999" t="n"/>
      <c r="D187" s="999" t="n"/>
      <c r="E187" s="999" t="n"/>
      <c r="F187" s="999" t="n"/>
      <c r="G187" s="999" t="n"/>
      <c r="H187" s="999" t="n"/>
      <c r="I187" s="997" t="n"/>
      <c r="J187" s="180" t="n"/>
      <c r="N187" s="966">
        <f>B187</f>
        <v/>
      </c>
      <c r="O187" s="204" t="inlineStr"/>
      <c r="P187" s="204" t="inlineStr"/>
      <c r="Q187" s="204" t="inlineStr"/>
      <c r="R187" s="204" t="inlineStr"/>
      <c r="S187" s="204" t="inlineStr"/>
      <c r="T187" s="204" t="inlineStr"/>
      <c r="U187" s="193"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I185</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I186</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103" t="n"/>
      <c r="D190" s="103" t="n"/>
      <c r="E190" s="103" t="n"/>
      <c r="F190" s="103" t="n"/>
      <c r="G190" s="103" t="n"/>
      <c r="H190" s="103" t="n"/>
      <c r="I190" s="997" t="n"/>
      <c r="J190" s="180" t="n"/>
      <c r="K190" s="172" t="n"/>
      <c r="L190" s="172" t="n"/>
      <c r="M190" s="172" t="n"/>
      <c r="N190" s="973" t="inlineStr"/>
      <c r="O190" s="192" t="inlineStr"/>
      <c r="P190" s="192" t="inlineStr"/>
      <c r="Q190" s="192" t="inlineStr"/>
      <c r="R190" s="192" t="inlineStr"/>
      <c r="S190" s="192" t="inlineStr"/>
      <c r="T190" s="192" t="inlineStr"/>
      <c r="U190" s="193">
        <f>I187</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I188</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000"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I189</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I190</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I191</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I192</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I193</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I194</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inlineStr">
        <is>
          <t>K36</t>
        </is>
      </c>
      <c r="B198" s="96" t="inlineStr">
        <is>
          <t>Total</t>
        </is>
      </c>
      <c r="C198" s="954">
        <f>SUM(INDIRECT(ADDRESS(MATCH("K35",$A:$A,0)+1,COLUMN(C$13),4)&amp;":"&amp;ADDRESS(MATCH("K36",$A:$A,0)-1,COLUMN(C$13),4)))</f>
        <v/>
      </c>
      <c r="D198" s="954">
        <f>SUM(INDIRECT(ADDRESS(MATCH("K35",$A:$A,0)+1,COLUMN(D$13),4)&amp;":"&amp;ADDRESS(MATCH("K36",$A:$A,0)-1,COLUMN(D$13),4)))</f>
        <v/>
      </c>
      <c r="E198" s="954">
        <f>SUM(INDIRECT(ADDRESS(MATCH("K35",$A:$A,0)+1,COLUMN(E$13),4)&amp;":"&amp;ADDRESS(MATCH("K36",$A:$A,0)-1,COLUMN(E$13),4)))</f>
        <v/>
      </c>
      <c r="F198" s="954">
        <f>SUM(INDIRECT(ADDRESS(MATCH("K35",$A:$A,0)+1,COLUMN(F$13),4)&amp;":"&amp;ADDRESS(MATCH("K36",$A:$A,0)-1,COLUMN(F$13),4)))</f>
        <v/>
      </c>
      <c r="G198" s="954">
        <f>SUM(INDIRECT(ADDRESS(MATCH("K35",$A:$A,0)+1,COLUMN(G$13),4)&amp;":"&amp;ADDRESS(MATCH("K36",$A:$A,0)-1,COLUMN(G$13),4)))</f>
        <v/>
      </c>
      <c r="H198" s="954">
        <f>SUM(INDIRECT(ADDRESS(MATCH("K35",$A:$A,0)+1,COLUMN(H$13),4)&amp;":"&amp;ADDRESS(MATCH("K36",$A:$A,0)-1,COLUMN(H$13),4)))</f>
        <v/>
      </c>
      <c r="I198" s="997" t="n"/>
      <c r="J198" s="180" t="n"/>
      <c r="K198" s="172" t="n"/>
      <c r="L198" s="172" t="n"/>
      <c r="M198" s="172" t="n"/>
      <c r="N198" s="966">
        <f>B198</f>
        <v/>
      </c>
      <c r="O198" s="1001">
        <f>C198*BS!$B$9</f>
        <v/>
      </c>
      <c r="P198" s="1001">
        <f>D198*BS!$B$9</f>
        <v/>
      </c>
      <c r="Q198" s="1001">
        <f>E198*BS!$B$9</f>
        <v/>
      </c>
      <c r="R198" s="1001">
        <f>F198*BS!$B$9</f>
        <v/>
      </c>
      <c r="S198" s="1001">
        <f>G198*BS!$B$9</f>
        <v/>
      </c>
      <c r="T198" s="1001">
        <f>H198*BS!$B$9</f>
        <v/>
      </c>
      <c r="U198" s="193" t="n"/>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194" t="inlineStr">
        <is>
          <t>K37</t>
        </is>
      </c>
      <c r="B200" s="96" t="inlineStr">
        <is>
          <t xml:space="preserve">Total Shareholders Equity </t>
        </is>
      </c>
      <c r="C200" s="983" t="n"/>
      <c r="D200" s="983" t="n"/>
      <c r="E200" s="983" t="n"/>
      <c r="F200" s="983" t="n"/>
      <c r="G200" s="983" t="n"/>
      <c r="H200" s="983" t="n"/>
      <c r="I200" s="998" t="n"/>
      <c r="J200" s="196" t="n"/>
      <c r="K200" s="197" t="n"/>
      <c r="L200" s="197" t="n"/>
      <c r="M200" s="197" t="n"/>
      <c r="N200" s="966">
        <f>B200</f>
        <v/>
      </c>
      <c r="O200" s="198" t="inlineStr"/>
      <c r="P200" s="198" t="inlineStr"/>
      <c r="Q200" s="198" t="inlineStr"/>
      <c r="R200" s="198" t="inlineStr"/>
      <c r="S200" s="198" t="inlineStr"/>
      <c r="T200" s="198" t="inlineStr"/>
      <c r="U200" s="193">
        <f>I197</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103" t="n"/>
      <c r="D201" s="103" t="n"/>
      <c r="E201" s="103" t="n"/>
      <c r="F201" s="103" t="n"/>
      <c r="G201" s="103" t="n"/>
      <c r="H201" s="103" t="n"/>
      <c r="I201" s="984" t="n"/>
      <c r="J201" s="180" t="n"/>
      <c r="N201" s="976" t="inlineStr"/>
      <c r="O201" s="192" t="inlineStr"/>
      <c r="P201" s="192" t="inlineStr"/>
      <c r="Q201" s="192" t="inlineStr"/>
      <c r="R201" s="192" t="inlineStr"/>
      <c r="S201" s="192" t="inlineStr"/>
      <c r="T201" s="192" t="inlineStr"/>
      <c r="U201" s="193">
        <f>I198</f>
        <v/>
      </c>
    </row>
    <row r="202">
      <c r="B202" s="102" t="n"/>
      <c r="C202" s="1002" t="n"/>
      <c r="D202" s="1002" t="n"/>
      <c r="E202" s="1002" t="n"/>
      <c r="F202" s="1002" t="n"/>
      <c r="G202" s="1002" t="n"/>
      <c r="H202" s="1002" t="n"/>
      <c r="I202" s="984" t="n"/>
      <c r="J202" s="180" t="n"/>
      <c r="N202" s="976" t="inlineStr"/>
      <c r="O202" s="192" t="inlineStr"/>
      <c r="P202" s="192" t="inlineStr"/>
      <c r="Q202" s="192" t="inlineStr"/>
      <c r="R202" s="192" t="inlineStr"/>
      <c r="S202" s="192" t="inlineStr"/>
      <c r="T202" s="192" t="inlineStr"/>
      <c r="U202" s="193" t="n"/>
    </row>
    <row r="203">
      <c r="A203" s="171" t="inlineStr">
        <is>
          <t>K38</t>
        </is>
      </c>
      <c r="B203" s="96" t="inlineStr">
        <is>
          <t>Total</t>
        </is>
      </c>
      <c r="C203" s="954">
        <f>SUM(INDIRECT(ADDRESS(MATCH("K37",$A:$A,0)+1,COLUMN(C$13),4)&amp;":"&amp;ADDRESS(MATCH("K38",$A:$A,0)-1,COLUMN(C$13),4)))</f>
        <v/>
      </c>
      <c r="D203" s="954">
        <f>SUM(INDIRECT(ADDRESS(MATCH("K37",$A:$A,0)+1,COLUMN(D$13),4)&amp;":"&amp;ADDRESS(MATCH("K38",$A:$A,0)-1,COLUMN(D$13),4)))</f>
        <v/>
      </c>
      <c r="E203" s="954">
        <f>SUM(INDIRECT(ADDRESS(MATCH("K37",$A:$A,0)+1,COLUMN(E$13),4)&amp;":"&amp;ADDRESS(MATCH("K38",$A:$A,0)-1,COLUMN(E$13),4)))</f>
        <v/>
      </c>
      <c r="F203" s="954">
        <f>SUM(INDIRECT(ADDRESS(MATCH("K37",$A:$A,0)+1,COLUMN(F$13),4)&amp;":"&amp;ADDRESS(MATCH("K38",$A:$A,0)-1,COLUMN(F$13),4)))</f>
        <v/>
      </c>
      <c r="G203" s="954">
        <f>SUM(INDIRECT(ADDRESS(MATCH("K37",$A:$A,0)+1,COLUMN(G$13),4)&amp;":"&amp;ADDRESS(MATCH("K38",$A:$A,0)-1,COLUMN(G$13),4)))</f>
        <v/>
      </c>
      <c r="H203" s="954">
        <f>SUM(INDIRECT(ADDRESS(MATCH("K37",$A:$A,0)+1,COLUMN(H$13),4)&amp;":"&amp;ADDRESS(MATCH("K38",$A:$A,0)-1,COLUMN(H$13),4)))</f>
        <v/>
      </c>
      <c r="I203" s="984" t="n"/>
      <c r="J203" s="180" t="n"/>
      <c r="N203" s="976">
        <f>B203</f>
        <v/>
      </c>
      <c r="O203" s="192">
        <f>C203*BS!$B$9</f>
        <v/>
      </c>
      <c r="P203" s="192">
        <f>D203*BS!$B$9</f>
        <v/>
      </c>
      <c r="Q203" s="192">
        <f>E203*BS!$B$9</f>
        <v/>
      </c>
      <c r="R203" s="192">
        <f>F203*BS!$B$9</f>
        <v/>
      </c>
      <c r="S203" s="192">
        <f>G203*BS!$B$9</f>
        <v/>
      </c>
      <c r="T203" s="192">
        <f>H203*BS!$B$9</f>
        <v/>
      </c>
      <c r="U203" s="193" t="n"/>
    </row>
    <row r="204">
      <c r="A204" s="171" t="inlineStr">
        <is>
          <t>K39</t>
        </is>
      </c>
      <c r="B204" s="96" t="inlineStr">
        <is>
          <t xml:space="preserve">Off Balance Liabilities </t>
        </is>
      </c>
      <c r="C204" s="1003" t="n"/>
      <c r="D204" s="1003" t="n"/>
      <c r="E204" s="1003" t="n"/>
      <c r="F204" s="1003" t="n"/>
      <c r="G204" s="1003" t="n"/>
      <c r="H204" s="1003" t="n"/>
      <c r="I204" s="997" t="n"/>
      <c r="J204" s="180" t="n"/>
      <c r="N204" s="966">
        <f>B204</f>
        <v/>
      </c>
      <c r="O204" s="204" t="inlineStr"/>
      <c r="P204" s="204" t="inlineStr"/>
      <c r="Q204" s="204" t="inlineStr"/>
      <c r="R204" s="204" t="inlineStr"/>
      <c r="S204" s="204" t="inlineStr"/>
      <c r="T204" s="204" t="inlineStr"/>
      <c r="U204" s="193" t="n"/>
    </row>
    <row r="205">
      <c r="B205" s="102" t="inlineStr">
        <is>
          <t>- LC</t>
        </is>
      </c>
      <c r="C205" s="991" t="n"/>
      <c r="D205" s="991" t="n"/>
      <c r="E205" s="991" t="n"/>
      <c r="F205" s="991" t="n"/>
      <c r="G205" s="991" t="n"/>
      <c r="H205" s="991" t="n"/>
      <c r="I205" s="977" t="n"/>
      <c r="J205" s="180" t="n"/>
      <c r="N205" s="976">
        <f>B205</f>
        <v/>
      </c>
      <c r="O205" s="192" t="inlineStr"/>
      <c r="P205" s="192" t="inlineStr"/>
      <c r="Q205" s="192" t="inlineStr"/>
      <c r="R205" s="192" t="inlineStr"/>
      <c r="S205" s="192" t="inlineStr"/>
      <c r="T205" s="192" t="inlineStr"/>
      <c r="U205" s="193">
        <f>I202</f>
        <v/>
      </c>
    </row>
    <row r="206">
      <c r="B206" s="102" t="inlineStr">
        <is>
          <t>- BG</t>
        </is>
      </c>
      <c r="C206" s="991" t="n"/>
      <c r="D206" s="991" t="n"/>
      <c r="E206" s="991" t="n"/>
      <c r="F206" s="991" t="n"/>
      <c r="G206" s="991" t="n"/>
      <c r="H206" s="991" t="n"/>
      <c r="I206" s="239" t="n"/>
      <c r="J206" s="180" t="n"/>
      <c r="N206" s="976">
        <f>B206</f>
        <v/>
      </c>
      <c r="O206" s="192" t="inlineStr"/>
      <c r="P206" s="192" t="inlineStr"/>
      <c r="Q206" s="192" t="inlineStr"/>
      <c r="R206" s="192" t="inlineStr"/>
      <c r="S206" s="192" t="inlineStr"/>
      <c r="T206" s="192" t="inlineStr"/>
      <c r="U206" s="193">
        <f>I203</f>
        <v/>
      </c>
    </row>
    <row r="207">
      <c r="B207" s="102" t="inlineStr">
        <is>
          <t>- BD</t>
        </is>
      </c>
      <c r="C207" s="103" t="n"/>
      <c r="D207" s="103" t="n"/>
      <c r="E207" s="103" t="n"/>
      <c r="F207" s="103" t="n"/>
      <c r="G207" s="103" t="n"/>
      <c r="H207" s="103" t="n"/>
      <c r="I207" s="240" t="n"/>
      <c r="J207" s="180" t="n"/>
      <c r="N207" s="976">
        <f>B207</f>
        <v/>
      </c>
      <c r="O207" s="192" t="inlineStr"/>
      <c r="P207" s="192" t="inlineStr"/>
      <c r="Q207" s="192" t="inlineStr"/>
      <c r="R207" s="192" t="inlineStr"/>
      <c r="S207" s="192" t="inlineStr"/>
      <c r="T207" s="192" t="inlineStr"/>
      <c r="U207" s="193">
        <f>I204</f>
        <v/>
      </c>
    </row>
    <row r="208">
      <c r="B208" s="102" t="inlineStr">
        <is>
          <t>- CG</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I205</f>
        <v/>
      </c>
    </row>
    <row r="209">
      <c r="B209" s="102" t="inlineStr">
        <is>
          <t>- Commitments</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I206</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I207</f>
        <v/>
      </c>
    </row>
    <row r="211">
      <c r="B211" s="102" t="inlineStr">
        <is>
          <t>- Others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I208</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I209</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I210</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I211</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I212</f>
        <v/>
      </c>
    </row>
    <row r="216">
      <c r="A216" s="194" t="inlineStr">
        <is>
          <t>K40</t>
        </is>
      </c>
      <c r="B216" s="243" t="inlineStr">
        <is>
          <t xml:space="preserve">Total </t>
        </is>
      </c>
      <c r="C216" s="1004">
        <f>SUM(INDIRECT(ADDRESS(MATCH("K39",$A:$A,0)+1,COLUMN(C$13),4)&amp;":"&amp;ADDRESS(MATCH("K40",$A:$A,0)-1,COLUMN(C$13),4)))</f>
        <v/>
      </c>
      <c r="D216" s="1004">
        <f>SUM(INDIRECT(ADDRESS(MATCH("K39",$A:$A,0)+1,COLUMN(D$13),4)&amp;":"&amp;ADDRESS(MATCH("K40",$A:$A,0)-1,COLUMN(D$13),4)))</f>
        <v/>
      </c>
      <c r="E216" s="1004">
        <f>SUM(INDIRECT(ADDRESS(MATCH("K39",$A:$A,0)+1,COLUMN(E$13),4)&amp;":"&amp;ADDRESS(MATCH("K40",$A:$A,0)-1,COLUMN(E$13),4)))</f>
        <v/>
      </c>
      <c r="F216" s="1004">
        <f>SUM(INDIRECT(ADDRESS(MATCH("K39",$A:$A,0)+1,COLUMN(F$13),4)&amp;":"&amp;ADDRESS(MATCH("K40",$A:$A,0)-1,COLUMN(F$13),4)))</f>
        <v/>
      </c>
      <c r="G216" s="1004">
        <f>SUM(INDIRECT(ADDRESS(MATCH("K39",$A:$A,0)+1,COLUMN(G$13),4)&amp;":"&amp;ADDRESS(MATCH("K40",$A:$A,0)-1,COLUMN(G$13),4)))</f>
        <v/>
      </c>
      <c r="H216" s="1004">
        <f>SUM(INDIRECT(ADDRESS(MATCH("K39",$A:$A,0)+1,COLUMN(H$13),4)&amp;":"&amp;ADDRESS(MATCH("K40",$A:$A,0)-1,COLUMN(H$13),4)))</f>
        <v/>
      </c>
      <c r="I216" s="245" t="n"/>
      <c r="J216" s="196" t="n"/>
      <c r="K216" s="197" t="n"/>
      <c r="L216" s="197" t="n"/>
      <c r="M216" s="197" t="n"/>
      <c r="N216" s="966">
        <f>B216</f>
        <v/>
      </c>
      <c r="O216" s="246">
        <f>C216*BS!$B$9</f>
        <v/>
      </c>
      <c r="P216" s="246">
        <f>D216*BS!$B$9</f>
        <v/>
      </c>
      <c r="Q216" s="246">
        <f>E216*BS!$B$9</f>
        <v/>
      </c>
      <c r="R216" s="246">
        <f>F216*BS!$B$9</f>
        <v/>
      </c>
      <c r="S216" s="246">
        <f>G216*BS!$B$9</f>
        <v/>
      </c>
      <c r="T216" s="246">
        <f>H216*BS!$B$9</f>
        <v/>
      </c>
      <c r="U216" s="247">
        <f>I213</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248" t="n"/>
      <c r="C217" s="242" t="n"/>
      <c r="D217" s="242" t="n"/>
      <c r="E217" s="242" t="n"/>
      <c r="F217" s="242" t="n"/>
      <c r="G217" s="242" t="n"/>
      <c r="H217" s="242" t="n"/>
      <c r="I217" s="242" t="n"/>
      <c r="J217" s="180" t="n"/>
      <c r="N217" t="inlineStr"/>
      <c r="O217" s="249" t="inlineStr"/>
      <c r="P217" s="249" t="inlineStr"/>
      <c r="Q217" s="249" t="inlineStr"/>
      <c r="R217" s="249" t="inlineStr"/>
      <c r="S217" s="249" t="inlineStr"/>
      <c r="T217" s="249" t="inlineStr"/>
      <c r="U217" s="249" t="n"/>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Revenue from contracts with customers Sale of goods</t>
        </is>
      </c>
      <c r="C15" s="939" t="n"/>
      <c r="D15" s="939" t="n"/>
      <c r="E15" s="939" t="n"/>
      <c r="F15" s="939" t="n"/>
      <c r="G15" s="939" t="n">
        <v>8220825</v>
      </c>
      <c r="H15" s="939" t="n">
        <v>19456273</v>
      </c>
      <c r="I15" s="289" t="n"/>
      <c r="N15" s="293" t="inlineStr"/>
      <c r="O15" s="192" t="inlineStr"/>
      <c r="P15" s="192" t="inlineStr"/>
      <c r="Q15" s="192" t="inlineStr"/>
      <c r="R15" s="192" t="inlineStr"/>
      <c r="S15" s="192" t="inlineStr"/>
      <c r="T15" s="192" t="inlineStr"/>
      <c r="U15" s="1016">
        <f>I15</f>
        <v/>
      </c>
    </row>
    <row r="16" customFormat="1" s="118">
      <c r="B16" s="102" t="inlineStr">
        <is>
          <t xml:space="preserve"> Revenue from contracts with customers Rendering of services</t>
        </is>
      </c>
      <c r="C16" s="939" t="n"/>
      <c r="D16" s="939" t="n"/>
      <c r="E16" s="939" t="n"/>
      <c r="F16" s="939" t="n"/>
      <c r="G16" s="939" t="n">
        <v>1297845</v>
      </c>
      <c r="H16" s="939" t="n">
        <v>1709275</v>
      </c>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6558222</v>
      </c>
      <c r="H29" s="939" t="n">
        <v>17263827</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Administration expenses</t>
        </is>
      </c>
      <c r="C56" s="939" t="n"/>
      <c r="D56" s="939" t="n"/>
      <c r="E56" s="939" t="n"/>
      <c r="F56" s="939" t="n"/>
      <c r="G56" s="939" t="n">
        <v>811399</v>
      </c>
      <c r="H56" s="939" t="n">
        <v>970418</v>
      </c>
      <c r="I56" s="1017" t="n"/>
      <c r="N56" s="293" t="inlineStr"/>
      <c r="O56" s="192" t="inlineStr"/>
      <c r="P56" s="192" t="inlineStr"/>
      <c r="Q56" s="192" t="inlineStr"/>
      <c r="R56" s="192" t="inlineStr"/>
      <c r="S56" s="192" t="inlineStr"/>
      <c r="T56" s="192" t="inlineStr"/>
      <c r="U56" s="1016">
        <f>I56</f>
        <v/>
      </c>
    </row>
    <row r="57" customFormat="1" s="279">
      <c r="A57" s="118" t="n"/>
      <c r="B57" s="102" t="inlineStr">
        <is>
          <t>Employee benefits expenses</t>
        </is>
      </c>
      <c r="C57" s="939" t="n"/>
      <c r="D57" s="939" t="n"/>
      <c r="E57" s="939" t="n"/>
      <c r="F57" s="939" t="n"/>
      <c r="G57" s="939" t="n">
        <v>1567955</v>
      </c>
      <c r="H57" s="939" t="n">
        <v>1803515</v>
      </c>
      <c r="I57" s="1017" t="n"/>
      <c r="N57" s="293" t="inlineStr"/>
      <c r="O57" s="192" t="inlineStr"/>
      <c r="P57" s="192" t="inlineStr"/>
      <c r="Q57" s="192" t="inlineStr"/>
      <c r="R57" s="192" t="inlineStr"/>
      <c r="S57" s="192" t="inlineStr"/>
      <c r="T57" s="192" t="inlineStr"/>
      <c r="U57" s="1016">
        <f>I57</f>
        <v/>
      </c>
    </row>
    <row r="58" customFormat="1" s="279">
      <c r="A58" s="118" t="n"/>
      <c r="B58" s="102" t="inlineStr">
        <is>
          <t>Other expenses</t>
        </is>
      </c>
      <c r="C58" s="939" t="n"/>
      <c r="D58" s="939" t="n"/>
      <c r="E58" s="939" t="n"/>
      <c r="F58" s="939" t="n"/>
      <c r="G58" s="939" t="n">
        <v>158275</v>
      </c>
      <c r="H58" s="939" t="n">
        <v>138067</v>
      </c>
      <c r="I58" s="1017" t="n"/>
      <c r="N58" s="293" t="inlineStr"/>
      <c r="O58" s="192" t="inlineStr"/>
      <c r="P58" s="192" t="inlineStr"/>
      <c r="Q58" s="192" t="inlineStr"/>
      <c r="R58" s="192" t="inlineStr"/>
      <c r="S58" s="192" t="inlineStr"/>
      <c r="T58" s="192" t="inlineStr"/>
      <c r="U58" s="1016">
        <f>I58</f>
        <v/>
      </c>
    </row>
    <row r="59" customFormat="1" s="279">
      <c r="A59" s="118" t="n"/>
      <c r="B59" s="102" t="inlineStr">
        <is>
          <t>Marketing expenses</t>
        </is>
      </c>
      <c r="C59" s="939" t="n"/>
      <c r="D59" s="939" t="n"/>
      <c r="E59" s="939" t="n"/>
      <c r="F59" s="939" t="n"/>
      <c r="G59" s="939" t="n">
        <v>23777</v>
      </c>
      <c r="H59" s="939" t="n">
        <v>27964</v>
      </c>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expenses</t>
        </is>
      </c>
      <c r="C80" s="939" t="n"/>
      <c r="D80" s="939" t="n"/>
      <c r="E80" s="939" t="n"/>
      <c r="F80" s="939" t="n"/>
      <c r="G80" s="939" t="n">
        <v>811399</v>
      </c>
      <c r="H80" s="939" t="n">
        <v>970418</v>
      </c>
      <c r="I80" s="1017" t="n"/>
      <c r="N80" s="290" t="inlineStr"/>
      <c r="O80" s="204" t="inlineStr"/>
      <c r="P80" s="204" t="inlineStr"/>
      <c r="Q80" s="204" t="inlineStr"/>
      <c r="R80" s="204" t="inlineStr"/>
      <c r="S80" s="204" t="inlineStr"/>
      <c r="T80" s="204" t="inlineStr"/>
      <c r="U80" s="1016" t="n"/>
    </row>
    <row r="81" customFormat="1" s="279">
      <c r="B81" s="119" t="inlineStr">
        <is>
          <t>Other expenses</t>
        </is>
      </c>
      <c r="C81" s="939" t="n"/>
      <c r="D81" s="939" t="n"/>
      <c r="E81" s="939" t="n"/>
      <c r="F81" s="939" t="n"/>
      <c r="G81" s="939" t="n">
        <v>158275</v>
      </c>
      <c r="H81" s="939" t="n">
        <v>138067</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13906</v>
      </c>
      <c r="H84" s="991" t="n">
        <v>33140</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13906</v>
      </c>
      <c r="H98" s="939" t="n">
        <v>33140</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costs</t>
        </is>
      </c>
      <c r="C99" s="939" t="n"/>
      <c r="D99" s="939" t="n"/>
      <c r="E99" s="939" t="n"/>
      <c r="F99" s="939" t="n"/>
      <c r="G99" s="939" t="n">
        <v>50898</v>
      </c>
      <c r="H99" s="939" t="n">
        <v>19703</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50898</v>
      </c>
      <c r="H111" s="939" t="n">
        <v>19703</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Other income</t>
        </is>
      </c>
      <c r="C124" s="952" t="n"/>
      <c r="D124" s="952" t="n"/>
      <c r="E124" s="952" t="n"/>
      <c r="F124" s="952" t="n"/>
      <c r="G124" s="952" t="n">
        <v>13906</v>
      </c>
      <c r="H124" s="952" t="n">
        <v>33140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Other (losses)/gains</t>
        </is>
      </c>
      <c r="C125" s="991" t="n"/>
      <c r="D125" s="991" t="n"/>
      <c r="E125" s="991" t="n"/>
      <c r="F125" s="991" t="n"/>
      <c r="G125" s="991" t="n">
        <v>125416</v>
      </c>
      <c r="H125" s="991" t="n">
        <v>-32615</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Finance costs</t>
        </is>
      </c>
      <c r="C126" s="939" t="n"/>
      <c r="D126" s="939" t="n"/>
      <c r="E126" s="939" t="n"/>
      <c r="F126" s="939" t="n"/>
      <c r="G126" s="939" t="n">
        <v>-50898</v>
      </c>
      <c r="H126" s="939" t="n">
        <v>-19703</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n"/>
      <c r="D138" s="939" t="n"/>
      <c r="E138" s="939" t="n"/>
      <c r="F138" s="939" t="n"/>
      <c r="G138" s="939" t="n"/>
      <c r="H138" s="939" t="n"/>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-3170278</v>
      </c>
      <c r="G12" s="1029" t="n">
        <v>5183725</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-32536</v>
      </c>
      <c r="G13" s="1028" t="n">
        <v>-97182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17955</v>
      </c>
      <c r="G16" s="1028" t="n">
        <v>21242</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-14581</v>
      </c>
      <c r="G18" s="1029" t="n">
        <v>-75940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-99000</v>
      </c>
      <c r="G21" s="1028" t="n">
        <v>-284000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3000000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-81810</v>
      </c>
      <c r="G23" s="1028" t="n">
        <v>-88920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2819190</v>
      </c>
      <c r="G25" s="1029" t="n">
        <v>-3372920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