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PRECISE AIR GROUP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43537</v>
      </c>
      <c r="H15" s="103" t="n">
        <v>1643586</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Term deposit</t>
        </is>
      </c>
      <c r="C16" s="103" t="n"/>
      <c r="D16" s="103" t="n"/>
      <c r="E16" s="103" t="n"/>
      <c r="F16" s="103" t="n"/>
      <c r="G16" s="103" t="n">
        <v>1500000</v>
      </c>
      <c r="H16" s="103" t="n">
        <v>2170000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20697953</v>
      </c>
      <c r="H29" s="103" t="n">
        <v>19290507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Less: Allowance for expected credit losses</t>
        </is>
      </c>
      <c r="C30" s="103" t="n"/>
      <c r="D30" s="103" t="n"/>
      <c r="E30" s="103" t="n"/>
      <c r="F30" s="103" t="n"/>
      <c r="G30" s="103" t="n">
        <v>-471631</v>
      </c>
      <c r="H30" s="103" t="n">
        <v>-550217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v>0</v>
      </c>
      <c r="H52" s="103" t="n">
        <v>0</v>
      </c>
      <c r="I52" s="931" t="n"/>
      <c r="N52" s="105" t="inlineStr"/>
      <c r="O52" s="106" t="inlineStr"/>
      <c r="P52" s="106" t="inlineStr"/>
      <c r="Q52" s="106" t="inlineStr"/>
      <c r="R52" s="106" t="inlineStr"/>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828405</v>
      </c>
      <c r="H56" s="939" t="n">
        <v>1842144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None Prepaid subscription</t>
        </is>
      </c>
      <c r="C57" s="939" t="n"/>
      <c r="D57" s="939" t="n"/>
      <c r="E57" s="939" t="n"/>
      <c r="F57" s="939" t="n"/>
      <c r="G57" s="939" t="n">
        <v>176951</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None Other deposits</t>
        </is>
      </c>
      <c r="C70" s="939" t="n"/>
      <c r="D70" s="939" t="n"/>
      <c r="E70" s="939" t="n"/>
      <c r="F70" s="939" t="n"/>
      <c r="G70" s="939" t="n">
        <v>116659</v>
      </c>
      <c r="H70" s="939" t="n">
        <v>234994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25671645</v>
      </c>
      <c r="H71" s="939" t="n">
        <v>23404995</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Low value assets Plant and equipment  Plant and equipment  Plant and equipment  None 2023 Balance at 31 March 2023</t>
        </is>
      </c>
      <c r="C86" s="939" t="n"/>
      <c r="D86" s="939" t="n"/>
      <c r="E86" s="939" t="n"/>
      <c r="F86" s="939" t="n"/>
      <c r="G86" s="939" t="n">
        <v>0</v>
      </c>
      <c r="H86" s="939" t="n">
        <v>372170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Low value assets (Plant and equipment)  None 2023 Balance at 31 March 2023</t>
        </is>
      </c>
      <c r="C87" s="939" t="n"/>
      <c r="D87" s="939" t="n"/>
      <c r="E87" s="939" t="n"/>
      <c r="F87" s="939" t="n"/>
      <c r="G87" s="939" t="n">
        <v>0</v>
      </c>
      <c r="H87" s="939" t="n">
        <v>39918</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Low value assets Plant and equipment  Plant and equipment  Plant and equipment  None 2023 Balance at 31 March 2023</t>
        </is>
      </c>
      <c r="C100" s="952" t="n"/>
      <c r="D100" s="952" t="n"/>
      <c r="E100" s="952" t="n"/>
      <c r="F100" s="952" t="n"/>
      <c r="G100" s="952" t="n">
        <v>0</v>
      </c>
      <c r="H100" s="952" t="n">
        <v>372170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Low value assets (Plant and equipment)  None 2023 Balance at 31 March 2023</t>
        </is>
      </c>
      <c r="C101" s="952" t="n"/>
      <c r="D101" s="939" t="n"/>
      <c r="E101" s="939" t="n"/>
      <c r="F101" s="939" t="n"/>
      <c r="G101" s="939" t="n">
        <v>0</v>
      </c>
      <c r="H101" s="939" t="n">
        <v>39918</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6284865</v>
      </c>
      <c r="H114" s="939" t="n">
        <v>5629485</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 xml:space="preserve">  None Goodwill - on consolidation</t>
        </is>
      </c>
      <c r="C129" s="103" t="n"/>
      <c r="D129" s="103" t="n"/>
      <c r="E129" s="103" t="n"/>
      <c r="F129" s="103" t="n"/>
      <c r="G129" s="103" t="n">
        <v>1627273</v>
      </c>
      <c r="H129" s="103" t="n">
        <v>1627273</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6284865</v>
      </c>
      <c r="H133" s="939" t="n">
        <v>5629485</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Intangibles</t>
        </is>
      </c>
      <c r="C134" s="939" t="n"/>
      <c r="D134" s="939" t="n"/>
      <c r="E134" s="939" t="n"/>
      <c r="F134" s="939" t="n"/>
      <c r="G134" s="939" t="n">
        <v>1627273</v>
      </c>
      <c r="H134" s="939" t="n">
        <v>1627273</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 xml:space="preserve"> Deferred tax asset comprises temporary differences attributable to: Tax losses</t>
        </is>
      </c>
      <c r="G161" t="n">
        <v>1060069</v>
      </c>
      <c r="H161" t="n">
        <v>1574562</v>
      </c>
      <c r="N161">
        <f>B161</f>
        <v/>
      </c>
      <c r="O161" t="inlineStr"/>
      <c r="P161" t="inlineStr"/>
      <c r="Q161" t="inlineStr"/>
      <c r="R161" t="inlineStr"/>
      <c r="S161">
        <f>G161*BS!$B$9</f>
        <v/>
      </c>
      <c r="T161">
        <f>H161*BS!$B$9</f>
        <v/>
      </c>
    </row>
    <row r="162" customFormat="1" s="79">
      <c r="B162" t="inlineStr">
        <is>
          <t xml:space="preserve"> Deferred tax asset comprises temporary differences attributable to: Allowance for expected credit losses</t>
        </is>
      </c>
      <c r="G162" t="n">
        <v>141489</v>
      </c>
      <c r="H162" t="n">
        <v>165065</v>
      </c>
      <c r="N162">
        <f>B162</f>
        <v/>
      </c>
      <c r="O162" t="inlineStr"/>
      <c r="P162" t="inlineStr"/>
      <c r="Q162" t="inlineStr"/>
      <c r="R162" t="inlineStr"/>
      <c r="S162">
        <f>G162*BS!$B$9</f>
        <v/>
      </c>
      <c r="T162">
        <f>H162*BS!$B$9</f>
        <v/>
      </c>
    </row>
    <row r="163" customFormat="1" s="79">
      <c r="B163" t="inlineStr">
        <is>
          <t xml:space="preserve"> Deferred tax asset comprises temporary differences attributable to: Property, plant and equipment</t>
        </is>
      </c>
      <c r="G163" t="n">
        <v>505437</v>
      </c>
      <c r="H163" t="n">
        <v>-1272783</v>
      </c>
      <c r="N163">
        <f>B163</f>
        <v/>
      </c>
      <c r="O163" t="inlineStr"/>
      <c r="P163" t="inlineStr"/>
      <c r="Q163" t="inlineStr"/>
      <c r="R163" t="inlineStr"/>
      <c r="S163">
        <f>G163*BS!$B$9</f>
        <v/>
      </c>
      <c r="T163">
        <f>H163*BS!$B$9</f>
        <v/>
      </c>
    </row>
    <row r="164" customFormat="1" s="117">
      <c r="B164" t="inlineStr">
        <is>
          <t xml:space="preserve"> Deferred tax asset comprises temporary differences attributable to: Contract liabilities</t>
        </is>
      </c>
      <c r="G164" t="n">
        <v>535482</v>
      </c>
      <c r="H164" t="n">
        <v>394509</v>
      </c>
      <c r="N164">
        <f>B164</f>
        <v/>
      </c>
      <c r="O164" t="inlineStr"/>
      <c r="P164" t="inlineStr"/>
      <c r="Q164" t="inlineStr"/>
      <c r="R164" t="inlineStr"/>
      <c r="S164">
        <f>G164*BS!$B$9</f>
        <v/>
      </c>
      <c r="T164">
        <f>H164*BS!$B$9</f>
        <v/>
      </c>
    </row>
    <row r="165" customFormat="1" s="79">
      <c r="B165" t="inlineStr">
        <is>
          <t xml:space="preserve"> Deferred tax asset comprises temporary differences attributable to: Employee benefits</t>
        </is>
      </c>
      <c r="G165" t="n">
        <v>1406479</v>
      </c>
      <c r="H165" t="n">
        <v>1311333</v>
      </c>
      <c r="N165">
        <f>B165</f>
        <v/>
      </c>
      <c r="O165" t="inlineStr"/>
      <c r="P165" t="inlineStr"/>
      <c r="Q165" t="inlineStr"/>
      <c r="R165" t="inlineStr"/>
      <c r="S165">
        <f>G165*BS!$B$9</f>
        <v/>
      </c>
      <c r="T165">
        <f>H165*BS!$B$9</f>
        <v/>
      </c>
    </row>
    <row r="166" customFormat="1" s="79">
      <c r="B166" t="inlineStr">
        <is>
          <t xml:space="preserve"> Deferred tax asset comprises temporary differences attributable to: Leases</t>
        </is>
      </c>
      <c r="G166" t="n">
        <v>-440175</v>
      </c>
      <c r="H166" t="n">
        <v>1334538</v>
      </c>
      <c r="N166">
        <f>B166</f>
        <v/>
      </c>
      <c r="O166" t="inlineStr"/>
      <c r="P166" t="inlineStr"/>
      <c r="Q166" t="inlineStr"/>
      <c r="R166" t="inlineStr"/>
      <c r="S166">
        <f>G166*BS!$B$9</f>
        <v/>
      </c>
      <c r="T166">
        <f>H166*BS!$B$9</f>
        <v/>
      </c>
    </row>
    <row r="167" customFormat="1" s="79">
      <c r="B167" t="inlineStr">
        <is>
          <t xml:space="preserve"> Deferred tax asset comprises temporary differences attributable to: Accrued expenses</t>
        </is>
      </c>
      <c r="G167" t="n">
        <v>44879</v>
      </c>
      <c r="H167" t="n">
        <v>53603</v>
      </c>
      <c r="N167">
        <f>B167</f>
        <v/>
      </c>
      <c r="O167" t="inlineStr"/>
      <c r="P167" t="inlineStr"/>
      <c r="Q167" t="inlineStr"/>
      <c r="R167" t="inlineStr"/>
      <c r="S167">
        <f>G167*BS!$B$9</f>
        <v/>
      </c>
      <c r="T167">
        <f>H167*BS!$B$9</f>
        <v/>
      </c>
    </row>
    <row r="168" customFormat="1" s="79">
      <c r="B168" t="inlineStr">
        <is>
          <t xml:space="preserve"> Deferred tax asset comprises temporary differences attributable to: Debtors retention</t>
        </is>
      </c>
      <c r="G168" t="n">
        <v>-452414</v>
      </c>
      <c r="H168" t="n">
        <v>-287150</v>
      </c>
      <c r="N168">
        <f>B168</f>
        <v/>
      </c>
      <c r="O168" t="inlineStr"/>
      <c r="P168" t="inlineStr"/>
      <c r="Q168" t="inlineStr"/>
      <c r="R168" t="inlineStr"/>
      <c r="S168">
        <f>G168*BS!$B$9</f>
        <v/>
      </c>
      <c r="T168">
        <f>H168*BS!$B$9</f>
        <v/>
      </c>
    </row>
    <row r="169" customFormat="1" s="79">
      <c r="B169" t="inlineStr">
        <is>
          <t xml:space="preserve"> Deferred tax asset comprises temporary differences attributable to: Prepayments</t>
        </is>
      </c>
      <c r="G169" t="n">
        <v>-175722</v>
      </c>
      <c r="H169" t="n">
        <v>-25802</v>
      </c>
      <c r="N169">
        <f>B169</f>
        <v/>
      </c>
      <c r="O169" t="inlineStr"/>
      <c r="P169" t="inlineStr"/>
      <c r="Q169" t="inlineStr"/>
      <c r="R169" t="inlineStr"/>
      <c r="S169">
        <f>G169*BS!$B$9</f>
        <v/>
      </c>
      <c r="T169">
        <f>H169*BS!$B$9</f>
        <v/>
      </c>
    </row>
    <row r="170" customFormat="1" s="79">
      <c r="B170" t="inlineStr">
        <is>
          <t xml:space="preserve"> Deferred tax asset comprises temporary differences attributable to: Contract assets</t>
        </is>
      </c>
      <c r="G170" t="n">
        <v>-999673</v>
      </c>
      <c r="H170" t="n">
        <v>-1112261</v>
      </c>
      <c r="N170">
        <f>B170</f>
        <v/>
      </c>
      <c r="O170" t="inlineStr"/>
      <c r="P170" t="inlineStr"/>
      <c r="Q170" t="inlineStr"/>
      <c r="R170" t="inlineStr"/>
      <c r="S170">
        <f>G170*BS!$B$9</f>
        <v/>
      </c>
      <c r="T170">
        <f>H170*BS!$B$9</f>
        <v/>
      </c>
    </row>
    <row r="171" customFormat="1" s="79">
      <c r="B171" t="inlineStr">
        <is>
          <t xml:space="preserve"> Deferred tax asset comprises temporary differences attributable to: Other provisions</t>
        </is>
      </c>
      <c r="G171" t="n">
        <v>-71204</v>
      </c>
      <c r="H171" t="n">
        <v>39187</v>
      </c>
      <c r="N171">
        <f>B171</f>
        <v/>
      </c>
      <c r="O171" t="inlineStr"/>
      <c r="P171" t="inlineStr"/>
      <c r="Q171" t="inlineStr"/>
      <c r="R171" t="inlineStr"/>
      <c r="S171">
        <f>G171*BS!$B$9</f>
        <v/>
      </c>
      <c r="T171">
        <f>H171*BS!$B$9</f>
        <v/>
      </c>
    </row>
    <row r="172" customFormat="1" s="79">
      <c r="B172" t="inlineStr">
        <is>
          <t xml:space="preserve"> Deferred tax asset comprises temporary differences attributable to: "Black hole" expenditure</t>
        </is>
      </c>
      <c r="G172" t="n">
        <v>278255</v>
      </c>
      <c r="H172" t="n">
        <v>139128</v>
      </c>
      <c r="N172">
        <f>B172</f>
        <v/>
      </c>
      <c r="O172" t="inlineStr"/>
      <c r="P172" t="inlineStr"/>
      <c r="Q172" t="inlineStr"/>
      <c r="R172" t="inlineStr"/>
      <c r="S172">
        <f>G172*BS!$B$9</f>
        <v/>
      </c>
      <c r="T172">
        <f>H172*BS!$B$9</f>
        <v/>
      </c>
    </row>
    <row r="173" customFormat="1" s="79">
      <c r="B173" t="inlineStr">
        <is>
          <t xml:space="preserve"> Deferred tax asset comprises temporary differences attributable to: Deferred tax asset</t>
        </is>
      </c>
      <c r="G173" t="n">
        <v>1832902</v>
      </c>
      <c r="H173" t="n">
        <v>2313929</v>
      </c>
      <c r="N173">
        <f>B173</f>
        <v/>
      </c>
      <c r="O173" t="inlineStr"/>
      <c r="P173" t="inlineStr"/>
      <c r="Q173" t="inlineStr"/>
      <c r="R173" t="inlineStr"/>
      <c r="S173">
        <f>G173*BS!$B$9</f>
        <v/>
      </c>
      <c r="T173">
        <f>H173*BS!$B$9</f>
        <v/>
      </c>
    </row>
    <row r="174" customFormat="1" s="79">
      <c r="A174" s="618" t="n"/>
      <c r="B174" s="102" t="n"/>
      <c r="C174" s="103" t="n"/>
      <c r="D174" s="103" t="n"/>
      <c r="E174" s="103" t="n"/>
      <c r="F174" s="103" t="n"/>
      <c r="G174" s="103" t="n"/>
      <c r="H174" s="103" t="n"/>
      <c r="I174" s="934" t="n"/>
      <c r="J174" s="85" t="n"/>
      <c r="K174" s="85" t="n"/>
      <c r="L174" s="85" t="n"/>
      <c r="M174" s="85" t="n"/>
      <c r="N174" s="114" t="inlineStr"/>
      <c r="O174" s="115" t="inlineStr"/>
      <c r="P174" s="115" t="inlineStr"/>
      <c r="Q174" s="115" t="inlineStr"/>
      <c r="R174" s="115" t="inlineStr"/>
      <c r="S174" s="115" t="inlineStr"/>
      <c r="T174" s="115" t="inlineStr"/>
      <c r="U174" s="123" t="n"/>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K25</t>
        </is>
      </c>
      <c r="B176" s="96" t="inlineStr">
        <is>
          <t>Total</t>
        </is>
      </c>
      <c r="C176" s="940">
        <f>SUM(INDIRECT(ADDRESS(MATCH("K24",$A:$A,0)+1,COLUMN(C$12),4)&amp;":"&amp;ADDRESS(MATCH("K25",$A:$A,0)-1,COLUMN(C$12),4)))</f>
        <v/>
      </c>
      <c r="D176" s="940">
        <f>SUM(INDIRECT(ADDRESS(MATCH("K24",$A:$A,0)+1,COLUMN(D$12),4)&amp;":"&amp;ADDRESS(MATCH("K25",$A:$A,0)-1,COLUMN(D$12),4)))</f>
        <v/>
      </c>
      <c r="E176" s="940">
        <f>SUM(INDIRECT(ADDRESS(MATCH("K24",$A:$A,0)+1,COLUMN(E$12),4)&amp;":"&amp;ADDRESS(MATCH("K25",$A:$A,0)-1,COLUMN(E$12),4)))</f>
        <v/>
      </c>
      <c r="F176" s="940">
        <f>SUM(INDIRECT(ADDRESS(MATCH("K24",$A:$A,0)+1,COLUMN(F$12),4)&amp;":"&amp;ADDRESS(MATCH("K25",$A:$A,0)-1,COLUMN(F$12),4)))</f>
        <v/>
      </c>
      <c r="G176" s="940">
        <f>SUM(INDIRECT(ADDRESS(MATCH("K24",$A:$A,0)+1,COLUMN(G$12),4)&amp;":"&amp;ADDRESS(MATCH("K25",$A:$A,0)-1,COLUMN(G$12),4)))</f>
        <v/>
      </c>
      <c r="H176" s="940">
        <f>SUM(INDIRECT(ADDRESS(MATCH("K24",$A:$A,0)+1,COLUMN(H$12),4)&amp;":"&amp;ADDRESS(MATCH("K25",$A:$A,0)-1,COLUMN(H$12),4)))</f>
        <v/>
      </c>
      <c r="I176" s="928" t="n"/>
      <c r="N176" s="105">
        <f>B176</f>
        <v/>
      </c>
      <c r="O176" s="106">
        <f>C176*BS!$B$9</f>
        <v/>
      </c>
      <c r="P176" s="106">
        <f>D176*BS!$B$9</f>
        <v/>
      </c>
      <c r="Q176" s="106">
        <f>E176*BS!$B$9</f>
        <v/>
      </c>
      <c r="R176" s="106">
        <f>F176*BS!$B$9</f>
        <v/>
      </c>
      <c r="S176" s="106">
        <f>G176*BS!$B$9</f>
        <v/>
      </c>
      <c r="T176" s="106">
        <f>H176*BS!$B$9</f>
        <v/>
      </c>
      <c r="U176" s="107" t="n"/>
      <c r="V176" s="927" t="n"/>
      <c r="W176" s="927" t="n"/>
    </row>
    <row r="177">
      <c r="A177" s="618" t="inlineStr">
        <is>
          <t>K26</t>
        </is>
      </c>
      <c r="B177" s="96" t="inlineStr">
        <is>
          <t>Other Non-Current Assets</t>
        </is>
      </c>
      <c r="C177" s="954" t="n"/>
      <c r="D177" s="954" t="n"/>
      <c r="E177" s="954" t="n"/>
      <c r="F177" s="954" t="n"/>
      <c r="G177" s="954" t="n"/>
      <c r="H177" s="954" t="n"/>
      <c r="I177" s="934" t="n"/>
      <c r="J177" s="85" t="n"/>
      <c r="K177" s="950" t="n"/>
      <c r="L177" s="950" t="n"/>
      <c r="M177" s="85" t="n"/>
      <c r="N177" s="114">
        <f>B177</f>
        <v/>
      </c>
      <c r="O177" s="115" t="inlineStr"/>
      <c r="P177" s="115" t="inlineStr"/>
      <c r="Q177" s="115" t="inlineStr"/>
      <c r="R177" s="115" t="inlineStr"/>
      <c r="S177" s="115" t="inlineStr"/>
      <c r="T177" s="115" t="inlineStr"/>
      <c r="U177" s="935">
        <f>I164</f>
        <v/>
      </c>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inlineStr">
        <is>
          <t>Other non-current asset *</t>
        </is>
      </c>
      <c r="C178" s="939" t="n"/>
      <c r="D178" s="939" t="n"/>
      <c r="E178" s="939" t="n"/>
      <c r="F178" s="939" t="n"/>
      <c r="G178" s="939" t="n">
        <v>535624</v>
      </c>
      <c r="H178" s="939" t="n">
        <v>2505395</v>
      </c>
      <c r="I178" s="928" t="n"/>
      <c r="K178" s="932" t="n"/>
      <c r="L178" s="932" t="n"/>
      <c r="N178" s="105">
        <f>B178</f>
        <v/>
      </c>
      <c r="O178" s="106" t="inlineStr"/>
      <c r="P178" s="106" t="inlineStr"/>
      <c r="Q178" s="106" t="inlineStr"/>
      <c r="R178" s="106" t="inlineStr"/>
      <c r="S178" s="106">
        <f>G178*BS!$B$9</f>
        <v/>
      </c>
      <c r="T178" s="106">
        <f>H178*BS!$B$9</f>
        <v/>
      </c>
      <c r="U178" s="929">
        <f>I165</f>
        <v/>
      </c>
      <c r="V178" s="927" t="n"/>
      <c r="W178" s="927" t="n"/>
    </row>
    <row r="179">
      <c r="A179" s="618" t="n"/>
      <c r="B179" s="102" t="n"/>
      <c r="C179" s="939" t="n"/>
      <c r="D179" s="939" t="n"/>
      <c r="E179" s="939" t="n"/>
      <c r="F179" s="939" t="n"/>
      <c r="G179" s="939" t="n"/>
      <c r="H179" s="939" t="n"/>
      <c r="I179" s="928" t="n"/>
      <c r="K179" s="932" t="n"/>
      <c r="N179" s="105" t="inlineStr"/>
      <c r="O179" s="106" t="inlineStr"/>
      <c r="P179" s="106" t="inlineStr"/>
      <c r="Q179" s="106" t="inlineStr"/>
      <c r="R179" s="106" t="inlineStr"/>
      <c r="S179" s="106" t="inlineStr"/>
      <c r="T179" s="106" t="inlineStr"/>
      <c r="U179" s="107">
        <f>I166</f>
        <v/>
      </c>
      <c r="V179" s="927" t="n"/>
      <c r="W179" s="927" t="n"/>
    </row>
    <row r="180">
      <c r="A180" s="618" t="n"/>
      <c r="B180" s="102" t="n"/>
      <c r="C180" s="939" t="n"/>
      <c r="D180" s="939" t="n"/>
      <c r="E180" s="939" t="n"/>
      <c r="F180" s="939" t="n"/>
      <c r="G180" s="939" t="n"/>
      <c r="H180" s="939" t="n"/>
      <c r="I180" s="930" t="n"/>
      <c r="K180" s="932" t="n"/>
      <c r="N180" s="105" t="inlineStr"/>
      <c r="O180" s="106" t="inlineStr"/>
      <c r="P180" s="106" t="inlineStr"/>
      <c r="Q180" s="106" t="inlineStr"/>
      <c r="R180" s="106" t="inlineStr"/>
      <c r="S180" s="106" t="inlineStr"/>
      <c r="T180" s="106" t="inlineStr"/>
      <c r="U180" s="107">
        <f>I167</f>
        <v/>
      </c>
      <c r="V180" s="932" t="n"/>
      <c r="W180" s="932" t="n"/>
    </row>
    <row r="181">
      <c r="A181" s="618" t="n"/>
      <c r="B181" s="102" t="n"/>
      <c r="C181" s="939" t="n"/>
      <c r="D181" s="939" t="n"/>
      <c r="E181" s="939" t="n"/>
      <c r="F181" s="939" t="n"/>
      <c r="G181" s="939" t="n"/>
      <c r="H181" s="939" t="n"/>
      <c r="I181" s="930" t="n"/>
      <c r="K181" s="932" t="n"/>
      <c r="N181" s="105" t="inlineStr"/>
      <c r="O181" s="106" t="inlineStr"/>
      <c r="P181" s="106" t="inlineStr"/>
      <c r="Q181" s="106" t="inlineStr"/>
      <c r="R181" s="106" t="inlineStr"/>
      <c r="S181" s="106" t="inlineStr"/>
      <c r="T181" s="106" t="inlineStr"/>
      <c r="U181" s="107">
        <f>I168</f>
        <v/>
      </c>
      <c r="V181" s="932" t="n"/>
      <c r="W181" s="932" t="n"/>
    </row>
    <row r="182">
      <c r="A182" s="618" t="n"/>
      <c r="B182" s="102" t="n"/>
      <c r="C182" s="103" t="n"/>
      <c r="D182" s="103" t="n"/>
      <c r="E182" s="103" t="n"/>
      <c r="F182" s="103" t="n"/>
      <c r="G182" s="103" t="n"/>
      <c r="H182" s="103" t="n"/>
      <c r="I182" s="930" t="n"/>
      <c r="K182" s="932" t="n"/>
      <c r="N182" s="105" t="inlineStr"/>
      <c r="O182" s="106" t="inlineStr"/>
      <c r="P182" s="106" t="inlineStr"/>
      <c r="Q182" s="106" t="inlineStr"/>
      <c r="R182" s="106" t="inlineStr"/>
      <c r="S182" s="106" t="inlineStr"/>
      <c r="T182" s="106" t="inlineStr"/>
      <c r="U182" s="107">
        <f>I169</f>
        <v/>
      </c>
      <c r="V182" s="932" t="n"/>
      <c r="W182" s="932" t="n"/>
    </row>
    <row r="183">
      <c r="A183" s="618" t="n"/>
      <c r="B183" s="956" t="n"/>
      <c r="C183" s="939" t="n"/>
      <c r="D183" s="939" t="n"/>
      <c r="E183" s="939" t="n"/>
      <c r="F183" s="939" t="n"/>
      <c r="G183" s="939" t="n"/>
      <c r="H183" s="939" t="n"/>
      <c r="I183" s="957" t="n"/>
      <c r="K183" s="932" t="n"/>
      <c r="N183" s="958" t="inlineStr"/>
      <c r="O183" s="106" t="inlineStr"/>
      <c r="P183" s="106" t="inlineStr"/>
      <c r="Q183" s="106" t="inlineStr"/>
      <c r="R183" s="106" t="inlineStr"/>
      <c r="S183" s="106" t="inlineStr"/>
      <c r="T183" s="106" t="inlineStr"/>
      <c r="U183" s="107">
        <f>I170</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I171</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I172</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I173</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I174</f>
        <v/>
      </c>
      <c r="V187" s="932" t="n"/>
      <c r="W187" s="932" t="n"/>
    </row>
    <row r="188">
      <c r="A188" s="618" t="n"/>
      <c r="B188" s="102"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I175</f>
        <v/>
      </c>
      <c r="V188" s="932" t="n"/>
      <c r="W188" s="932" t="n"/>
    </row>
    <row r="189">
      <c r="A189" s="618" t="inlineStr">
        <is>
          <t>K27</t>
        </is>
      </c>
      <c r="B189" s="959" t="inlineStr">
        <is>
          <t>Total</t>
        </is>
      </c>
      <c r="C189" s="960">
        <f>SUM(INDIRECT(ADDRESS(MATCH("K26",$A:$A,0)+1,COLUMN(C$12),4)&amp;":"&amp;ADDRESS(MATCH("K27",$A:$A,0)-1,COLUMN(C$12),4)))</f>
        <v/>
      </c>
      <c r="D189" s="960">
        <f>SUM(INDIRECT(ADDRESS(MATCH("K26",$A:$A,0)+1,COLUMN(D$12),4)&amp;":"&amp;ADDRESS(MATCH("K27",$A:$A,0)-1,COLUMN(D$12),4)))</f>
        <v/>
      </c>
      <c r="E189" s="960">
        <f>SUM(INDIRECT(ADDRESS(MATCH("K26",$A:$A,0)+1,COLUMN(E$12),4)&amp;":"&amp;ADDRESS(MATCH("K27",$A:$A,0)-1,COLUMN(E$12),4)))</f>
        <v/>
      </c>
      <c r="F189" s="960">
        <f>SUM(INDIRECT(ADDRESS(MATCH("K26",$A:$A,0)+1,COLUMN(F$12),4)&amp;":"&amp;ADDRESS(MATCH("K27",$A:$A,0)-1,COLUMN(F$12),4)))</f>
        <v/>
      </c>
      <c r="G189" s="960">
        <f>SUM(INDIRECT(ADDRESS(MATCH("K26",$A:$A,0)+1,COLUMN(G$12),4)&amp;":"&amp;ADDRESS(MATCH("K27",$A:$A,0)-1,COLUMN(G$12),4)))</f>
        <v/>
      </c>
      <c r="H189" s="960">
        <f>SUM(INDIRECT(ADDRESS(MATCH("K26",$A:$A,0)+1,COLUMN(H$12),4)&amp;":"&amp;ADDRESS(MATCH("K27",$A:$A,0)-1,COLUMN(H$12),4)))</f>
        <v/>
      </c>
      <c r="I189" s="961" t="n"/>
      <c r="J189" s="79" t="n"/>
      <c r="K189" s="932" t="n"/>
      <c r="L189" s="79" t="n"/>
      <c r="M189" s="79" t="n"/>
      <c r="N189" s="166">
        <f>B189</f>
        <v/>
      </c>
      <c r="O189" s="167">
        <f>C189*BS!$B$9</f>
        <v/>
      </c>
      <c r="P189" s="167">
        <f>D189*BS!$B$9</f>
        <v/>
      </c>
      <c r="Q189" s="167">
        <f>E189*BS!$B$9</f>
        <v/>
      </c>
      <c r="R189" s="167">
        <f>F189*BS!$B$9</f>
        <v/>
      </c>
      <c r="S189" s="167">
        <f>G189*BS!$B$9</f>
        <v/>
      </c>
      <c r="T189" s="167">
        <f>H189*BS!$B$9</f>
        <v/>
      </c>
      <c r="U189" s="168">
        <f>I176</f>
        <v/>
      </c>
      <c r="V189" s="962" t="n"/>
      <c r="W189" s="962" t="n"/>
      <c r="X189" s="79" t="n"/>
      <c r="Y189" s="79" t="n"/>
      <c r="Z189" s="79" t="n"/>
      <c r="AA189" s="79" t="n"/>
      <c r="AB189" s="79" t="n"/>
      <c r="AC189" s="79" t="n"/>
      <c r="AD189" s="79" t="n"/>
      <c r="AE189" s="79" t="n"/>
      <c r="AF189" s="79" t="n"/>
      <c r="AG189" s="79" t="n"/>
      <c r="AH189" s="79" t="n"/>
      <c r="AI189" s="79" t="n"/>
      <c r="AJ189" s="79" t="n"/>
      <c r="AK189" s="79" t="n"/>
      <c r="AL189" s="79" t="n"/>
      <c r="AM189" s="79" t="n"/>
      <c r="AN189" s="79" t="n"/>
      <c r="AO189" s="79" t="n"/>
      <c r="AP189" s="79" t="n"/>
      <c r="AQ189" s="79" t="n"/>
      <c r="AR189" s="79" t="n"/>
      <c r="AS189" s="79" t="n"/>
      <c r="AT189" s="79" t="n"/>
      <c r="AU189" s="79" t="n"/>
      <c r="AV189" s="79" t="n"/>
      <c r="AW189" s="79" t="n"/>
      <c r="AX189" s="79" t="n"/>
      <c r="AY189" s="79" t="n"/>
      <c r="AZ189" s="79" t="n"/>
      <c r="BA189" s="79" t="n"/>
      <c r="BB189" s="79" t="n"/>
      <c r="BC189" s="79" t="n"/>
      <c r="BD189" s="79" t="n"/>
      <c r="BE189" s="79" t="n"/>
      <c r="BF189" s="79" t="n"/>
      <c r="BG189" s="79" t="n"/>
      <c r="BH189" s="79" t="n"/>
      <c r="BI189" s="79" t="n"/>
      <c r="BJ189" s="79" t="n"/>
      <c r="BK189" s="79" t="n"/>
      <c r="BL189" s="79" t="n"/>
      <c r="BM189" s="79" t="n"/>
      <c r="BN189" s="79" t="n"/>
      <c r="BO189" s="79" t="n"/>
      <c r="BP189" s="79" t="n"/>
      <c r="BQ189" s="79" t="n"/>
      <c r="BR189" s="79" t="n"/>
      <c r="BS189" s="79" t="n"/>
      <c r="BT189" s="79" t="n"/>
      <c r="BU189" s="79" t="n"/>
      <c r="BV189" s="79" t="n"/>
      <c r="BW189" s="79" t="n"/>
      <c r="BX189" s="79" t="n"/>
      <c r="BY189" s="79" t="n"/>
      <c r="BZ189" s="79" t="n"/>
      <c r="CA189" s="79" t="n"/>
      <c r="CB189" s="79" t="n"/>
      <c r="CC189" s="79" t="n"/>
      <c r="CD189" s="79" t="n"/>
      <c r="CE189" s="79" t="n"/>
      <c r="CF189" s="79" t="n"/>
      <c r="CG189" s="79" t="n"/>
      <c r="CH189" s="79" t="n"/>
      <c r="CI189" s="79" t="n"/>
      <c r="CJ189" s="79" t="n"/>
      <c r="CK189" s="79" t="n"/>
      <c r="CL189" s="79" t="n"/>
      <c r="CM189" s="79" t="n"/>
      <c r="CN189" s="79" t="n"/>
      <c r="CO189" s="79" t="n"/>
      <c r="CP189" s="79" t="n"/>
      <c r="CQ189" s="79" t="n"/>
      <c r="CR189" s="79" t="n"/>
      <c r="CS189" s="79" t="n"/>
      <c r="CT189" s="79" t="n"/>
      <c r="CU189" s="79" t="n"/>
      <c r="CV189" s="79" t="n"/>
      <c r="CW189" s="79" t="n"/>
      <c r="CX189" s="79" t="n"/>
      <c r="CY189" s="79" t="n"/>
      <c r="CZ189" s="79" t="n"/>
      <c r="DA189" s="79" t="n"/>
      <c r="DB189" s="79" t="n"/>
      <c r="DC189" s="79" t="n"/>
      <c r="DD189" s="79" t="n"/>
      <c r="DE189" s="79" t="n"/>
      <c r="DF189" s="79" t="n"/>
      <c r="DG189" s="79" t="n"/>
      <c r="DH189" s="79" t="n"/>
      <c r="DI189" s="79" t="n"/>
      <c r="DJ189" s="79" t="n"/>
      <c r="DK189" s="79" t="n"/>
      <c r="DL189" s="79" t="n"/>
      <c r="DM189" s="79" t="n"/>
      <c r="DN189" s="79" t="n"/>
      <c r="DO189" s="79" t="n"/>
      <c r="DP189" s="79" t="n"/>
      <c r="DQ189" s="79" t="n"/>
      <c r="DR189" s="79" t="n"/>
      <c r="DS189" s="79" t="n"/>
      <c r="DT189" s="79" t="n"/>
      <c r="DU189" s="79" t="n"/>
      <c r="DV189" s="79" t="n"/>
      <c r="DW189" s="79" t="n"/>
      <c r="DX189" s="79" t="n"/>
      <c r="DY189" s="79" t="n"/>
      <c r="DZ189" s="79" t="n"/>
      <c r="EA189" s="79" t="n"/>
      <c r="EB189" s="79" t="n"/>
      <c r="EC189" s="79" t="n"/>
      <c r="ED189" s="79" t="n"/>
      <c r="EE189" s="79" t="n"/>
      <c r="EF189" s="79" t="n"/>
      <c r="EG189" s="79" t="n"/>
      <c r="EH189" s="79" t="n"/>
      <c r="EI189" s="79" t="n"/>
      <c r="EJ189" s="79" t="n"/>
      <c r="EK189" s="79" t="n"/>
      <c r="EL189" s="79" t="n"/>
      <c r="EM189" s="79" t="n"/>
      <c r="EN189" s="79" t="n"/>
      <c r="EO189" s="79" t="n"/>
      <c r="EP189" s="79" t="n"/>
      <c r="EQ189" s="79" t="n"/>
      <c r="ER189" s="79" t="n"/>
      <c r="ES189" s="79" t="n"/>
      <c r="ET189" s="79" t="n"/>
      <c r="EU189" s="79" t="n"/>
      <c r="EV189" s="79" t="n"/>
      <c r="EW189" s="79" t="n"/>
      <c r="EX189" s="79" t="n"/>
      <c r="EY189" s="79" t="n"/>
      <c r="EZ189" s="79" t="n"/>
      <c r="FA189" s="79" t="n"/>
      <c r="FB189" s="79" t="n"/>
      <c r="FC189" s="79" t="n"/>
      <c r="FD189" s="79" t="n"/>
      <c r="FE189" s="79" t="n"/>
      <c r="FF189" s="79" t="n"/>
      <c r="FG189" s="79" t="n"/>
      <c r="FH189" s="79" t="n"/>
      <c r="FI189" s="79" t="n"/>
      <c r="FJ189" s="79" t="n"/>
      <c r="FK189" s="79" t="n"/>
      <c r="FL189" s="79" t="n"/>
      <c r="FM189" s="79" t="n"/>
      <c r="FN189" s="79" t="n"/>
      <c r="FO189" s="79" t="n"/>
      <c r="FP189" s="79" t="n"/>
      <c r="FQ189" s="79" t="n"/>
      <c r="FR189" s="79" t="n"/>
      <c r="FS189" s="79" t="n"/>
      <c r="FT189" s="79" t="n"/>
      <c r="FU189" s="79" t="n"/>
      <c r="FV189" s="79" t="n"/>
      <c r="FW189" s="79" t="n"/>
      <c r="FX189" s="79" t="n"/>
      <c r="FY189" s="79" t="n"/>
      <c r="FZ189" s="79" t="n"/>
      <c r="GA189" s="79" t="n"/>
      <c r="GB189" s="79" t="n"/>
      <c r="GC189" s="79" t="n"/>
      <c r="GD189" s="79" t="n"/>
      <c r="GE189" s="79" t="n"/>
      <c r="GF189" s="79" t="n"/>
      <c r="GG189" s="79" t="n"/>
      <c r="GH189" s="79" t="n"/>
      <c r="GI189" s="79" t="n"/>
      <c r="GJ189" s="79" t="n"/>
      <c r="GK189" s="79" t="n"/>
      <c r="GL189" s="79" t="n"/>
      <c r="GM189" s="79" t="n"/>
      <c r="GN189" s="79" t="n"/>
      <c r="GO189" s="79" t="n"/>
      <c r="GP189" s="79" t="n"/>
      <c r="GQ189" s="79" t="n"/>
      <c r="GR189" s="79" t="n"/>
      <c r="GS189" s="79" t="n"/>
      <c r="GT189" s="79" t="n"/>
      <c r="GU189" s="79" t="n"/>
      <c r="GV189" s="79" t="n"/>
      <c r="GW189" s="79" t="n"/>
      <c r="GX189" s="79" t="n"/>
      <c r="GY189" s="79" t="n"/>
      <c r="GZ189" s="79" t="n"/>
      <c r="HA189" s="79" t="n"/>
      <c r="HB189" s="79" t="n"/>
      <c r="HC189" s="79" t="n"/>
      <c r="HD189" s="79" t="n"/>
      <c r="HE189" s="79" t="n"/>
      <c r="HF189" s="79" t="n"/>
      <c r="HG189" s="79" t="n"/>
      <c r="HH189" s="79" t="n"/>
      <c r="HI189" s="79" t="n"/>
      <c r="HJ189" s="79" t="n"/>
      <c r="HK189" s="79" t="n"/>
      <c r="HL189" s="79" t="n"/>
      <c r="HM189" s="79" t="n"/>
      <c r="HN189" s="79" t="n"/>
      <c r="HO189" s="79" t="n"/>
      <c r="HP189" s="79" t="n"/>
      <c r="HQ189" s="79" t="n"/>
      <c r="HR189" s="79" t="n"/>
      <c r="HS189" s="79" t="n"/>
      <c r="HT189" s="79" t="n"/>
      <c r="HU189" s="79" t="n"/>
      <c r="HV189" s="79" t="n"/>
      <c r="HW189" s="79" t="n"/>
      <c r="HX189" s="79" t="n"/>
      <c r="HY189" s="79" t="n"/>
      <c r="HZ189" s="79" t="n"/>
      <c r="IA189" s="79" t="n"/>
      <c r="IB189" s="79" t="n"/>
      <c r="IC189" s="79" t="n"/>
      <c r="ID189" s="79" t="n"/>
      <c r="IE189" s="79" t="n"/>
      <c r="IF189" s="79" t="n"/>
      <c r="IG189" s="79" t="n"/>
      <c r="IH189" s="79" t="n"/>
      <c r="II189" s="79" t="n"/>
      <c r="IJ189" s="79" t="n"/>
      <c r="IK189" s="79" t="n"/>
      <c r="IL189" s="79" t="n"/>
      <c r="IM189" s="79" t="n"/>
      <c r="IN189" s="79" t="n"/>
      <c r="IO189" s="79" t="n"/>
      <c r="IP189" s="79" t="n"/>
      <c r="IQ189" s="79" t="n"/>
      <c r="IR189" s="79" t="n"/>
      <c r="IS189" s="79" t="n"/>
      <c r="IT189" s="79" t="n"/>
      <c r="IU189" s="79" t="n"/>
      <c r="IV189" s="79" t="n"/>
      <c r="IW189" s="79" t="n"/>
      <c r="IX189" s="79" t="n"/>
      <c r="IY189" s="79" t="n"/>
      <c r="IZ189" s="79" t="n"/>
      <c r="JA189" s="79" t="n"/>
      <c r="JB189" s="79" t="n"/>
      <c r="JC189" s="79" t="n"/>
      <c r="JD189" s="79" t="n"/>
      <c r="JE189" s="79" t="n"/>
      <c r="JF189" s="79" t="n"/>
      <c r="JG189" s="79" t="n"/>
      <c r="JH189" s="79" t="n"/>
      <c r="JI189" s="79" t="n"/>
      <c r="JJ189" s="79" t="n"/>
      <c r="JK189" s="79" t="n"/>
      <c r="JL189" s="79" t="n"/>
      <c r="JM189" s="79" t="n"/>
      <c r="JN189" s="79" t="n"/>
      <c r="JO189" s="79" t="n"/>
      <c r="JP189" s="79" t="n"/>
      <c r="JQ189" s="79" t="n"/>
      <c r="JR189" s="79" t="n"/>
      <c r="JS189" s="79" t="n"/>
      <c r="JT189" s="79" t="n"/>
      <c r="JU189" s="79" t="n"/>
      <c r="JV189" s="79" t="n"/>
      <c r="JW189" s="79" t="n"/>
      <c r="JX189" s="79" t="n"/>
      <c r="JY189" s="79" t="n"/>
      <c r="JZ189" s="79" t="n"/>
      <c r="KA189" s="79" t="n"/>
      <c r="KB189" s="79" t="n"/>
      <c r="KC189" s="79" t="n"/>
      <c r="KD189" s="79" t="n"/>
      <c r="KE189" s="79" t="n"/>
      <c r="KF189" s="79" t="n"/>
      <c r="KG189" s="79" t="n"/>
      <c r="KH189" s="79" t="n"/>
      <c r="KI189" s="79" t="n"/>
      <c r="KJ189" s="79" t="n"/>
      <c r="KK189" s="79" t="n"/>
      <c r="KL189" s="79" t="n"/>
      <c r="KM189" s="79" t="n"/>
      <c r="KN189" s="79" t="n"/>
      <c r="KO189" s="79" t="n"/>
      <c r="KP189" s="79" t="n"/>
      <c r="KQ189" s="79" t="n"/>
      <c r="KR189" s="79" t="n"/>
      <c r="KS189" s="79" t="n"/>
      <c r="KT189" s="79" t="n"/>
      <c r="KU189" s="79" t="n"/>
      <c r="KV189" s="79" t="n"/>
      <c r="KW189" s="79" t="n"/>
      <c r="KX189" s="79" t="n"/>
      <c r="KY189" s="79" t="n"/>
      <c r="KZ189" s="79" t="n"/>
      <c r="LA189" s="79" t="n"/>
      <c r="LB189" s="79" t="n"/>
      <c r="LC189" s="79" t="n"/>
      <c r="LD189" s="79" t="n"/>
      <c r="LE189" s="79" t="n"/>
      <c r="LF189" s="79" t="n"/>
      <c r="LG189" s="79" t="n"/>
      <c r="LH189" s="79" t="n"/>
      <c r="LI189" s="79" t="n"/>
      <c r="LJ189" s="79" t="n"/>
      <c r="LK189" s="79" t="n"/>
      <c r="LL189" s="79" t="n"/>
      <c r="LM189" s="79" t="n"/>
      <c r="LN189" s="79" t="n"/>
      <c r="LO189" s="79" t="n"/>
      <c r="LP189" s="79" t="n"/>
      <c r="LQ189" s="79" t="n"/>
      <c r="LR189" s="79" t="n"/>
      <c r="LS189" s="79" t="n"/>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G202" s="170" t="n"/>
      <c r="N202" t="inlineStr"/>
      <c r="O202" t="inlineStr"/>
      <c r="P202" t="inlineStr"/>
      <c r="Q202" t="inlineStr"/>
      <c r="R202" t="inlineStr"/>
      <c r="S202" t="inlineStr"/>
      <c r="T20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Bank overdraft</t>
        </is>
      </c>
      <c r="C16" s="939" t="n"/>
      <c r="D16" s="939" t="n"/>
      <c r="E16" s="939" t="n"/>
      <c r="F16" s="939" t="n"/>
      <c r="G16" s="939" t="n">
        <v>1300741</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None Lease liabilities</t>
        </is>
      </c>
      <c r="C17" s="939" t="n"/>
      <c r="D17" s="939" t="n"/>
      <c r="E17" s="939" t="n"/>
      <c r="F17" s="939" t="n"/>
      <c r="G17" s="939" t="n">
        <v>1780907</v>
      </c>
      <c r="H17" s="939" t="n">
        <v>3700183</v>
      </c>
      <c r="I17" s="928" t="n"/>
      <c r="J17" s="180" t="n"/>
      <c r="N17" s="969">
        <f>B17</f>
        <v/>
      </c>
      <c r="O17" s="192" t="inlineStr"/>
      <c r="P17" s="192" t="inlineStr"/>
      <c r="Q17" s="192" t="inlineStr"/>
      <c r="R17" s="192" t="inlineStr"/>
      <c r="S17" s="192">
        <f>G17*BS!$B$9</f>
        <v/>
      </c>
      <c r="T17" s="192">
        <f>H17*BS!$B$9</f>
        <v/>
      </c>
      <c r="U17" s="193">
        <f>I17</f>
        <v/>
      </c>
    </row>
    <row r="18">
      <c r="B18" s="102" t="inlineStr">
        <is>
          <t xml:space="preserve">  None Hire purchase liabilities</t>
        </is>
      </c>
      <c r="C18" s="939" t="n"/>
      <c r="D18" s="939" t="n"/>
      <c r="E18" s="939" t="n"/>
      <c r="F18" s="939" t="n"/>
      <c r="G18" s="939" t="n">
        <v>1228670</v>
      </c>
      <c r="H18" s="939" t="n">
        <v>319286</v>
      </c>
      <c r="I18" s="928" t="n"/>
      <c r="J18" s="180" t="n"/>
      <c r="N18" s="969">
        <f>B18</f>
        <v/>
      </c>
      <c r="O18" s="192" t="inlineStr"/>
      <c r="P18" s="192" t="inlineStr"/>
      <c r="Q18" s="192" t="inlineStr"/>
      <c r="R18" s="192" t="inlineStr"/>
      <c r="S18" s="192">
        <f>G18*BS!$B$9</f>
        <v/>
      </c>
      <c r="T18" s="192">
        <f>H18*BS!$B$9</f>
        <v/>
      </c>
      <c r="U18" s="193">
        <f>I18</f>
        <v/>
      </c>
    </row>
    <row r="19">
      <c r="B19" s="102" t="inlineStr">
        <is>
          <t xml:space="preserve">  Future lease payments are due as follows: Within one year</t>
        </is>
      </c>
      <c r="C19" s="103" t="n"/>
      <c r="D19" s="103" t="n"/>
      <c r="E19" s="103" t="n"/>
      <c r="F19" s="103" t="n"/>
      <c r="G19" s="103" t="n">
        <v>1929062</v>
      </c>
      <c r="H19" s="103" t="n">
        <v>777823</v>
      </c>
      <c r="I19" s="928" t="n"/>
      <c r="J19" s="180" t="n"/>
      <c r="N19" s="969">
        <f>B19</f>
        <v/>
      </c>
      <c r="O19" s="192" t="inlineStr"/>
      <c r="P19" s="192" t="inlineStr"/>
      <c r="Q19" s="192" t="inlineStr"/>
      <c r="R19" s="192" t="inlineStr"/>
      <c r="S19" s="192">
        <f>G19*BS!$B$9</f>
        <v/>
      </c>
      <c r="T19" s="192">
        <f>H19*BS!$B$9</f>
        <v/>
      </c>
      <c r="U19" s="193">
        <f>I19</f>
        <v/>
      </c>
    </row>
    <row r="20">
      <c r="B20" s="102" t="inlineStr">
        <is>
          <t xml:space="preserve">  Future lease payments are due as follows: One to five years</t>
        </is>
      </c>
      <c r="C20" s="939" t="n"/>
      <c r="D20" s="939" t="n"/>
      <c r="E20" s="939" t="n"/>
      <c r="F20" s="939" t="n"/>
      <c r="G20" s="939" t="n">
        <v>2055386</v>
      </c>
      <c r="H20" s="939" t="n">
        <v>3240264</v>
      </c>
      <c r="I20" s="928" t="n"/>
      <c r="J20" s="180" t="n"/>
      <c r="N20" s="969">
        <f>B20</f>
        <v/>
      </c>
      <c r="O20" s="192" t="inlineStr"/>
      <c r="P20" s="192" t="inlineStr"/>
      <c r="Q20" s="192" t="inlineStr"/>
      <c r="R20" s="192" t="inlineStr"/>
      <c r="S20" s="192">
        <f>G20*BS!$B$9</f>
        <v/>
      </c>
      <c r="T20" s="192">
        <f>H20*BS!$B$9</f>
        <v/>
      </c>
      <c r="U20" s="193">
        <f>I20</f>
        <v/>
      </c>
    </row>
    <row r="21">
      <c r="B21" s="102" t="inlineStr">
        <is>
          <t xml:space="preserve">  Future lease payments are due as follows: More than five years</t>
        </is>
      </c>
      <c r="C21" s="939" t="n"/>
      <c r="D21" s="939" t="n"/>
      <c r="E21" s="939" t="n"/>
      <c r="F21" s="939" t="n"/>
      <c r="G21" s="939" t="n">
        <v>913432</v>
      </c>
      <c r="H21" s="939" t="n">
        <v>474620</v>
      </c>
      <c r="I21" s="928" t="n"/>
      <c r="J21" s="180" t="n"/>
      <c r="N21" s="969">
        <f>B21</f>
        <v/>
      </c>
      <c r="O21" s="192" t="inlineStr"/>
      <c r="P21" s="192" t="inlineStr"/>
      <c r="Q21" s="192" t="inlineStr"/>
      <c r="R21" s="192" t="inlineStr"/>
      <c r="S21" s="192">
        <f>G21*BS!$B$9</f>
        <v/>
      </c>
      <c r="T21" s="192">
        <f>H21*BS!$B$9</f>
        <v/>
      </c>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t>
        </is>
      </c>
      <c r="C58" s="939" t="n"/>
      <c r="D58" s="939" t="n"/>
      <c r="E58" s="939" t="n"/>
      <c r="F58" s="939" t="n"/>
      <c r="G58" s="939" t="n">
        <v>11727321</v>
      </c>
      <c r="H58" s="939" t="n">
        <v>13112931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Accruals</t>
        </is>
      </c>
      <c r="C70" s="939" t="n"/>
      <c r="D70" s="939" t="n"/>
      <c r="E70" s="939" t="n"/>
      <c r="F70" s="939" t="n"/>
      <c r="G70" s="939" t="n">
        <v>678886</v>
      </c>
      <c r="H70" s="939" t="n">
        <v>699479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None PAYG payable</t>
        </is>
      </c>
      <c r="C88" s="939" t="n"/>
      <c r="D88" s="939" t="n"/>
      <c r="E88" s="939" t="n"/>
      <c r="F88" s="939" t="n"/>
      <c r="G88" s="939" t="n">
        <v>11467</v>
      </c>
      <c r="H88" s="939" t="n">
        <v>8965</v>
      </c>
      <c r="I88" s="975" t="n"/>
      <c r="J88" s="180" t="n"/>
      <c r="N88" s="976">
        <f>B88</f>
        <v/>
      </c>
      <c r="O88" s="192" t="inlineStr"/>
      <c r="P88" s="192" t="inlineStr"/>
      <c r="Q88" s="192" t="inlineStr"/>
      <c r="R88" s="192" t="inlineStr"/>
      <c r="S88" s="192">
        <f>G88*BS!$B$9</f>
        <v/>
      </c>
      <c r="T88" s="192">
        <f>H88*BS!$B$9</f>
        <v/>
      </c>
      <c r="U88" s="193">
        <f>I88</f>
        <v/>
      </c>
    </row>
    <row r="89">
      <c r="B89" s="102" t="inlineStr">
        <is>
          <t xml:space="preserve">  None GST payable</t>
        </is>
      </c>
      <c r="C89" s="939" t="n"/>
      <c r="D89" s="939" t="n"/>
      <c r="E89" s="939" t="n"/>
      <c r="F89" s="939" t="n"/>
      <c r="G89" s="939" t="n">
        <v>391540</v>
      </c>
      <c r="H89" s="939" t="n">
        <v>496612</v>
      </c>
      <c r="I89" s="975" t="n"/>
      <c r="J89" s="180" t="n"/>
      <c r="N89" s="976">
        <f>B89</f>
        <v/>
      </c>
      <c r="O89" s="192" t="inlineStr"/>
      <c r="P89" s="192" t="inlineStr"/>
      <c r="Q89" s="192" t="inlineStr"/>
      <c r="R89" s="192" t="inlineStr"/>
      <c r="S89" s="192">
        <f>G89*BS!$B$9</f>
        <v/>
      </c>
      <c r="T89" s="192">
        <f>H89*BS!$B$9</f>
        <v/>
      </c>
      <c r="U89" s="193">
        <f>I89</f>
        <v/>
      </c>
    </row>
    <row r="90">
      <c r="B90" s="211" t="inlineStr">
        <is>
          <t xml:space="preserve">  None Long service leave</t>
        </is>
      </c>
      <c r="C90" s="939" t="n"/>
      <c r="D90" s="939" t="n"/>
      <c r="E90" s="939" t="n"/>
      <c r="F90" s="939" t="n"/>
      <c r="G90" s="939" t="n">
        <v>390624</v>
      </c>
      <c r="H90" s="939" t="n">
        <v>445043</v>
      </c>
      <c r="I90" s="975" t="n"/>
      <c r="J90" s="180" t="n"/>
      <c r="N90" s="976">
        <f>B90</f>
        <v/>
      </c>
      <c r="O90" s="192" t="inlineStr"/>
      <c r="P90" s="192" t="inlineStr"/>
      <c r="Q90" s="192" t="inlineStr"/>
      <c r="R90" s="192" t="inlineStr"/>
      <c r="S90" s="192">
        <f>G90*BS!$B$9</f>
        <v/>
      </c>
      <c r="T90" s="192">
        <f>H90*BS!$B$9</f>
        <v/>
      </c>
      <c r="U90" s="193">
        <f>I90</f>
        <v/>
      </c>
    </row>
    <row r="91">
      <c r="B91" s="211" t="inlineStr">
        <is>
          <t>Other current liabilities *</t>
        </is>
      </c>
      <c r="C91" s="103" t="n"/>
      <c r="D91" s="103" t="n"/>
      <c r="E91" s="103" t="n"/>
      <c r="F91" s="103" t="n"/>
      <c r="G91" s="103" t="n">
        <v>22989</v>
      </c>
      <c r="H91" s="103" t="n">
        <v>-1766882</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Lease liabilities</t>
        </is>
      </c>
      <c r="G103" t="n">
        <v>1780907</v>
      </c>
      <c r="H103" t="n">
        <v>3700183</v>
      </c>
      <c r="N103">
        <f>B103</f>
        <v/>
      </c>
      <c r="O103" t="inlineStr"/>
      <c r="P103" t="inlineStr"/>
      <c r="Q103" t="inlineStr"/>
      <c r="R103" t="inlineStr"/>
      <c r="S103">
        <f>G103*BS!$B$9</f>
        <v/>
      </c>
      <c r="T103">
        <f>H103*BS!$B$9</f>
        <v/>
      </c>
    </row>
    <row r="104">
      <c r="B104" t="inlineStr">
        <is>
          <t xml:space="preserve">  None Hire purchase liabilities</t>
        </is>
      </c>
      <c r="G104" t="n">
        <v>1228670</v>
      </c>
      <c r="H104" t="n">
        <v>319286</v>
      </c>
      <c r="N104">
        <f>B104</f>
        <v/>
      </c>
      <c r="O104" t="inlineStr"/>
      <c r="P104" t="inlineStr"/>
      <c r="Q104" t="inlineStr"/>
      <c r="R104" t="inlineStr"/>
      <c r="S104">
        <f>G104*BS!$B$9</f>
        <v/>
      </c>
      <c r="T104">
        <f>H104*BS!$B$9</f>
        <v/>
      </c>
    </row>
    <row r="105">
      <c r="B105" t="inlineStr">
        <is>
          <t xml:space="preserve">  Future lease payments are due as follows: Within one year</t>
        </is>
      </c>
      <c r="G105" t="n">
        <v>1929062</v>
      </c>
      <c r="H105" t="n">
        <v>777823</v>
      </c>
      <c r="N105">
        <f>B105</f>
        <v/>
      </c>
      <c r="O105" t="inlineStr"/>
      <c r="P105" t="inlineStr"/>
      <c r="Q105" t="inlineStr"/>
      <c r="R105" t="inlineStr"/>
      <c r="S105">
        <f>G105*BS!$B$9</f>
        <v/>
      </c>
      <c r="T105">
        <f>H105*BS!$B$9</f>
        <v/>
      </c>
    </row>
    <row r="106">
      <c r="B106" t="inlineStr">
        <is>
          <t xml:space="preserve">  Future lease payments are due as follows: One to five years</t>
        </is>
      </c>
      <c r="G106" t="n">
        <v>2055386</v>
      </c>
      <c r="H106" t="n">
        <v>3240264</v>
      </c>
      <c r="N106">
        <f>B106</f>
        <v/>
      </c>
      <c r="O106" t="inlineStr"/>
      <c r="P106" t="inlineStr"/>
      <c r="Q106" t="inlineStr"/>
      <c r="R106" t="inlineStr"/>
      <c r="S106">
        <f>G106*BS!$B$9</f>
        <v/>
      </c>
      <c r="T106">
        <f>H106*BS!$B$9</f>
        <v/>
      </c>
    </row>
    <row r="107">
      <c r="B107" t="inlineStr">
        <is>
          <t xml:space="preserve">  Future lease payments are due as follows: More than five years</t>
        </is>
      </c>
      <c r="G107" t="n">
        <v>913432</v>
      </c>
      <c r="H107" t="n">
        <v>474620</v>
      </c>
      <c r="N107">
        <f>B107</f>
        <v/>
      </c>
      <c r="O107" t="inlineStr"/>
      <c r="P107" t="inlineStr"/>
      <c r="Q107" t="inlineStr"/>
      <c r="R107" t="inlineStr"/>
      <c r="S107">
        <f>G107*BS!$B$9</f>
        <v/>
      </c>
      <c r="T107">
        <f>H107*BS!$B$9</f>
        <v/>
      </c>
    </row>
    <row r="108">
      <c r="A108" s="79" t="n"/>
      <c r="B108" s="102" t="n"/>
      <c r="C108" s="103" t="n"/>
      <c r="D108" s="103" t="n"/>
      <c r="E108" s="103" t="n"/>
      <c r="F108" s="103" t="n"/>
      <c r="G108" s="103" t="n"/>
      <c r="H108" s="103" t="n"/>
      <c r="I108" s="210" t="n"/>
      <c r="J108" s="180" t="n"/>
      <c r="N108" s="985" t="inlineStr"/>
      <c r="O108" s="192" t="inlineStr"/>
      <c r="P108" s="192" t="inlineStr"/>
      <c r="Q108" s="192" t="inlineStr"/>
      <c r="R108" s="192" t="inlineStr"/>
      <c r="S108" s="192" t="inlineStr"/>
      <c r="T108" s="192" t="inlineStr"/>
      <c r="U108" s="193" t="n"/>
    </row>
    <row r="109">
      <c r="A109" s="79" t="n"/>
      <c r="B109" s="102" t="n"/>
      <c r="C109" s="220" t="n"/>
      <c r="D109" s="220" t="n"/>
      <c r="E109" s="220" t="n"/>
      <c r="F109" s="220" t="n"/>
      <c r="G109" s="220" t="n"/>
      <c r="H109" s="220" t="n"/>
      <c r="I109" s="210" t="n"/>
      <c r="J109" s="180" t="n"/>
      <c r="N109" s="985" t="inlineStr"/>
      <c r="O109" s="192" t="inlineStr"/>
      <c r="P109" s="192" t="inlineStr"/>
      <c r="Q109" s="192" t="inlineStr"/>
      <c r="R109" s="192" t="inlineStr"/>
      <c r="S109" s="192" t="inlineStr"/>
      <c r="T109" s="192" t="inlineStr"/>
      <c r="U109" s="193" t="n"/>
    </row>
    <row r="110">
      <c r="A110" s="79" t="inlineStr">
        <is>
          <t>K16T</t>
        </is>
      </c>
      <c r="B110" s="96" t="inlineStr">
        <is>
          <t xml:space="preserve"> Total </t>
        </is>
      </c>
      <c r="C110" s="954">
        <f>SUM(INDIRECT(ADDRESS(MATCH("K16",$A:$A,0)+1,COLUMN(C$13),4)&amp;":"&amp;ADDRESS(MATCH("K16T",$A:$A,0)-1,COLUMN(C$13),4)))</f>
        <v/>
      </c>
      <c r="D110" s="954">
        <f>SUM(INDIRECT(ADDRESS(MATCH("K16",$A:$A,0)+1,COLUMN(D$13),4)&amp;":"&amp;ADDRESS(MATCH("K16T",$A:$A,0)-1,COLUMN(D$13),4)))</f>
        <v/>
      </c>
      <c r="E110" s="954">
        <f>SUM(INDIRECT(ADDRESS(MATCH("K16",$A:$A,0)+1,COLUMN(E$13),4)&amp;":"&amp;ADDRESS(MATCH("K16T",$A:$A,0)-1,COLUMN(E$13),4)))</f>
        <v/>
      </c>
      <c r="F110" s="954">
        <f>SUM(INDIRECT(ADDRESS(MATCH("K16",$A:$A,0)+1,COLUMN(F$13),4)&amp;":"&amp;ADDRESS(MATCH("K16T",$A:$A,0)-1,COLUMN(F$13),4)))</f>
        <v/>
      </c>
      <c r="G110" s="954">
        <f>SUM(INDIRECT(ADDRESS(MATCH("K16",$A:$A,0)+1,COLUMN(G$13),4)&amp;":"&amp;ADDRESS(MATCH("K16T",$A:$A,0)-1,COLUMN(G$13),4)))</f>
        <v/>
      </c>
      <c r="H110" s="954">
        <f>SUM(INDIRECT(ADDRESS(MATCH("K16",$A:$A,0)+1,COLUMN(H$13),4)&amp;":"&amp;ADDRESS(MATCH("K16T",$A:$A,0)-1,COLUMN(H$13),4)))</f>
        <v/>
      </c>
      <c r="I110" s="210" t="n"/>
      <c r="J110" s="180" t="n"/>
      <c r="N110" s="985">
        <f>B110</f>
        <v/>
      </c>
      <c r="O110" s="192">
        <f>C110*BS!$B$9</f>
        <v/>
      </c>
      <c r="P110" s="192">
        <f>D110*BS!$B$9</f>
        <v/>
      </c>
      <c r="Q110" s="192">
        <f>E110*BS!$B$9</f>
        <v/>
      </c>
      <c r="R110" s="192">
        <f>F110*BS!$B$9</f>
        <v/>
      </c>
      <c r="S110" s="192">
        <f>G110*BS!$B$9</f>
        <v/>
      </c>
      <c r="T110" s="192">
        <f>H110*BS!$B$9</f>
        <v/>
      </c>
      <c r="U110" s="193" t="n"/>
    </row>
    <row r="111">
      <c r="A111" s="79" t="inlineStr">
        <is>
          <t>K17</t>
        </is>
      </c>
      <c r="B111" s="621" t="inlineStr">
        <is>
          <t xml:space="preserve"> Bond</t>
        </is>
      </c>
      <c r="I111" s="986" t="n"/>
      <c r="J111" s="180" t="n"/>
      <c r="N111" s="985">
        <f>B111</f>
        <v/>
      </c>
      <c r="O111" t="inlineStr"/>
      <c r="P111" t="inlineStr"/>
      <c r="Q111" t="inlineStr"/>
      <c r="R111" t="inlineStr"/>
      <c r="S111" t="inlineStr"/>
      <c r="T111" t="inlineStr"/>
      <c r="U111" s="193">
        <f>I106</f>
        <v/>
      </c>
    </row>
    <row r="112">
      <c r="A112" s="79" t="n"/>
      <c r="B112" s="102" t="n"/>
      <c r="C112" s="103" t="n"/>
      <c r="D112" s="103" t="n"/>
      <c r="E112" s="103" t="n"/>
      <c r="F112" s="103" t="n"/>
      <c r="G112" s="103" t="n"/>
      <c r="H112" s="103" t="n"/>
      <c r="I112" s="986"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v>0</v>
      </c>
      <c r="H113" s="220" t="n">
        <v>0</v>
      </c>
      <c r="I113" s="986" t="n"/>
      <c r="J113" s="180" t="n"/>
      <c r="N113" s="985" t="inlineStr"/>
      <c r="O113" s="192" t="inlineStr"/>
      <c r="P113" s="192" t="inlineStr"/>
      <c r="Q113" s="192" t="inlineStr"/>
      <c r="R113" s="192" t="inlineStr"/>
      <c r="S113" s="192">
        <f>G113*BS!$B$9</f>
        <v/>
      </c>
      <c r="T113" s="192">
        <f>H113*BS!$B$9</f>
        <v/>
      </c>
      <c r="U113" s="193" t="n"/>
    </row>
    <row r="114">
      <c r="A114" s="79" t="inlineStr">
        <is>
          <t>K17T</t>
        </is>
      </c>
      <c r="B114" s="96" t="inlineStr">
        <is>
          <t xml:space="preserve"> Total </t>
        </is>
      </c>
      <c r="C114" s="954">
        <f>SUM(INDIRECT(ADDRESS(MATCH("K17",$A:$A,0)+1,COLUMN(C$13),4)&amp;":"&amp;ADDRESS(MATCH("K17T",$A:$A,0)-1,COLUMN(C$13),4)))</f>
        <v/>
      </c>
      <c r="D114" s="954">
        <f>SUM(INDIRECT(ADDRESS(MATCH("K17",$A:$A,0)+1,COLUMN(D$13),4)&amp;":"&amp;ADDRESS(MATCH("K17T",$A:$A,0)-1,COLUMN(D$13),4)))</f>
        <v/>
      </c>
      <c r="E114" s="954">
        <f>SUM(INDIRECT(ADDRESS(MATCH("K17",$A:$A,0)+1,COLUMN(E$13),4)&amp;":"&amp;ADDRESS(MATCH("K17T",$A:$A,0)-1,COLUMN(E$13),4)))</f>
        <v/>
      </c>
      <c r="F114" s="954">
        <f>SUM(INDIRECT(ADDRESS(MATCH("K17",$A:$A,0)+1,COLUMN(F$13),4)&amp;":"&amp;ADDRESS(MATCH("K17T",$A:$A,0)-1,COLUMN(F$13),4)))</f>
        <v/>
      </c>
      <c r="G114" s="954">
        <f>SUM(INDIRECT(ADDRESS(MATCH("K17",$A:$A,0)+1,COLUMN(G$13),4)&amp;":"&amp;ADDRESS(MATCH("K17T",$A:$A,0)-1,COLUMN(G$13),4)))</f>
        <v/>
      </c>
      <c r="H114" s="954">
        <f>SUM(INDIRECT(ADDRESS(MATCH("K17",$A:$A,0)+1,COLUMN(H$13),4)&amp;":"&amp;ADDRESS(MATCH("K17T",$A:$A,0)-1,COLUMN(H$13),4)))</f>
        <v/>
      </c>
      <c r="I114" s="986" t="n"/>
      <c r="J114" s="180" t="n"/>
      <c r="N114" s="985">
        <f>B114</f>
        <v/>
      </c>
      <c r="O114" s="192">
        <f>C114*BS!$B$9</f>
        <v/>
      </c>
      <c r="P114" s="192">
        <f>D114*BS!$B$9</f>
        <v/>
      </c>
      <c r="Q114" s="192">
        <f>E114*BS!$B$9</f>
        <v/>
      </c>
      <c r="R114" s="192">
        <f>F114*BS!$B$9</f>
        <v/>
      </c>
      <c r="S114" s="192">
        <f>G114*BS!$B$9</f>
        <v/>
      </c>
      <c r="T114" s="192">
        <f>H114*BS!$B$9</f>
        <v/>
      </c>
      <c r="U114" s="193" t="n"/>
    </row>
    <row r="115">
      <c r="A115" s="79" t="inlineStr">
        <is>
          <t>K18</t>
        </is>
      </c>
      <c r="B115" s="621" t="inlineStr">
        <is>
          <t xml:space="preserve"> Subordinate Debt</t>
        </is>
      </c>
      <c r="I115" s="975" t="n"/>
      <c r="J115" s="180" t="n"/>
      <c r="N115" s="985">
        <f>B115</f>
        <v/>
      </c>
      <c r="O115" t="inlineStr"/>
      <c r="P115" t="inlineStr"/>
      <c r="Q115" t="inlineStr"/>
      <c r="R115" t="inlineStr"/>
      <c r="S115" t="inlineStr"/>
      <c r="T115" t="inlineStr"/>
      <c r="U115" s="193">
        <f>I110</f>
        <v/>
      </c>
    </row>
    <row r="116">
      <c r="A116" s="79" t="n"/>
      <c r="B116" s="102" t="n"/>
      <c r="C116" s="103" t="n"/>
      <c r="D116" s="103" t="n"/>
      <c r="E116" s="103" t="n"/>
      <c r="F116" s="103" t="n"/>
      <c r="G116" s="103" t="n"/>
      <c r="H116" s="103" t="n"/>
      <c r="I116" s="975" t="n"/>
      <c r="J116" s="180" t="n"/>
      <c r="N116" s="976"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v>0</v>
      </c>
      <c r="H117" s="220" t="n">
        <v>0</v>
      </c>
      <c r="I117" s="975" t="n"/>
      <c r="J117" s="180" t="n"/>
      <c r="N117" s="976" t="inlineStr"/>
      <c r="O117" s="192" t="inlineStr"/>
      <c r="P117" s="192" t="inlineStr"/>
      <c r="Q117" s="192" t="inlineStr"/>
      <c r="R117" s="192" t="inlineStr"/>
      <c r="S117" s="192">
        <f>G117*BS!$B$9</f>
        <v/>
      </c>
      <c r="T117" s="192">
        <f>H117*BS!$B$9</f>
        <v/>
      </c>
      <c r="U117" s="193" t="n"/>
    </row>
    <row r="118">
      <c r="A118" s="79" t="inlineStr">
        <is>
          <t>K18T</t>
        </is>
      </c>
      <c r="B118" s="96" t="inlineStr">
        <is>
          <t xml:space="preserve"> Total </t>
        </is>
      </c>
      <c r="C118" s="954">
        <f>SUM(INDIRECT(ADDRESS(MATCH("K18",$A:$A,0)+1,COLUMN(C$13),4)&amp;":"&amp;ADDRESS(MATCH("K18T",$A:$A,0)-1,COLUMN(C$13),4)))</f>
        <v/>
      </c>
      <c r="D118" s="954">
        <f>SUM(INDIRECT(ADDRESS(MATCH("K18",$A:$A,0)+1,COLUMN(D$13),4)&amp;":"&amp;ADDRESS(MATCH("K18T",$A:$A,0)-1,COLUMN(D$13),4)))</f>
        <v/>
      </c>
      <c r="E118" s="954">
        <f>SUM(INDIRECT(ADDRESS(MATCH("K18",$A:$A,0)+1,COLUMN(E$13),4)&amp;":"&amp;ADDRESS(MATCH("K18T",$A:$A,0)-1,COLUMN(E$13),4)))</f>
        <v/>
      </c>
      <c r="F118" s="954">
        <f>SUM(INDIRECT(ADDRESS(MATCH("K18",$A:$A,0)+1,COLUMN(F$13),4)&amp;":"&amp;ADDRESS(MATCH("K18T",$A:$A,0)-1,COLUMN(F$13),4)))</f>
        <v/>
      </c>
      <c r="G118" s="954">
        <f>SUM(INDIRECT(ADDRESS(MATCH("K18",$A:$A,0)+1,COLUMN(G$13),4)&amp;":"&amp;ADDRESS(MATCH("K18T",$A:$A,0)-1,COLUMN(G$13),4)))</f>
        <v/>
      </c>
      <c r="H118" s="954">
        <f>SUM(INDIRECT(ADDRESS(MATCH("K18",$A:$A,0)+1,COLUMN(H$13),4)&amp;":"&amp;ADDRESS(MATCH("K18T",$A:$A,0)-1,COLUMN(H$13),4)))</f>
        <v/>
      </c>
      <c r="I118" s="975" t="n"/>
      <c r="J118" s="180" t="n"/>
      <c r="N118" s="976">
        <f>B118</f>
        <v/>
      </c>
      <c r="O118" s="192">
        <f>C118*BS!$B$9</f>
        <v/>
      </c>
      <c r="P118" s="192">
        <f>D118*BS!$B$9</f>
        <v/>
      </c>
      <c r="Q118" s="192">
        <f>E118*BS!$B$9</f>
        <v/>
      </c>
      <c r="R118" s="192">
        <f>F118*BS!$B$9</f>
        <v/>
      </c>
      <c r="S118" s="192">
        <f>G118*BS!$B$9</f>
        <v/>
      </c>
      <c r="T118" s="192">
        <f>H118*BS!$B$9</f>
        <v/>
      </c>
      <c r="U118" s="193" t="n"/>
    </row>
    <row r="119">
      <c r="A119" s="79" t="inlineStr">
        <is>
          <t>K19</t>
        </is>
      </c>
      <c r="B119" s="102" t="inlineStr">
        <is>
          <t xml:space="preserve"> Loan from related parties </t>
        </is>
      </c>
      <c r="C119" s="220" t="n"/>
      <c r="D119" s="220" t="n"/>
      <c r="E119" s="220" t="n"/>
      <c r="F119" s="220" t="n"/>
      <c r="G119" s="220" t="n"/>
      <c r="H119" s="220" t="n"/>
      <c r="I119" s="975" t="n"/>
      <c r="J119" s="180" t="n"/>
      <c r="N119" s="976">
        <f>B119</f>
        <v/>
      </c>
      <c r="O119" s="192" t="inlineStr"/>
      <c r="P119" s="192" t="inlineStr"/>
      <c r="Q119" s="192" t="inlineStr"/>
      <c r="R119" s="192" t="inlineStr"/>
      <c r="S119" s="192" t="inlineStr"/>
      <c r="T119" s="192" t="inlineStr"/>
      <c r="U119" s="193">
        <f>I114</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I115</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I116</f>
        <v/>
      </c>
    </row>
    <row r="122" customFormat="1" s="194">
      <c r="A122" s="79" t="n"/>
      <c r="B122" s="102" t="n"/>
      <c r="C122" s="103" t="n"/>
      <c r="D122" s="103" t="n"/>
      <c r="E122" s="103" t="n"/>
      <c r="F122" s="103" t="n"/>
      <c r="G122" s="103" t="n"/>
      <c r="H122" s="103" t="n"/>
      <c r="I122" s="975" t="n"/>
      <c r="J122" s="180" t="n"/>
      <c r="N122" s="976" t="inlineStr"/>
      <c r="O122" s="192" t="inlineStr"/>
      <c r="P122" s="192" t="inlineStr"/>
      <c r="Q122" s="192" t="inlineStr"/>
      <c r="R122" s="192" t="inlineStr"/>
      <c r="S122" s="192" t="inlineStr"/>
      <c r="T122" s="192" t="inlineStr"/>
      <c r="U122" s="193">
        <f>I117</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I119</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I120</f>
        <v/>
      </c>
    </row>
    <row r="126">
      <c r="B126" s="102" t="inlineStr">
        <is>
          <t xml:space="preserve"> Others </t>
        </is>
      </c>
      <c r="C126" s="220" t="n"/>
      <c r="D126" s="220" t="n"/>
      <c r="E126" s="220" t="n"/>
      <c r="F126" s="220" t="n"/>
      <c r="G126" s="220" t="n"/>
      <c r="H126" s="220" t="n"/>
      <c r="I126" s="980" t="n"/>
      <c r="J126" s="180" t="n"/>
      <c r="N126" s="976">
        <f>B126</f>
        <v/>
      </c>
      <c r="O126" s="192" t="inlineStr"/>
      <c r="P126" s="192" t="inlineStr"/>
      <c r="Q126" s="192" t="inlineStr"/>
      <c r="R126" s="192" t="inlineStr"/>
      <c r="S126" s="192" t="inlineStr"/>
      <c r="T126" s="192" t="inlineStr"/>
      <c r="U126" s="193">
        <f>I121</f>
        <v/>
      </c>
    </row>
    <row r="127">
      <c r="A127" s="194" t="inlineStr">
        <is>
          <t>K20</t>
        </is>
      </c>
      <c r="B127" s="96" t="inlineStr">
        <is>
          <t xml:space="preserve">Total </t>
        </is>
      </c>
      <c r="C127" s="987">
        <f>INDIRECT(ADDRESS(MATCH("K16T",$A:$A,0),COLUMN(C$13),4))+INDIRECT(ADDRESS(MATCH("K17T",$A:$A,0),COLUMN(C$13),4))+INDIRECT(ADDRESS(MATCH("K18T",$A:$A,0),COLUMN(C$13),4))+SUM(INDIRECT(ADDRESS(MATCH("K19",$A:$A,0),COLUMN(C$13),4)&amp;":"&amp;ADDRESS(MATCH("K20",$A:$A,0)-1,COLUMN(C$13),4)))</f>
        <v/>
      </c>
      <c r="D127" s="987">
        <f>INDIRECT(ADDRESS(MATCH("K16T",$A:$A,0),COLUMN(D$13),4))+INDIRECT(ADDRESS(MATCH("K17T",$A:$A,0),COLUMN(D$13),4))+INDIRECT(ADDRESS(MATCH("K18T",$A:$A,0),COLUMN(D$13),4))+SUM(INDIRECT(ADDRESS(MATCH("K19",$A:$A,0),COLUMN(D$13),4)&amp;":"&amp;ADDRESS(MATCH("K20",$A:$A,0)-1,COLUMN(D$13),4)))</f>
        <v/>
      </c>
      <c r="E127" s="987">
        <f>INDIRECT(ADDRESS(MATCH("K16T",$A:$A,0),COLUMN(E$13),4))+INDIRECT(ADDRESS(MATCH("K17T",$A:$A,0),COLUMN(E$13),4))+INDIRECT(ADDRESS(MATCH("K18T",$A:$A,0),COLUMN(E$13),4))+SUM(INDIRECT(ADDRESS(MATCH("K19",$A:$A,0),COLUMN(E$13),4)&amp;":"&amp;ADDRESS(MATCH("K20",$A:$A,0)-1,COLUMN(E$13),4)))</f>
        <v/>
      </c>
      <c r="F127" s="987">
        <f>INDIRECT(ADDRESS(MATCH("K16T",$A:$A,0),COLUMN(F$13),4))+INDIRECT(ADDRESS(MATCH("K17T",$A:$A,0),COLUMN(F$13),4))+INDIRECT(ADDRESS(MATCH("K18T",$A:$A,0),COLUMN(F$13),4))+SUM(INDIRECT(ADDRESS(MATCH("K19",$A:$A,0),COLUMN(F$13),4)&amp;":"&amp;ADDRESS(MATCH("K20",$A:$A,0)-1,COLUMN(F$13),4)))</f>
        <v/>
      </c>
      <c r="G127" s="987">
        <f>INDIRECT(ADDRESS(MATCH("K16T",$A:$A,0),COLUMN(G$13),4))+INDIRECT(ADDRESS(MATCH("K17T",$A:$A,0),COLUMN(G$13),4))+INDIRECT(ADDRESS(MATCH("K18T",$A:$A,0),COLUMN(G$13),4))+SUM(INDIRECT(ADDRESS(MATCH("K19",$A:$A,0),COLUMN(G$13),4)&amp;":"&amp;ADDRESS(MATCH("K20",$A:$A,0)-1,COLUMN(G$13),4)))</f>
        <v/>
      </c>
      <c r="H127" s="987">
        <f>INDIRECT(ADDRESS(MATCH("K16T",$A:$A,0),COLUMN(H$13),4))+INDIRECT(ADDRESS(MATCH("K17T",$A:$A,0),COLUMN(H$13),4))+INDIRECT(ADDRESS(MATCH("K18T",$A:$A,0),COLUMN(H$13),4))+SUM(INDIRECT(ADDRESS(MATCH("K19",$A:$A,0),COLUMN(H$13),4)&amp;":"&amp;ADDRESS(MATCH("K20",$A:$A,0)-1,COLUMN(H$13),4)))</f>
        <v/>
      </c>
      <c r="I127" s="988" t="n"/>
      <c r="J127" s="196" t="n"/>
      <c r="K127" s="197" t="n"/>
      <c r="L127" s="197" t="n"/>
      <c r="M127" s="197" t="n"/>
      <c r="N127" s="966">
        <f>B127</f>
        <v/>
      </c>
      <c r="O127" s="198">
        <f>C127*BS!$B$9</f>
        <v/>
      </c>
      <c r="P127" s="198">
        <f>D127*BS!$B$9</f>
        <v/>
      </c>
      <c r="Q127" s="198">
        <f>E127*BS!$B$9</f>
        <v/>
      </c>
      <c r="R127" s="198">
        <f>F127*BS!$B$9</f>
        <v/>
      </c>
      <c r="S127" s="198">
        <f>G127*BS!$B$9</f>
        <v/>
      </c>
      <c r="T127" s="198">
        <f>H127*BS!$B$9</f>
        <v/>
      </c>
      <c r="U127" s="193">
        <f>I122</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989" t="n"/>
      <c r="D128" s="989" t="n"/>
      <c r="E128" s="989" t="n"/>
      <c r="F128" s="989" t="n"/>
      <c r="G128" s="989" t="n"/>
      <c r="H128" s="989" t="n"/>
      <c r="I128" s="980" t="n"/>
      <c r="J128" s="180" t="n"/>
      <c r="N128" s="976" t="inlineStr"/>
      <c r="O128" s="192" t="inlineStr"/>
      <c r="P128" s="192" t="inlineStr"/>
      <c r="Q128" s="192" t="inlineStr"/>
      <c r="R128" s="192" t="inlineStr"/>
      <c r="S128" s="192" t="inlineStr"/>
      <c r="T128" s="192" t="inlineStr"/>
      <c r="U128" s="193" t="n"/>
    </row>
    <row r="129">
      <c r="A129" s="194" t="inlineStr">
        <is>
          <t>K21</t>
        </is>
      </c>
      <c r="B129" s="96" t="inlineStr">
        <is>
          <t xml:space="preserve">Deferred Taxes </t>
        </is>
      </c>
      <c r="C129" s="990" t="n"/>
      <c r="D129" s="990" t="n"/>
      <c r="E129" s="990" t="n"/>
      <c r="F129" s="990" t="n"/>
      <c r="G129" s="990" t="n"/>
      <c r="H129" s="990" t="n"/>
      <c r="I129" s="988" t="n"/>
      <c r="J129" s="196" t="n"/>
      <c r="K129" s="197" t="n"/>
      <c r="L129" s="197" t="n"/>
      <c r="M129" s="197" t="n"/>
      <c r="N129" s="966">
        <f>B129</f>
        <v/>
      </c>
      <c r="O129" s="198" t="inlineStr"/>
      <c r="P129" s="198" t="inlineStr"/>
      <c r="Q129" s="198" t="inlineStr"/>
      <c r="R129" s="198" t="inlineStr"/>
      <c r="S129" s="198" t="inlineStr"/>
      <c r="T129" s="198" t="inlineStr"/>
      <c r="U129" s="193">
        <f>I124</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103" t="n"/>
      <c r="D130" s="103" t="n"/>
      <c r="E130" s="103" t="n"/>
      <c r="F130" s="103" t="n"/>
      <c r="G130" s="103" t="n"/>
      <c r="H130" s="103" t="n"/>
      <c r="I130" s="988" t="n"/>
      <c r="J130" s="196" t="n"/>
      <c r="K130" s="197" t="n"/>
      <c r="L130" s="197" t="n"/>
      <c r="M130" s="197" t="n"/>
      <c r="N130" s="966" t="inlineStr"/>
      <c r="O130" s="198" t="inlineStr"/>
      <c r="P130" s="198" t="inlineStr"/>
      <c r="Q130" s="198" t="inlineStr"/>
      <c r="R130" s="198" t="inlineStr"/>
      <c r="S130" s="198" t="inlineStr"/>
      <c r="T130" s="198" t="inlineStr"/>
      <c r="U130" s="193" t="n"/>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52" t="n"/>
      <c r="D131" s="952" t="n"/>
      <c r="E131" s="952" t="n"/>
      <c r="F131" s="952" t="n"/>
      <c r="G131" s="952" t="n">
        <v>0</v>
      </c>
      <c r="H131" s="952" t="n">
        <v>0</v>
      </c>
      <c r="I131" s="980" t="n"/>
      <c r="J131" s="180" t="n"/>
      <c r="N131" s="976" t="inlineStr"/>
      <c r="O131" s="192" t="inlineStr"/>
      <c r="P131" s="192" t="inlineStr"/>
      <c r="Q131" s="192" t="inlineStr"/>
      <c r="R131" s="192" t="inlineStr"/>
      <c r="S131" s="192">
        <f>G131*BS!$B$9</f>
        <v/>
      </c>
      <c r="T131" s="192">
        <f>H131*BS!$B$9</f>
        <v/>
      </c>
      <c r="U131" s="193" t="n"/>
    </row>
    <row r="132">
      <c r="A132" s="171" t="inlineStr">
        <is>
          <t>K22</t>
        </is>
      </c>
      <c r="B132" s="96" t="inlineStr">
        <is>
          <t xml:space="preserve">Total </t>
        </is>
      </c>
      <c r="C132" s="954">
        <f>SUM(INDIRECT(ADDRESS(MATCH("K21",$A:$A,0)+1,COLUMN(C$13),4)&amp;":"&amp;ADDRESS(MATCH("K22",$A:$A,0)-1,COLUMN(C$13),4)))</f>
        <v/>
      </c>
      <c r="D132" s="954">
        <f>SUM(INDIRECT(ADDRESS(MATCH("K21",$A:$A,0)+1,COLUMN(D$13),4)&amp;":"&amp;ADDRESS(MATCH("K22",$A:$A,0)-1,COLUMN(D$13),4)))</f>
        <v/>
      </c>
      <c r="E132" s="954">
        <f>SUM(INDIRECT(ADDRESS(MATCH("K21",$A:$A,0)+1,COLUMN(E$13),4)&amp;":"&amp;ADDRESS(MATCH("K22",$A:$A,0)-1,COLUMN(E$13),4)))</f>
        <v/>
      </c>
      <c r="F132" s="954">
        <f>SUM(INDIRECT(ADDRESS(MATCH("K21",$A:$A,0)+1,COLUMN(F$13),4)&amp;":"&amp;ADDRESS(MATCH("K22",$A:$A,0)-1,COLUMN(F$13),4)))</f>
        <v/>
      </c>
      <c r="G132" s="954">
        <f>SUM(INDIRECT(ADDRESS(MATCH("K21",$A:$A,0)+1,COLUMN(G$13),4)&amp;":"&amp;ADDRESS(MATCH("K22",$A:$A,0)-1,COLUMN(G$13),4)))</f>
        <v/>
      </c>
      <c r="H132" s="954">
        <f>SUM(INDIRECT(ADDRESS(MATCH("K21",$A:$A,0)+1,COLUMN(H$13),4)&amp;":"&amp;ADDRESS(MATCH("K22",$A:$A,0)-1,COLUMN(H$13),4)))</f>
        <v/>
      </c>
      <c r="I132" s="980" t="n"/>
      <c r="J132" s="180" t="n"/>
      <c r="N132" s="976">
        <f>B132</f>
        <v/>
      </c>
      <c r="O132" s="192">
        <f>C132*BS!$B$9</f>
        <v/>
      </c>
      <c r="P132" s="192">
        <f>D132*BS!$B$9</f>
        <v/>
      </c>
      <c r="Q132" s="192">
        <f>E132*BS!$B$9</f>
        <v/>
      </c>
      <c r="R132" s="192">
        <f>F132*BS!$B$9</f>
        <v/>
      </c>
      <c r="S132" s="192">
        <f>G132*BS!$B$9</f>
        <v/>
      </c>
      <c r="T132" s="192">
        <f>H132*BS!$B$9</f>
        <v/>
      </c>
      <c r="U132" s="193" t="n"/>
    </row>
    <row r="133">
      <c r="A133" s="194" t="inlineStr">
        <is>
          <t>K23</t>
        </is>
      </c>
      <c r="B133" s="96" t="inlineStr">
        <is>
          <t xml:space="preserve">Other Long Term liabilities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A134" s="79" t="n"/>
      <c r="B134" s="102" t="inlineStr">
        <is>
          <t xml:space="preserve">  None Long service leave</t>
        </is>
      </c>
      <c r="C134" s="991" t="n"/>
      <c r="D134" s="991" t="n"/>
      <c r="E134" s="991" t="n"/>
      <c r="F134" s="991" t="n"/>
      <c r="G134" s="991" t="n">
        <v>390624</v>
      </c>
      <c r="H134" s="991" t="n">
        <v>445043</v>
      </c>
      <c r="I134" s="984" t="n"/>
      <c r="J134" s="180" t="n"/>
      <c r="N134" s="976">
        <f>B134</f>
        <v/>
      </c>
      <c r="O134" s="192" t="inlineStr"/>
      <c r="P134" s="192" t="inlineStr"/>
      <c r="Q134" s="192" t="inlineStr"/>
      <c r="R134" s="192" t="inlineStr"/>
      <c r="S134" s="192">
        <f>G134*BS!$B$9</f>
        <v/>
      </c>
      <c r="T134" s="192">
        <f>H134*BS!$B$9</f>
        <v/>
      </c>
      <c r="U134" s="193">
        <f>I129</f>
        <v/>
      </c>
    </row>
    <row r="135">
      <c r="A135" s="79" t="n"/>
      <c r="B135" s="102" t="inlineStr">
        <is>
          <t>Other non-current liabilities *</t>
        </is>
      </c>
      <c r="C135" s="991" t="n"/>
      <c r="D135" s="991" t="n"/>
      <c r="E135" s="991" t="n"/>
      <c r="F135" s="991" t="n"/>
      <c r="G135" s="991" t="n">
        <v>-439593</v>
      </c>
      <c r="H135" s="991" t="n">
        <v>-1149964</v>
      </c>
      <c r="I135" s="992" t="n"/>
      <c r="J135" s="180" t="n"/>
      <c r="N135" s="976">
        <f>B135</f>
        <v/>
      </c>
      <c r="O135" s="192" t="inlineStr"/>
      <c r="P135" s="192" t="inlineStr"/>
      <c r="Q135" s="192" t="inlineStr"/>
      <c r="R135" s="192" t="inlineStr"/>
      <c r="S135" s="192">
        <f>G135*BS!$B$9</f>
        <v/>
      </c>
      <c r="T135" s="192">
        <f>H135*BS!$B$9</f>
        <v/>
      </c>
      <c r="U135" s="193">
        <f>I130</f>
        <v/>
      </c>
    </row>
    <row r="136">
      <c r="A136" s="79" t="n"/>
      <c r="B136" s="102" t="n"/>
      <c r="C136" s="103" t="n"/>
      <c r="D136" s="103" t="n"/>
      <c r="E136" s="103" t="n"/>
      <c r="F136" s="103" t="n"/>
      <c r="G136" s="103" t="n"/>
      <c r="H136" s="103" t="n"/>
      <c r="I136" s="992" t="n"/>
      <c r="J136" s="180" t="n"/>
      <c r="N136" s="976" t="inlineStr"/>
      <c r="O136" s="192" t="inlineStr"/>
      <c r="P136" s="192" t="inlineStr"/>
      <c r="Q136" s="192" t="inlineStr"/>
      <c r="R136" s="192" t="inlineStr"/>
      <c r="S136" s="192" t="inlineStr"/>
      <c r="T136" s="192" t="inlineStr"/>
      <c r="U136" s="193">
        <f>I131</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I132</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I133</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I134</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I135</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I136</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I137</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I138</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I139</f>
        <v/>
      </c>
    </row>
    <row r="145">
      <c r="A145" s="194" t="inlineStr">
        <is>
          <t>K24</t>
        </is>
      </c>
      <c r="B145" s="96" t="inlineStr">
        <is>
          <t xml:space="preserve">Total </t>
        </is>
      </c>
      <c r="C145" s="954">
        <f>SUM(INDIRECT(ADDRESS(MATCH("K23",$A:$A,0)+1,COLUMN(C$13),4)&amp;":"&amp;ADDRESS(MATCH("K24",$A:$A,0)-1,COLUMN(C$13),4)))</f>
        <v/>
      </c>
      <c r="D145" s="954">
        <f>SUM(INDIRECT(ADDRESS(MATCH("K23",$A:$A,0)+1,COLUMN(D$13),4)&amp;":"&amp;ADDRESS(MATCH("K24",$A:$A,0)-1,COLUMN(D$13),4)))</f>
        <v/>
      </c>
      <c r="E145" s="954">
        <f>SUM(INDIRECT(ADDRESS(MATCH("K23",$A:$A,0)+1,COLUMN(E$13),4)&amp;":"&amp;ADDRESS(MATCH("K24",$A:$A,0)-1,COLUMN(E$13),4)))</f>
        <v/>
      </c>
      <c r="F145" s="954">
        <f>SUM(INDIRECT(ADDRESS(MATCH("K23",$A:$A,0)+1,COLUMN(F$13),4)&amp;":"&amp;ADDRESS(MATCH("K24",$A:$A,0)-1,COLUMN(F$13),4)))</f>
        <v/>
      </c>
      <c r="G145" s="954">
        <f>SUM(INDIRECT(ADDRESS(MATCH("K23",$A:$A,0)+1,COLUMN(G$13),4)&amp;":"&amp;ADDRESS(MATCH("K24",$A:$A,0)-1,COLUMN(G$13),4)))</f>
        <v/>
      </c>
      <c r="H145" s="954">
        <f>SUM(INDIRECT(ADDRESS(MATCH("K23",$A:$A,0)+1,COLUMN(H$13),4)&amp;":"&amp;ADDRESS(MATCH("K24",$A:$A,0)-1,COLUMN(H$13),4)))</f>
        <v/>
      </c>
      <c r="I145" s="977" t="n"/>
      <c r="J145" s="196" t="n"/>
      <c r="K145" s="197" t="n"/>
      <c r="L145" s="197" t="n"/>
      <c r="M145" s="197" t="n"/>
      <c r="N145" s="966">
        <f>B145</f>
        <v/>
      </c>
      <c r="O145" s="198">
        <f>C145*BS!$B$9</f>
        <v/>
      </c>
      <c r="P145" s="198">
        <f>D145*BS!$B$9</f>
        <v/>
      </c>
      <c r="Q145" s="198">
        <f>E145*BS!$B$9</f>
        <v/>
      </c>
      <c r="R145" s="198">
        <f>F145*BS!$B$9</f>
        <v/>
      </c>
      <c r="S145" s="198">
        <f>G145*BS!$B$9</f>
        <v/>
      </c>
      <c r="T145" s="198">
        <f>H145*BS!$B$9</f>
        <v/>
      </c>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B146" s="102" t="n"/>
      <c r="C146" s="939" t="n"/>
      <c r="D146" s="939" t="n"/>
      <c r="E146" s="939" t="n"/>
      <c r="F146" s="939" t="n"/>
      <c r="G146" s="939" t="n"/>
      <c r="H146" s="939" t="n"/>
      <c r="I146" s="975" t="n"/>
      <c r="J146" s="180" t="n"/>
      <c r="N146" s="976" t="inlineStr"/>
      <c r="O146" s="192" t="inlineStr"/>
      <c r="P146" s="192" t="inlineStr"/>
      <c r="Q146" s="192" t="inlineStr"/>
      <c r="R146" s="192" t="inlineStr"/>
      <c r="S146" s="192" t="inlineStr"/>
      <c r="T146" s="192" t="inlineStr"/>
      <c r="U146" s="193" t="n"/>
    </row>
    <row r="147">
      <c r="A147" s="194" t="inlineStr">
        <is>
          <t>K25</t>
        </is>
      </c>
      <c r="B147" s="96" t="inlineStr">
        <is>
          <t xml:space="preserve">Minority Interest </t>
        </is>
      </c>
      <c r="C147" s="954" t="n"/>
      <c r="D147" s="954" t="n"/>
      <c r="E147" s="954" t="n"/>
      <c r="F147" s="954" t="n"/>
      <c r="G147" s="954" t="n"/>
      <c r="H147" s="954" t="n"/>
      <c r="I147" s="977" t="n"/>
      <c r="J147" s="196" t="n"/>
      <c r="K147" s="197" t="n"/>
      <c r="L147" s="197" t="n"/>
      <c r="M147" s="197" t="n"/>
      <c r="N147" s="966">
        <f>B147</f>
        <v/>
      </c>
      <c r="O147" s="198" t="inlineStr"/>
      <c r="P147" s="198" t="inlineStr"/>
      <c r="Q147" s="198" t="inlineStr"/>
      <c r="R147" s="198" t="inlineStr"/>
      <c r="S147" s="198" t="inlineStr"/>
      <c r="T147" s="198" t="inlineStr"/>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A148" s="79" t="n"/>
      <c r="B148" s="102" t="n"/>
      <c r="C148" s="952" t="n"/>
      <c r="D148" s="952" t="n"/>
      <c r="E148" s="952" t="n"/>
      <c r="F148" s="952" t="n"/>
      <c r="G148" s="952" t="n"/>
      <c r="H148" s="952" t="n"/>
      <c r="I148" s="979" t="n"/>
      <c r="J148" s="180" t="n"/>
      <c r="N148" s="976" t="inlineStr"/>
      <c r="O148" s="192" t="inlineStr"/>
      <c r="P148" s="192" t="inlineStr"/>
      <c r="Q148" s="192" t="inlineStr"/>
      <c r="R148" s="192" t="inlineStr"/>
      <c r="S148" s="192" t="inlineStr"/>
      <c r="T148" s="192" t="inlineStr"/>
      <c r="U148" s="193">
        <f>I143</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I144</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I145</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I146</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I147</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I148</f>
        <v/>
      </c>
    </row>
    <row r="154">
      <c r="A154" s="79" t="n"/>
      <c r="B154" s="102" t="n"/>
      <c r="C154" s="103" t="n"/>
      <c r="D154" s="103" t="n"/>
      <c r="E154" s="103" t="n"/>
      <c r="F154" s="103" t="n"/>
      <c r="G154" s="103" t="n"/>
      <c r="H154" s="103" t="n"/>
      <c r="I154" s="979" t="n"/>
      <c r="J154" s="180" t="n"/>
      <c r="N154" s="976" t="inlineStr"/>
      <c r="O154" s="192" t="inlineStr"/>
      <c r="P154" s="192" t="inlineStr"/>
      <c r="Q154" s="192" t="inlineStr"/>
      <c r="R154" s="192" t="inlineStr"/>
      <c r="S154" s="192" t="inlineStr"/>
      <c r="T154" s="192" t="inlineStr"/>
      <c r="U154" s="193">
        <f>I149</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I150</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I151</f>
        <v/>
      </c>
    </row>
    <row r="157" ht="18.75" customFormat="1" customHeight="1" s="194">
      <c r="A157" s="79" t="n"/>
      <c r="B157" s="102" t="n"/>
      <c r="C157" s="989" t="n"/>
      <c r="D157" s="971" t="n"/>
      <c r="E157" s="939" t="n"/>
      <c r="F157" s="939" t="n"/>
      <c r="G157" s="939" t="n">
        <v>0</v>
      </c>
      <c r="H157" s="939" t="n">
        <v>0</v>
      </c>
      <c r="I157" s="975" t="n"/>
      <c r="J157" s="180" t="n"/>
      <c r="N157" s="976" t="inlineStr"/>
      <c r="O157" s="192" t="inlineStr"/>
      <c r="P157" s="192" t="inlineStr"/>
      <c r="Q157" s="192" t="inlineStr"/>
      <c r="R157" s="192" t="inlineStr"/>
      <c r="S157" s="192">
        <f>G157*BS!$B$9</f>
        <v/>
      </c>
      <c r="T157" s="192">
        <f>H157*BS!$B$9</f>
        <v/>
      </c>
      <c r="U157" s="193">
        <f>I152</f>
        <v/>
      </c>
    </row>
    <row r="158" ht="18.75" customFormat="1" customHeight="1" s="194">
      <c r="A158" s="194" t="inlineStr">
        <is>
          <t>K26</t>
        </is>
      </c>
      <c r="B158" s="96" t="inlineStr">
        <is>
          <t xml:space="preserve">Total </t>
        </is>
      </c>
      <c r="C158" s="954">
        <f>SUM(INDIRECT(ADDRESS(MATCH("K25",$A:$A,0)+1,COLUMN(C$13),4)&amp;":"&amp;ADDRESS(MATCH("K26",$A:$A,0)-1,COLUMN(C$13),4)))</f>
        <v/>
      </c>
      <c r="D158" s="954">
        <f>SUM(INDIRECT(ADDRESS(MATCH("K25",$A:$A,0)+1,COLUMN(D$13),4)&amp;":"&amp;ADDRESS(MATCH("K26",$A:$A,0)-1,COLUMN(D$13),4)))</f>
        <v/>
      </c>
      <c r="E158" s="954">
        <f>SUM(INDIRECT(ADDRESS(MATCH("K25",$A:$A,0)+1,COLUMN(E$13),4)&amp;":"&amp;ADDRESS(MATCH("K26",$A:$A,0)-1,COLUMN(E$13),4)))</f>
        <v/>
      </c>
      <c r="F158" s="954">
        <f>SUM(INDIRECT(ADDRESS(MATCH("K25",$A:$A,0)+1,COLUMN(F$13),4)&amp;":"&amp;ADDRESS(MATCH("K26",$A:$A,0)-1,COLUMN(F$13),4)))</f>
        <v/>
      </c>
      <c r="G158" s="954">
        <f>SUM(INDIRECT(ADDRESS(MATCH("K25",$A:$A,0)+1,COLUMN(G$13),4)&amp;":"&amp;ADDRESS(MATCH("K26",$A:$A,0)-1,COLUMN(G$13),4)))</f>
        <v/>
      </c>
      <c r="H158" s="954">
        <f>SUM(INDIRECT(ADDRESS(MATCH("K25",$A:$A,0)+1,COLUMN(H$13),4)&amp;":"&amp;ADDRESS(MATCH("K26",$A:$A,0)-1,COLUMN(H$13),4)))</f>
        <v/>
      </c>
      <c r="I158" s="988" t="n"/>
      <c r="J158" s="196" t="n"/>
      <c r="K158" s="197" t="n"/>
      <c r="L158" s="197" t="n"/>
      <c r="M158" s="197" t="n"/>
      <c r="N158" s="966">
        <f>B158</f>
        <v/>
      </c>
      <c r="O158" s="198">
        <f>C158*BS!$B$9</f>
        <v/>
      </c>
      <c r="P158" s="198">
        <f>D158*BS!$B$9</f>
        <v/>
      </c>
      <c r="Q158" s="198">
        <f>E158*BS!$B$9</f>
        <v/>
      </c>
      <c r="R158" s="198">
        <f>F158*BS!$B$9</f>
        <v/>
      </c>
      <c r="S158" s="198">
        <f>G158*BS!$B$9</f>
        <v/>
      </c>
      <c r="T158" s="198">
        <f>H158*BS!$B$9</f>
        <v/>
      </c>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102" t="n"/>
      <c r="C159" s="994" t="n"/>
      <c r="D159" s="994" t="n"/>
      <c r="E159" s="994" t="n"/>
      <c r="F159" s="994" t="n"/>
      <c r="G159" s="994" t="n"/>
      <c r="H159" s="994" t="n"/>
      <c r="I159" s="992" t="n"/>
      <c r="J159" s="180" t="n"/>
      <c r="N159" s="976" t="inlineStr"/>
      <c r="O159" s="192" t="inlineStr"/>
      <c r="P159" s="192" t="inlineStr"/>
      <c r="Q159" s="192" t="inlineStr"/>
      <c r="R159" s="192" t="inlineStr"/>
      <c r="S159" s="192" t="inlineStr"/>
      <c r="T159" s="192" t="inlineStr"/>
      <c r="U159" s="193">
        <f>I154</f>
        <v/>
      </c>
    </row>
    <row r="160">
      <c r="A160" s="194" t="inlineStr">
        <is>
          <t>K27</t>
        </is>
      </c>
      <c r="B160" s="96" t="inlineStr">
        <is>
          <t xml:space="preserve">Common Stock </t>
        </is>
      </c>
      <c r="C160" s="942" t="n"/>
      <c r="D160" s="942" t="n"/>
      <c r="E160" s="942" t="n"/>
      <c r="F160" s="942" t="n"/>
      <c r="G160" s="942" t="n"/>
      <c r="H160" s="942" t="n"/>
      <c r="I160" s="992" t="n"/>
      <c r="J160" s="196" t="n"/>
      <c r="K160" s="197" t="n"/>
      <c r="L160" s="197" t="n"/>
      <c r="M160" s="197" t="n"/>
      <c r="N160" s="966">
        <f>B160</f>
        <v/>
      </c>
      <c r="O160" s="198" t="inlineStr"/>
      <c r="P160" s="198" t="inlineStr"/>
      <c r="Q160" s="198" t="inlineStr"/>
      <c r="R160" s="198" t="inlineStr"/>
      <c r="S160" s="198" t="inlineStr"/>
      <c r="T160" s="198" t="inlineStr"/>
      <c r="U160" s="193">
        <f>I155</f>
        <v/>
      </c>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 xml:space="preserve">  None Ordinary shares fully paid 7565407835 5065407835</t>
        </is>
      </c>
      <c r="C161" s="103" t="n"/>
      <c r="D161" s="103" t="n"/>
      <c r="E161" s="103" t="n"/>
      <c r="F161" s="103" t="n"/>
      <c r="G161" s="103" t="n">
        <v>5014754</v>
      </c>
      <c r="H161" s="103" t="n">
        <v>10014754</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194" t="inlineStr">
        <is>
          <t>K28</t>
        </is>
      </c>
      <c r="B164" s="96" t="inlineStr">
        <is>
          <t xml:space="preserve">Total </t>
        </is>
      </c>
      <c r="C164" s="954">
        <f>SUM(INDIRECT(ADDRESS(MATCH("K27",$A:$A,0)+1,COLUMN(C$13),4)&amp;":"&amp;ADDRESS(MATCH("K28",$A:$A,0)-1,COLUMN(C$13),4)))</f>
        <v/>
      </c>
      <c r="D164" s="954">
        <f>SUM(INDIRECT(ADDRESS(MATCH("K27",$A:$A,0)+1,COLUMN(D$13),4)&amp;":"&amp;ADDRESS(MATCH("K28",$A:$A,0)-1,COLUMN(D$13),4)))</f>
        <v/>
      </c>
      <c r="E164" s="954">
        <f>SUM(INDIRECT(ADDRESS(MATCH("K27",$A:$A,0)+1,COLUMN(E$13),4)&amp;":"&amp;ADDRESS(MATCH("K28",$A:$A,0)-1,COLUMN(E$13),4)))</f>
        <v/>
      </c>
      <c r="F164" s="954">
        <f>SUM(INDIRECT(ADDRESS(MATCH("K27",$A:$A,0)+1,COLUMN(F$13),4)&amp;":"&amp;ADDRESS(MATCH("K28",$A:$A,0)-1,COLUMN(F$13),4)))</f>
        <v/>
      </c>
      <c r="G164" s="954">
        <f>SUM(INDIRECT(ADDRESS(MATCH("K27",$A:$A,0)+1,COLUMN(G$13),4)&amp;":"&amp;ADDRESS(MATCH("K28",$A:$A,0)-1,COLUMN(G$13),4)))</f>
        <v/>
      </c>
      <c r="H164" s="954">
        <f>SUM(INDIRECT(ADDRESS(MATCH("K27",$A:$A,0)+1,COLUMN(H$13),4)&amp;":"&amp;ADDRESS(MATCH("K28",$A:$A,0)-1,COLUMN(H$13),4)))</f>
        <v/>
      </c>
      <c r="I164" s="995" t="n"/>
      <c r="J164" s="196" t="n"/>
      <c r="K164" s="197" t="n"/>
      <c r="L164" s="197" t="n"/>
      <c r="M164" s="197" t="n"/>
      <c r="N164" s="966">
        <f>B164</f>
        <v/>
      </c>
      <c r="O164" s="198">
        <f>C164*BS!$B$9</f>
        <v/>
      </c>
      <c r="P164" s="198">
        <f>D164*BS!$B$9</f>
        <v/>
      </c>
      <c r="Q164" s="198">
        <f>E164*BS!$B$9</f>
        <v/>
      </c>
      <c r="R164" s="198">
        <f>F164*BS!$B$9</f>
        <v/>
      </c>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A167" s="194" t="inlineStr">
        <is>
          <t>K29</t>
        </is>
      </c>
      <c r="B167" s="96" t="inlineStr">
        <is>
          <t xml:space="preserve">Additional Paid in Capital </t>
        </is>
      </c>
      <c r="C167" s="983" t="n"/>
      <c r="D167" s="983" t="n"/>
      <c r="E167" s="983" t="n"/>
      <c r="F167" s="983" t="n"/>
      <c r="G167" s="983" t="n"/>
      <c r="H167" s="983" t="n"/>
      <c r="I167" s="984" t="n"/>
      <c r="J167" s="196" t="n"/>
      <c r="K167" s="197" t="n"/>
      <c r="L167" s="197" t="n"/>
      <c r="M167" s="197" t="n"/>
      <c r="N167" s="966">
        <f>B167</f>
        <v/>
      </c>
      <c r="O167" s="198" t="inlineStr"/>
      <c r="P167" s="198" t="inlineStr"/>
      <c r="Q167" s="198" t="inlineStr"/>
      <c r="R167" s="198" t="inlineStr"/>
      <c r="S167" s="198" t="inlineStr"/>
      <c r="T167" s="198" t="inlineStr"/>
      <c r="U167" s="193">
        <f>I162</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229" t="n"/>
      <c r="B169" s="229" t="n"/>
      <c r="C169" s="229" t="n"/>
      <c r="D169" s="229" t="n"/>
      <c r="E169" s="229" t="n"/>
      <c r="F169" s="229" t="n"/>
      <c r="G169" s="229" t="n">
        <v>0</v>
      </c>
      <c r="H169" s="229" t="n">
        <v>0</v>
      </c>
      <c r="I169" s="984" t="n"/>
      <c r="J169" s="196" t="n"/>
      <c r="K169" s="197" t="n"/>
      <c r="L169" s="197" t="n"/>
      <c r="M169" s="197" t="n"/>
      <c r="N169" s="966" t="inlineStr"/>
      <c r="O169" s="198" t="inlineStr"/>
      <c r="P169" s="198" t="inlineStr"/>
      <c r="Q169" s="198" t="inlineStr"/>
      <c r="R169" s="198" t="inlineStr"/>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71" t="inlineStr">
        <is>
          <t>K30</t>
        </is>
      </c>
      <c r="B170" s="96" t="inlineStr">
        <is>
          <t xml:space="preserve">Total </t>
        </is>
      </c>
      <c r="C170" s="954">
        <f>SUM(INDIRECT(ADDRESS(MATCH("K29",$A:$A,0)+1,COLUMN(C$13),4)&amp;":"&amp;ADDRESS(MATCH("K30",$A:$A,0)-1,COLUMN(C$13),4)))</f>
        <v/>
      </c>
      <c r="D170" s="954">
        <f>SUM(INDIRECT(ADDRESS(MATCH("K29",$A:$A,0)+1,COLUMN(D$13),4)&amp;":"&amp;ADDRESS(MATCH("K30",$A:$A,0)-1,COLUMN(D$13),4)))</f>
        <v/>
      </c>
      <c r="E170" s="954">
        <f>SUM(INDIRECT(ADDRESS(MATCH("K29",$A:$A,0)+1,COLUMN(E$13),4)&amp;":"&amp;ADDRESS(MATCH("K30",$A:$A,0)-1,COLUMN(E$13),4)))</f>
        <v/>
      </c>
      <c r="F170" s="954">
        <f>SUM(INDIRECT(ADDRESS(MATCH("K29",$A:$A,0)+1,COLUMN(F$13),4)&amp;":"&amp;ADDRESS(MATCH("K30",$A:$A,0)-1,COLUMN(F$13),4)))</f>
        <v/>
      </c>
      <c r="G170" s="954">
        <f>SUM(INDIRECT(ADDRESS(MATCH("K29",$A:$A,0)+1,COLUMN(G$13),4)&amp;":"&amp;ADDRESS(MATCH("K30",$A:$A,0)-1,COLUMN(G$13),4)))</f>
        <v/>
      </c>
      <c r="H170" s="954">
        <f>SUM(INDIRECT(ADDRESS(MATCH("K29",$A:$A,0)+1,COLUMN(H$13),4)&amp;":"&amp;ADDRESS(MATCH("K30",$A:$A,0)-1,COLUMN(H$13),4)))</f>
        <v/>
      </c>
      <c r="I170" s="984" t="n"/>
      <c r="J170" s="180" t="n"/>
      <c r="N170" s="976">
        <f>B170</f>
        <v/>
      </c>
      <c r="O170" s="192">
        <f>C170*BS!$B$9</f>
        <v/>
      </c>
      <c r="P170" s="192">
        <f>D170*BS!$B$9</f>
        <v/>
      </c>
      <c r="Q170" s="192">
        <f>E170*BS!$B$9</f>
        <v/>
      </c>
      <c r="R170" s="192">
        <f>F170*BS!$B$9</f>
        <v/>
      </c>
      <c r="S170" s="192">
        <f>G170*BS!$B$9</f>
        <v/>
      </c>
      <c r="T170" s="192">
        <f>H170*BS!$B$9</f>
        <v/>
      </c>
      <c r="U170" s="193" t="n"/>
    </row>
    <row r="171">
      <c r="A171" s="194" t="inlineStr">
        <is>
          <t>K31</t>
        </is>
      </c>
      <c r="B171" s="96" t="inlineStr">
        <is>
          <t xml:space="preserve">Other Reserves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I166</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79" t="n"/>
      <c r="B172" s="102" t="inlineStr">
        <is>
          <t>Other Reserves *</t>
        </is>
      </c>
      <c r="C172" s="993" t="n"/>
      <c r="D172" s="993" t="n"/>
      <c r="E172" s="993" t="n"/>
      <c r="F172" s="993" t="n"/>
      <c r="G172" s="993" t="n">
        <v>0</v>
      </c>
      <c r="H172" s="993" t="n">
        <v>0</v>
      </c>
      <c r="I172" s="992" t="n"/>
      <c r="J172" s="180" t="n"/>
      <c r="N172" s="976">
        <f>B172</f>
        <v/>
      </c>
      <c r="O172" s="192" t="inlineStr"/>
      <c r="P172" s="192" t="inlineStr"/>
      <c r="Q172" s="192" t="inlineStr"/>
      <c r="R172" s="192" t="inlineStr"/>
      <c r="S172" s="192">
        <f>G172*BS!$B$9</f>
        <v/>
      </c>
      <c r="T172" s="192">
        <f>H172*BS!$B$9</f>
        <v/>
      </c>
      <c r="U172" s="193">
        <f>I167</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I168</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I169</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I170</f>
        <v/>
      </c>
    </row>
    <row r="176">
      <c r="A176" s="79" t="n"/>
      <c r="B176" s="102" t="n"/>
      <c r="C176" s="103" t="n"/>
      <c r="D176" s="103" t="n"/>
      <c r="E176" s="103" t="n"/>
      <c r="F176" s="103" t="n"/>
      <c r="G176" s="103" t="n"/>
      <c r="H176" s="103" t="n"/>
      <c r="I176" s="992" t="n"/>
      <c r="J176" s="180" t="n"/>
      <c r="N176" s="976" t="inlineStr"/>
      <c r="O176" s="192" t="inlineStr"/>
      <c r="P176" s="192" t="inlineStr"/>
      <c r="Q176" s="192" t="inlineStr"/>
      <c r="R176" s="192" t="inlineStr"/>
      <c r="S176" s="192" t="inlineStr"/>
      <c r="T176" s="192" t="inlineStr"/>
      <c r="U176" s="193">
        <f>I171</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I172</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I173</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I174</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I175</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I176</f>
        <v/>
      </c>
    </row>
    <row r="182" ht="23.25" customFormat="1" customHeight="1" s="234">
      <c r="B182" s="102" t="n"/>
      <c r="C182" s="952" t="n"/>
      <c r="D182" s="952" t="n"/>
      <c r="E182" s="952" t="n"/>
      <c r="F182" s="952" t="n"/>
      <c r="G182" s="952" t="n"/>
      <c r="H182" s="952" t="n"/>
      <c r="I182" s="979" t="n"/>
      <c r="J182" s="180" t="n"/>
      <c r="N182" s="976" t="inlineStr"/>
      <c r="O182" s="192" t="inlineStr"/>
      <c r="P182" s="192" t="inlineStr"/>
      <c r="Q182" s="192" t="inlineStr"/>
      <c r="R182" s="192" t="inlineStr"/>
      <c r="S182" s="192" t="inlineStr"/>
      <c r="T182" s="192" t="inlineStr"/>
      <c r="U182" s="193">
        <f>I177</f>
        <v/>
      </c>
    </row>
    <row r="183">
      <c r="A183" s="194" t="inlineStr">
        <is>
          <t>K32</t>
        </is>
      </c>
      <c r="B183" s="96" t="inlineStr">
        <is>
          <t>Total</t>
        </is>
      </c>
      <c r="C183" s="954">
        <f>SUM(INDIRECT(ADDRESS(MATCH("K31",$A:$A,0)+1,COLUMN(C$13),4)&amp;":"&amp;ADDRESS(MATCH("K32",$A:$A,0)-1,COLUMN(C$13),4)))</f>
        <v/>
      </c>
      <c r="D183" s="954">
        <f>SUM(INDIRECT(ADDRESS(MATCH("K31",$A:$A,0)+1,COLUMN(D$13),4)&amp;":"&amp;ADDRESS(MATCH("K32",$A:$A,0)-1,COLUMN(D$13),4)))</f>
        <v/>
      </c>
      <c r="E183" s="954">
        <f>SUM(INDIRECT(ADDRESS(MATCH("K31",$A:$A,0)+1,COLUMN(E$13),4)&amp;":"&amp;ADDRESS(MATCH("K32",$A:$A,0)-1,COLUMN(E$13),4)))</f>
        <v/>
      </c>
      <c r="F183" s="954">
        <f>SUM(INDIRECT(ADDRESS(MATCH("K31",$A:$A,0)+1,COLUMN(F$13),4)&amp;":"&amp;ADDRESS(MATCH("K32",$A:$A,0)-1,COLUMN(F$13),4)))</f>
        <v/>
      </c>
      <c r="G183" s="954">
        <f>SUM(INDIRECT(ADDRESS(MATCH("K31",$A:$A,0)+1,COLUMN(G$13),4)&amp;":"&amp;ADDRESS(MATCH("K32",$A:$A,0)-1,COLUMN(G$13),4)))</f>
        <v/>
      </c>
      <c r="H183" s="954">
        <f>SUM(INDIRECT(ADDRESS(MATCH("K31",$A:$A,0)+1,COLUMN(H$13),4)&amp;":"&amp;ADDRESS(MATCH("K32",$A:$A,0)-1,COLUMN(H$13),4)))</f>
        <v/>
      </c>
      <c r="I183" s="984" t="n"/>
      <c r="J183" s="196" t="n"/>
      <c r="K183" s="197" t="n"/>
      <c r="L183" s="197" t="n"/>
      <c r="M183" s="197" t="n"/>
      <c r="N183" s="966">
        <f>B183</f>
        <v/>
      </c>
      <c r="O183" s="198">
        <f>C183*BS!$B$9</f>
        <v/>
      </c>
      <c r="P183" s="198">
        <f>D183*BS!$B$9</f>
        <v/>
      </c>
      <c r="Q183" s="198">
        <f>E183*BS!$B$9</f>
        <v/>
      </c>
      <c r="R183" s="198">
        <f>F183*BS!$B$9</f>
        <v/>
      </c>
      <c r="S183" s="198">
        <f>G183*BS!$B$9</f>
        <v/>
      </c>
      <c r="T183" s="198">
        <f>H183*BS!$B$9</f>
        <v/>
      </c>
      <c r="U183" s="193">
        <f>I178</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102" t="inlineStr">
        <is>
          <t>Retained profits</t>
        </is>
      </c>
      <c r="C184" s="996" t="n"/>
      <c r="D184" s="996" t="n"/>
      <c r="E184" s="996" t="n"/>
      <c r="F184" s="996" t="n"/>
      <c r="G184" s="996" t="n">
        <v>5146496</v>
      </c>
      <c r="H184" s="996" t="n">
        <v>3943309</v>
      </c>
      <c r="I184" s="997" t="n"/>
      <c r="J184" s="180" t="n"/>
      <c r="N184" s="976">
        <f>B184</f>
        <v/>
      </c>
      <c r="O184" s="192" t="inlineStr"/>
      <c r="P184" s="192" t="inlineStr"/>
      <c r="Q184" s="192" t="inlineStr"/>
      <c r="R184" s="192" t="inlineStr"/>
      <c r="S184" s="192">
        <f>G184*BS!$B$9</f>
        <v/>
      </c>
      <c r="T184" s="192">
        <f>H184*BS!$B$9</f>
        <v/>
      </c>
      <c r="U184" s="193" t="n"/>
    </row>
    <row r="185" ht="18.75" customFormat="1" customHeight="1" s="171">
      <c r="A185" s="194" t="inlineStr">
        <is>
          <t>K33</t>
        </is>
      </c>
      <c r="B185" s="96" t="inlineStr">
        <is>
          <t xml:space="preserve">Retained Earnings </t>
        </is>
      </c>
      <c r="C185" s="983" t="n"/>
      <c r="D185" s="983" t="n"/>
      <c r="E185" s="983" t="n"/>
      <c r="F185" s="983" t="n"/>
      <c r="G185" s="983" t="n"/>
      <c r="H185" s="983" t="n"/>
      <c r="I185" s="998" t="n"/>
      <c r="J185" s="196" t="n"/>
      <c r="K185" s="197" t="n"/>
      <c r="L185" s="197" t="n"/>
      <c r="M185" s="197" t="n"/>
      <c r="N185" s="966">
        <f>B185</f>
        <v/>
      </c>
      <c r="O185" s="198" t="inlineStr"/>
      <c r="P185" s="198" t="inlineStr"/>
      <c r="Q185" s="198" t="inlineStr"/>
      <c r="R185" s="198" t="inlineStr"/>
      <c r="S185" s="198" t="inlineStr"/>
      <c r="T185" s="198" t="inlineStr"/>
      <c r="U185" s="193">
        <f>I180</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103" t="n"/>
      <c r="D186" s="103" t="n"/>
      <c r="E186" s="103" t="n"/>
      <c r="F186" s="103" t="n"/>
      <c r="G186" s="103" t="n"/>
      <c r="H186" s="10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993" t="n"/>
      <c r="D187" s="993" t="n"/>
      <c r="E187" s="993" t="n"/>
      <c r="F187" s="993" t="n"/>
      <c r="G187" s="993" t="n"/>
      <c r="H187" s="99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79" t="inlineStr">
        <is>
          <t>K34</t>
        </is>
      </c>
      <c r="B188" s="96" t="inlineStr">
        <is>
          <t>Total</t>
        </is>
      </c>
      <c r="C188" s="954">
        <f>SUM(INDIRECT(ADDRESS(MATCH("K33",$A:$A,0)+1,COLUMN(C$13),4)&amp;":"&amp;ADDRESS(MATCH("K34",$A:$A,0)-1,COLUMN(C$13),4)))</f>
        <v/>
      </c>
      <c r="D188" s="954">
        <f>SUM(INDIRECT(ADDRESS(MATCH("K33",$A:$A,0)+1,COLUMN(D$13),4)&amp;":"&amp;ADDRESS(MATCH("K34",$A:$A,0)-1,COLUMN(D$13),4)))</f>
        <v/>
      </c>
      <c r="E188" s="954">
        <f>SUM(INDIRECT(ADDRESS(MATCH("K33",$A:$A,0)+1,COLUMN(E$13),4)&amp;":"&amp;ADDRESS(MATCH("K34",$A:$A,0)-1,COLUMN(E$13),4)))</f>
        <v/>
      </c>
      <c r="F188" s="954">
        <f>SUM(INDIRECT(ADDRESS(MATCH("K33",$A:$A,0)+1,COLUMN(F$13),4)&amp;":"&amp;ADDRESS(MATCH("K34",$A:$A,0)-1,COLUMN(F$13),4)))</f>
        <v/>
      </c>
      <c r="G188" s="954">
        <f>SUM(INDIRECT(ADDRESS(MATCH("K33",$A:$A,0)+1,COLUMN(G$13),4)&amp;":"&amp;ADDRESS(MATCH("K34",$A:$A,0)-1,COLUMN(G$13),4)))</f>
        <v/>
      </c>
      <c r="H188" s="954">
        <f>SUM(INDIRECT(ADDRESS(MATCH("K33",$A:$A,0)+1,COLUMN(H$13),4)&amp;":"&amp;ADDRESS(MATCH("K34",$A:$A,0)-1,COLUMN(H$13),4)))</f>
        <v/>
      </c>
      <c r="I188" s="997" t="n"/>
      <c r="J188" s="180" t="n"/>
      <c r="N188" s="976">
        <f>B188</f>
        <v/>
      </c>
      <c r="O188" s="192">
        <f>C188*BS!$B$9</f>
        <v/>
      </c>
      <c r="P188" s="192">
        <f>D188*BS!$B$9</f>
        <v/>
      </c>
      <c r="Q188" s="192">
        <f>E188*BS!$B$9</f>
        <v/>
      </c>
      <c r="R188" s="192">
        <f>F188*BS!$B$9</f>
        <v/>
      </c>
      <c r="S188" s="192">
        <f>G188*BS!$B$9</f>
        <v/>
      </c>
      <c r="T188" s="192">
        <f>H188*BS!$B$9</f>
        <v/>
      </c>
      <c r="U188" s="193" t="n"/>
    </row>
    <row r="189" ht="18.75" customFormat="1" customHeight="1" s="171">
      <c r="A189" s="171" t="inlineStr">
        <is>
          <t>K35</t>
        </is>
      </c>
      <c r="B189" s="96" t="inlineStr">
        <is>
          <t xml:space="preserve">Others </t>
        </is>
      </c>
      <c r="C189" s="999" t="n"/>
      <c r="D189" s="999" t="n"/>
      <c r="E189" s="999" t="n"/>
      <c r="F189" s="999" t="n"/>
      <c r="G189" s="999" t="n"/>
      <c r="H189" s="999" t="n"/>
      <c r="I189" s="997" t="n"/>
      <c r="J189" s="180" t="n"/>
      <c r="N189" s="966">
        <f>B189</f>
        <v/>
      </c>
      <c r="O189" s="204" t="inlineStr"/>
      <c r="P189" s="204" t="inlineStr"/>
      <c r="Q189" s="204" t="inlineStr"/>
      <c r="R189" s="204" t="inlineStr"/>
      <c r="S189" s="204" t="inlineStr"/>
      <c r="T189" s="204" t="inlineStr"/>
      <c r="U189" s="193"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103" t="n"/>
      <c r="D192" s="103" t="n"/>
      <c r="E192" s="103" t="n"/>
      <c r="F192" s="103" t="n"/>
      <c r="G192" s="103" t="n"/>
      <c r="H192" s="103" t="n"/>
      <c r="I192" s="997" t="n"/>
      <c r="J192" s="180" t="n"/>
      <c r="K192" s="172" t="n"/>
      <c r="L192" s="172" t="n"/>
      <c r="M192" s="172" t="n"/>
      <c r="N192" s="973" t="inlineStr"/>
      <c r="O192" s="192" t="inlineStr"/>
      <c r="P192" s="192" t="inlineStr"/>
      <c r="Q192" s="192" t="inlineStr"/>
      <c r="R192" s="192" t="inlineStr"/>
      <c r="S192" s="192" t="inlineStr"/>
      <c r="T192" s="192" t="inlineStr"/>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v>0</v>
      </c>
      <c r="H199" s="991" t="n">
        <v>0</v>
      </c>
      <c r="I199" s="997" t="n"/>
      <c r="J199" s="180" t="n"/>
      <c r="K199" s="172" t="n"/>
      <c r="L199" s="172" t="n"/>
      <c r="M199" s="172" t="n"/>
      <c r="N199" s="973" t="inlineStr"/>
      <c r="O199" s="192" t="inlineStr"/>
      <c r="P199" s="192" t="inlineStr"/>
      <c r="Q199" s="192" t="inlineStr"/>
      <c r="R199" s="192" t="inlineStr"/>
      <c r="S199" s="192">
        <f>G199*BS!$B$9</f>
        <v/>
      </c>
      <c r="T199" s="192">
        <f>H199*BS!$B$9</f>
        <v/>
      </c>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v>0</v>
      </c>
      <c r="H204" s="1002" t="n">
        <v>0</v>
      </c>
      <c r="I204" s="984" t="n"/>
      <c r="J204" s="180" t="n"/>
      <c r="N204" s="976" t="inlineStr"/>
      <c r="O204" s="192" t="inlineStr"/>
      <c r="P204" s="192" t="inlineStr"/>
      <c r="Q204" s="192" t="inlineStr"/>
      <c r="R204" s="192" t="inlineStr"/>
      <c r="S204" s="192">
        <f>G204*BS!$B$9</f>
        <v/>
      </c>
      <c r="T204" s="192">
        <f>H204*BS!$B$9</f>
        <v/>
      </c>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f>SUM(INDIRECT(ADDRESS(MATCH("K37",$A:$A,0)+1,COLUMN(G$13),4)&amp;":"&amp;ADDRESS(MATCH("K38",$A:$A,0)-1,COLUMN(G$13),4)))</f>
        <v/>
      </c>
      <c r="H205" s="954">
        <f>SUM(INDIRECT(ADDRESS(MATCH("K37",$A:$A,0)+1,COLUMN(H$13),4)&amp;":"&amp;ADDRESS(MATCH("K38",$A:$A,0)-1,COLUMN(H$13),4)))</f>
        <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109974437</v>
      </c>
      <c r="H15" s="939" t="n">
        <v>121891318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Expenses</t>
        </is>
      </c>
      <c r="C29" s="939" t="n"/>
      <c r="D29" s="939" t="n"/>
      <c r="E29" s="939" t="n"/>
      <c r="F29" s="939" t="n"/>
      <c r="G29" s="939" t="n">
        <v>0</v>
      </c>
      <c r="H29" s="939" t="n">
        <v>0</v>
      </c>
      <c r="I29" s="1017" t="n"/>
      <c r="N29" s="293" t="inlineStr"/>
      <c r="O29" s="192" t="inlineStr"/>
      <c r="P29" s="192" t="inlineStr"/>
      <c r="Q29" s="192" t="inlineStr"/>
      <c r="R29" s="192" t="inlineStr"/>
      <c r="S29" s="192" t="inlineStr"/>
      <c r="T29" s="192" t="inlineStr"/>
      <c r="U29" s="1016">
        <f>I29</f>
        <v/>
      </c>
    </row>
    <row r="30" customFormat="1" s="279">
      <c r="A30" s="118" t="n"/>
      <c r="B30" s="102" t="inlineStr">
        <is>
          <t>Cost of sales</t>
        </is>
      </c>
      <c r="C30" s="939" t="n"/>
      <c r="D30" s="939" t="n"/>
      <c r="E30" s="939" t="n"/>
      <c r="F30" s="939" t="n"/>
      <c r="G30" s="939" t="n">
        <v>84452287</v>
      </c>
      <c r="H30" s="939" t="n">
        <v>90975382</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Expenses</t>
        </is>
      </c>
      <c r="C56" s="939" t="n"/>
      <c r="D56" s="939" t="n"/>
      <c r="E56" s="939" t="n"/>
      <c r="F56" s="939" t="n"/>
      <c r="G56" s="939" t="n">
        <v>0</v>
      </c>
      <c r="H56" s="939" t="n">
        <v>0</v>
      </c>
      <c r="I56" s="1017" t="n"/>
      <c r="N56" s="293" t="inlineStr"/>
      <c r="O56" s="192" t="inlineStr"/>
      <c r="P56" s="192" t="inlineStr"/>
      <c r="Q56" s="192" t="inlineStr"/>
      <c r="R56" s="192" t="inlineStr"/>
      <c r="S56" s="192" t="inlineStr"/>
      <c r="T56" s="192" t="inlineStr"/>
      <c r="U56" s="1016">
        <f>I56</f>
        <v/>
      </c>
    </row>
    <row r="57" customFormat="1" s="279">
      <c r="A57" s="118" t="n"/>
      <c r="B57" s="102" t="inlineStr">
        <is>
          <t>Employee benefits expense</t>
        </is>
      </c>
      <c r="C57" s="939" t="n"/>
      <c r="D57" s="939" t="n"/>
      <c r="E57" s="939" t="n"/>
      <c r="F57" s="939" t="n"/>
      <c r="G57" s="939" t="n">
        <v>16821721</v>
      </c>
      <c r="H57" s="939" t="n">
        <v>19123030</v>
      </c>
      <c r="I57" s="1017" t="n"/>
      <c r="N57" s="293" t="inlineStr"/>
      <c r="O57" s="192" t="inlineStr"/>
      <c r="P57" s="192" t="inlineStr"/>
      <c r="Q57" s="192" t="inlineStr"/>
      <c r="R57" s="192" t="inlineStr"/>
      <c r="S57" s="192" t="inlineStr"/>
      <c r="T57" s="192" t="inlineStr"/>
      <c r="U57" s="1016">
        <f>I57</f>
        <v/>
      </c>
    </row>
    <row r="58" customFormat="1" s="279">
      <c r="A58" s="118" t="n"/>
      <c r="B58" s="102" t="inlineStr">
        <is>
          <t>Depreciation</t>
        </is>
      </c>
      <c r="C58" s="939" t="n"/>
      <c r="D58" s="939" t="n"/>
      <c r="E58" s="939" t="n"/>
      <c r="F58" s="939" t="n"/>
      <c r="G58" s="939" t="n">
        <v>2212068</v>
      </c>
      <c r="H58" s="939" t="n">
        <v>2131132</v>
      </c>
      <c r="I58" s="1017" t="n"/>
      <c r="N58" s="293" t="inlineStr"/>
      <c r="O58" s="192" t="inlineStr"/>
      <c r="P58" s="192" t="inlineStr"/>
      <c r="Q58" s="192" t="inlineStr"/>
      <c r="R58" s="192" t="inlineStr"/>
      <c r="S58" s="192" t="inlineStr"/>
      <c r="T58" s="192" t="inlineStr"/>
      <c r="U58" s="1016">
        <f>I58</f>
        <v/>
      </c>
    </row>
    <row r="59" customFormat="1" s="279">
      <c r="A59" s="118" t="n"/>
      <c r="B59" s="102" t="inlineStr">
        <is>
          <t>Occupancy</t>
        </is>
      </c>
      <c r="C59" s="939" t="n"/>
      <c r="D59" s="939" t="n"/>
      <c r="E59" s="939" t="n"/>
      <c r="F59" s="939" t="n"/>
      <c r="G59" s="939" t="n">
        <v>241774</v>
      </c>
      <c r="H59" s="939" t="n">
        <v>305833</v>
      </c>
      <c r="I59" s="1017" t="n"/>
      <c r="N59" s="293" t="inlineStr"/>
      <c r="O59" s="192" t="inlineStr"/>
      <c r="P59" s="192" t="inlineStr"/>
      <c r="Q59" s="192" t="inlineStr"/>
      <c r="R59" s="192" t="inlineStr"/>
      <c r="S59" s="192" t="inlineStr"/>
      <c r="T59" s="192" t="inlineStr"/>
      <c r="U59" s="1016">
        <f>I59</f>
        <v/>
      </c>
    </row>
    <row r="60" customFormat="1" s="279">
      <c r="A60" s="118" t="n"/>
      <c r="B60" s="102" t="inlineStr">
        <is>
          <t>Other expenses</t>
        </is>
      </c>
      <c r="C60" s="939" t="n"/>
      <c r="D60" s="939" t="n"/>
      <c r="E60" s="939" t="n"/>
      <c r="F60" s="939" t="n"/>
      <c r="G60" s="939" t="n">
        <v>8540842</v>
      </c>
      <c r="H60" s="939" t="n">
        <v>10638828</v>
      </c>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t>
        </is>
      </c>
      <c r="C80" s="939" t="n"/>
      <c r="D80" s="939" t="n"/>
      <c r="E80" s="939" t="n"/>
      <c r="F80" s="939" t="n"/>
      <c r="G80" s="939" t="n">
        <v>241774</v>
      </c>
      <c r="H80" s="939" t="n">
        <v>305833</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246789</v>
      </c>
      <c r="H98" s="939" t="n">
        <v>401327</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246789</v>
      </c>
      <c r="H111" s="939" t="n">
        <v>401327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Expenses</t>
        </is>
      </c>
      <c r="C124" s="952" t="n"/>
      <c r="D124" s="952" t="n"/>
      <c r="E124" s="952" t="n"/>
      <c r="F124" s="952" t="n"/>
      <c r="G124" s="952" t="n">
        <v>0</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Finance costs</t>
        </is>
      </c>
      <c r="C125" s="991" t="n"/>
      <c r="D125" s="991" t="n"/>
      <c r="E125" s="991" t="n"/>
      <c r="F125" s="991" t="n"/>
      <c r="G125" s="991" t="n">
        <v>-246789</v>
      </c>
      <c r="H125" s="991" t="n">
        <v>-401327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t>
        </is>
      </c>
      <c r="D138" s="939" t="n"/>
      <c r="E138" s="939" t="n"/>
      <c r="F138" s="939" t="n"/>
      <c r="G138" s="939" t="n">
        <v>746725</v>
      </c>
      <c r="H138" s="939" t="n">
        <v>481027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1073932</v>
      </c>
      <c r="G12" s="1029" t="n">
        <v>2214698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-1825060</v>
      </c>
      <c r="G13" s="1028" t="n">
        <v>-1911646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-891715</v>
      </c>
      <c r="G14" s="326" t="n">
        <v>-601407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41630</v>
      </c>
      <c r="G16" s="1028" t="n">
        <v>708832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-891715</v>
      </c>
      <c r="G18" s="1029" t="n">
        <v>-601407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10000000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-4761932</v>
      </c>
      <c r="G23" s="1028" t="n">
        <v>-6085002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-2380966</v>
      </c>
      <c r="G25" s="1029" t="n">
        <v>1957499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