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557025</v>
      </c>
      <c r="H26" s="112" t="n">
        <v>1440678</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Current Trade receivables</t>
        </is>
      </c>
      <c r="C29" s="103" t="n"/>
      <c r="D29" s="103" t="n"/>
      <c r="E29" s="103" t="n"/>
      <c r="F29" s="103" t="n"/>
      <c r="G29" s="103" t="n">
        <v>9345014</v>
      </c>
      <c r="H29" s="103" t="n">
        <v>9484153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Current Prepayments</t>
        </is>
      </c>
      <c r="C30" s="103" t="n"/>
      <c r="D30" s="103" t="n"/>
      <c r="E30" s="103" t="n"/>
      <c r="F30" s="103" t="n"/>
      <c r="G30" s="103" t="n">
        <v>204925</v>
      </c>
      <c r="H30" s="103" t="n">
        <v>231511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Current Other receivables</t>
        </is>
      </c>
      <c r="C31" s="103" t="n"/>
      <c r="D31" s="103" t="n"/>
      <c r="E31" s="103" t="n"/>
      <c r="F31" s="103" t="n"/>
      <c r="G31" s="103" t="n">
        <v>343944</v>
      </c>
      <c r="H31" s="103" t="n">
        <v>428358</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Current Total</t>
        </is>
      </c>
      <c r="C32" s="103" t="n"/>
      <c r="D32" s="103" t="n"/>
      <c r="E32" s="103" t="n"/>
      <c r="F32" s="103" t="n"/>
      <c r="G32" s="103" t="n">
        <v>9893883</v>
      </c>
      <c r="H32" s="103" t="n">
        <v>10144022</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Raw materials and consumables</t>
        </is>
      </c>
      <c r="C43" s="103" t="n"/>
      <c r="D43" s="103" t="n"/>
      <c r="E43" s="103" t="n"/>
      <c r="F43" s="103" t="n"/>
      <c r="G43" s="103" t="n">
        <v>6202923</v>
      </c>
      <c r="H43" s="103" t="n">
        <v>9222613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Finished goods</t>
        </is>
      </c>
      <c r="C44" s="103" t="n"/>
      <c r="D44" s="103" t="n"/>
      <c r="E44" s="103" t="n"/>
      <c r="F44" s="103" t="n"/>
      <c r="G44" s="103" t="n">
        <v>11529807</v>
      </c>
      <c r="H44" s="103" t="n">
        <v>27153996</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9893883</v>
      </c>
      <c r="H81" s="940" t="n">
        <v>10144022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Assets under Total $ Balance at 31 December 2022 Gross carrying amount</t>
        </is>
      </c>
      <c r="C86" s="939" t="n"/>
      <c r="D86" s="939" t="n"/>
      <c r="E86" s="939" t="n"/>
      <c r="F86" s="939" t="n"/>
      <c r="G86" s="939" t="n">
        <v>0</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Assets under Total $ Balance at 31 December 2022 Accumulated depreciation and impairmentloss</t>
        </is>
      </c>
      <c r="C100" s="952" t="n"/>
      <c r="D100" s="952" t="n"/>
      <c r="E100" s="952" t="n"/>
      <c r="F100" s="952" t="n"/>
      <c r="G100" s="952" t="n">
        <v>0</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Intangible assets Fishing Goodwill $ Balance at 1 January 2022: None 2021 nan</t>
        </is>
      </c>
      <c r="G133" t="n">
        <v>1416774</v>
      </c>
      <c r="H133" t="n">
        <v/>
      </c>
      <c r="N133">
        <f>B133</f>
        <v/>
      </c>
      <c r="O133" t="inlineStr"/>
      <c r="P133" t="inlineStr"/>
      <c r="Q133" t="inlineStr"/>
      <c r="R133" t="inlineStr"/>
      <c r="S133">
        <f>G133*BS!$B$9</f>
        <v/>
      </c>
      <c r="T133">
        <f>H133*BS!$B$9</f>
        <v/>
      </c>
    </row>
    <row r="134" customFormat="1" s="79">
      <c r="B134" t="inlineStr">
        <is>
          <t>Intangible assets Fishing Goodwill $ Balance at 1 January 2022: None Total</t>
        </is>
      </c>
      <c r="G134" t="n">
        <v/>
      </c>
      <c r="H134" t="n">
        <v>0</v>
      </c>
      <c r="N134">
        <f>B134</f>
        <v/>
      </c>
      <c r="O134" t="inlineStr"/>
      <c r="P134" t="inlineStr"/>
      <c r="Q134" t="inlineStr"/>
      <c r="R134" t="inlineStr"/>
      <c r="S134">
        <f>G134*BS!$B$9</f>
        <v/>
      </c>
      <c r="T134">
        <f>H134*BS!$B$9</f>
        <v/>
      </c>
    </row>
    <row r="135" customFormat="1" s="79">
      <c r="B135" t="inlineStr">
        <is>
          <t>Intangible assets Fishing Goodwill $ Balance at 1 January 2022: None 2022 nan</t>
        </is>
      </c>
      <c r="G135" t="n">
        <v/>
      </c>
      <c r="H135" t="n">
        <v>2240297</v>
      </c>
      <c r="N135">
        <f>B135</f>
        <v/>
      </c>
      <c r="O135" t="inlineStr"/>
      <c r="P135" t="inlineStr"/>
      <c r="Q135" t="inlineStr"/>
      <c r="R135" t="inlineStr"/>
      <c r="S135">
        <f>G135*BS!$B$9</f>
        <v/>
      </c>
      <c r="T135">
        <f>H135*BS!$B$9</f>
        <v/>
      </c>
    </row>
    <row r="136" customFormat="1" s="79">
      <c r="A136" s="618" t="n"/>
      <c r="B136" s="102" t="inlineStr">
        <is>
          <t>Intangible assets Fishing Goodwill $ Balance at 1 January 2022: None 13.0</t>
        </is>
      </c>
      <c r="C136" s="939" t="n"/>
      <c r="D136" s="939" t="n"/>
      <c r="E136" s="939" t="n"/>
      <c r="F136" s="939" t="n"/>
      <c r="G136" s="939" t="n">
        <v/>
      </c>
      <c r="H136" s="939" t="n">
        <v>0</v>
      </c>
      <c r="I136" s="928" t="n"/>
      <c r="N136" s="105">
        <f>B136</f>
        <v/>
      </c>
      <c r="O136" s="106" t="inlineStr"/>
      <c r="P136" s="106" t="inlineStr"/>
      <c r="Q136" s="106" t="inlineStr"/>
      <c r="R136" s="106" t="inlineStr"/>
      <c r="S136" s="106">
        <f>G136*BS!$B$9</f>
        <v/>
      </c>
      <c r="T136" s="106">
        <f>H136*BS!$B$9</f>
        <v/>
      </c>
      <c r="U136" s="929">
        <f>I133</f>
        <v/>
      </c>
      <c r="V136" s="927" t="n"/>
      <c r="W136" s="927" t="n"/>
    </row>
    <row r="137" customFormat="1" s="79">
      <c r="A137" s="618" t="n"/>
      <c r="B137" s="102" t="inlineStr">
        <is>
          <t>Intangible assets Fishing licenses $ Balance at 1 January 2022: None 2021 nan</t>
        </is>
      </c>
      <c r="C137" s="939" t="n"/>
      <c r="D137" s="939" t="n"/>
      <c r="E137" s="939" t="n"/>
      <c r="F137" s="939" t="n"/>
      <c r="G137" s="939" t="n">
        <v>78178819</v>
      </c>
      <c r="H137" s="939" t="n"/>
      <c r="I137" s="928" t="n"/>
      <c r="N137" s="105">
        <f>B137</f>
        <v/>
      </c>
      <c r="O137" s="106" t="inlineStr"/>
      <c r="P137" s="106" t="inlineStr"/>
      <c r="Q137" s="106" t="inlineStr"/>
      <c r="R137" s="106" t="inlineStr"/>
      <c r="S137" s="106">
        <f>G137*BS!$B$9</f>
        <v/>
      </c>
      <c r="T137" s="106" t="inlineStr"/>
      <c r="U137" s="107">
        <f>I134</f>
        <v/>
      </c>
      <c r="V137" s="927" t="n"/>
      <c r="W137" s="927" t="n"/>
    </row>
    <row r="138" customFormat="1" s="79">
      <c r="A138" s="618" t="n"/>
      <c r="B138" s="102" t="inlineStr">
        <is>
          <t>Intangible assets Fishing licenses $ Balance at 1 January 2022: None Total</t>
        </is>
      </c>
      <c r="C138" s="939" t="n"/>
      <c r="D138" s="939" t="n"/>
      <c r="E138" s="939" t="n"/>
      <c r="F138" s="939" t="n"/>
      <c r="G138" s="939" t="n">
        <v/>
      </c>
      <c r="H138" s="939" t="n">
        <v>0</v>
      </c>
      <c r="I138" s="928" t="n"/>
      <c r="N138" s="105">
        <f>B138</f>
        <v/>
      </c>
      <c r="O138" s="106" t="inlineStr"/>
      <c r="P138" s="106" t="inlineStr"/>
      <c r="Q138" s="106" t="inlineStr"/>
      <c r="R138" s="106" t="inlineStr"/>
      <c r="S138" s="106">
        <f>G138*BS!$B$9</f>
        <v/>
      </c>
      <c r="T138" s="106">
        <f>H138*BS!$B$9</f>
        <v/>
      </c>
      <c r="U138" s="107">
        <f>I135</f>
        <v/>
      </c>
      <c r="V138" s="927" t="n"/>
      <c r="W138" s="927" t="n"/>
    </row>
    <row r="139" customFormat="1" s="79">
      <c r="A139" s="618" t="n"/>
      <c r="B139" s="102" t="inlineStr">
        <is>
          <t>Intangible assets Fishing licenses $ Balance at 1 January 2022: None 2022 nan</t>
        </is>
      </c>
      <c r="C139" s="939" t="n"/>
      <c r="D139" s="939" t="n"/>
      <c r="E139" s="939" t="n"/>
      <c r="F139" s="939" t="n"/>
      <c r="G139" s="939" t="n">
        <v/>
      </c>
      <c r="H139" s="939" t="n">
        <v>84258815</v>
      </c>
      <c r="I139" s="928" t="n"/>
      <c r="N139" s="105">
        <f>B139</f>
        <v/>
      </c>
      <c r="O139" s="106" t="inlineStr"/>
      <c r="P139" s="106" t="inlineStr"/>
      <c r="Q139" s="106" t="inlineStr"/>
      <c r="R139" s="106" t="inlineStr"/>
      <c r="S139" s="106">
        <f>G139*BS!$B$9</f>
        <v/>
      </c>
      <c r="T139" s="106">
        <f>H139*BS!$B$9</f>
        <v/>
      </c>
      <c r="U139" s="107">
        <f>I136</f>
        <v/>
      </c>
      <c r="V139" s="927" t="n"/>
      <c r="W139" s="927" t="n"/>
    </row>
    <row r="140" customFormat="1" s="79">
      <c r="A140" s="618" t="n"/>
      <c r="B140" s="102" t="inlineStr">
        <is>
          <t>Intangible assets Fishing licenses $ Balance at 1 January 2022: None 13.0</t>
        </is>
      </c>
      <c r="C140" s="939" t="n"/>
      <c r="D140" s="939" t="n"/>
      <c r="E140" s="939" t="n"/>
      <c r="F140" s="939" t="n"/>
      <c r="G140" s="939" t="n">
        <v/>
      </c>
      <c r="H140" s="939" t="n">
        <v>0</v>
      </c>
      <c r="I140" s="928" t="n"/>
      <c r="N140" s="105">
        <f>B140</f>
        <v/>
      </c>
      <c r="O140" s="106" t="inlineStr"/>
      <c r="P140" s="106" t="inlineStr"/>
      <c r="Q140" s="106" t="inlineStr"/>
      <c r="R140" s="106" t="inlineStr"/>
      <c r="S140" s="106">
        <f>G140*BS!$B$9</f>
        <v/>
      </c>
      <c r="T140" s="106">
        <f>H140*BS!$B$9</f>
        <v/>
      </c>
      <c r="U140" s="107">
        <f>I137</f>
        <v/>
      </c>
      <c r="V140" s="927" t="n"/>
      <c r="W140" s="927" t="n"/>
    </row>
    <row r="141" customFormat="1" s="79">
      <c r="A141" s="618" t="n"/>
      <c r="B141" s="102" t="inlineStr">
        <is>
          <t>Intangible assets Fishing Total $ Balance at 1 January 2022: None 2021 nan</t>
        </is>
      </c>
      <c r="C141" s="103" t="n"/>
      <c r="D141" s="103" t="n"/>
      <c r="E141" s="103" t="n"/>
      <c r="F141" s="103" t="n"/>
      <c r="G141" s="103" t="n">
        <v>79595593</v>
      </c>
      <c r="H141" s="103" t="n"/>
      <c r="I141" s="928" t="n"/>
      <c r="N141" s="105">
        <f>B141</f>
        <v/>
      </c>
      <c r="O141" s="106" t="inlineStr"/>
      <c r="P141" s="106" t="inlineStr"/>
      <c r="Q141" s="106" t="inlineStr"/>
      <c r="R141" s="106" t="inlineStr"/>
      <c r="S141" s="106">
        <f>G141*BS!$B$9</f>
        <v/>
      </c>
      <c r="T141" s="106" t="inlineStr"/>
      <c r="U141" s="107">
        <f>I138</f>
        <v/>
      </c>
      <c r="V141" s="927" t="n"/>
      <c r="W141" s="927" t="n"/>
    </row>
    <row r="142" customFormat="1" s="79">
      <c r="A142" s="618" t="n"/>
      <c r="B142" s="102" t="inlineStr">
        <is>
          <t>Intangible assets Fishing Total $ Balance at 1 January 2022: None Total</t>
        </is>
      </c>
      <c r="C142" s="939" t="n"/>
      <c r="D142" s="939" t="n"/>
      <c r="E142" s="939" t="n"/>
      <c r="F142" s="939" t="n"/>
      <c r="G142" s="939" t="n">
        <v/>
      </c>
      <c r="H142" s="939" t="n">
        <v>0</v>
      </c>
      <c r="I142" s="928" t="n"/>
      <c r="N142" s="105">
        <f>B142</f>
        <v/>
      </c>
      <c r="O142" s="106" t="inlineStr"/>
      <c r="P142" s="106" t="inlineStr"/>
      <c r="Q142" s="106" t="inlineStr"/>
      <c r="R142" s="106" t="inlineStr"/>
      <c r="S142" s="106">
        <f>G142*BS!$B$9</f>
        <v/>
      </c>
      <c r="T142" s="106">
        <f>H142*BS!$B$9</f>
        <v/>
      </c>
      <c r="U142" s="107">
        <f>I139</f>
        <v/>
      </c>
      <c r="V142" s="927" t="n"/>
      <c r="W142" s="927" t="n"/>
    </row>
    <row r="143" customFormat="1" s="79">
      <c r="A143" s="618" t="n"/>
      <c r="B143" s="102" t="inlineStr">
        <is>
          <t>Intangible assets Fishing Total $ Balance at 1 January 2022: None 2022 nan</t>
        </is>
      </c>
      <c r="C143" s="939" t="n"/>
      <c r="D143" s="939" t="n"/>
      <c r="E143" s="939" t="n"/>
      <c r="F143" s="939" t="n"/>
      <c r="G143" s="939" t="n">
        <v/>
      </c>
      <c r="H143" s="939" t="n">
        <v>86499112</v>
      </c>
      <c r="I143" s="928" t="n"/>
      <c r="N143" s="105">
        <f>B143</f>
        <v/>
      </c>
      <c r="O143" s="106" t="inlineStr"/>
      <c r="P143" s="106" t="inlineStr"/>
      <c r="Q143" s="106" t="inlineStr"/>
      <c r="R143" s="106" t="inlineStr"/>
      <c r="S143" s="106">
        <f>G143*BS!$B$9</f>
        <v/>
      </c>
      <c r="T143" s="106">
        <f>H143*BS!$B$9</f>
        <v/>
      </c>
      <c r="U143" s="107" t="n"/>
      <c r="V143" s="927" t="n"/>
      <c r="W143" s="927" t="n"/>
    </row>
    <row r="144" customFormat="1" s="117">
      <c r="A144" s="618" t="n"/>
      <c r="B144" s="102" t="inlineStr">
        <is>
          <t>Intangible assets Fishing Total $ Balance at 1 January 2022: None 13.0</t>
        </is>
      </c>
      <c r="C144" s="939" t="n"/>
      <c r="D144" s="939" t="n"/>
      <c r="E144" s="939" t="n"/>
      <c r="F144" s="939" t="n"/>
      <c r="G144" s="939" t="n">
        <v/>
      </c>
      <c r="H144" s="939" t="n">
        <v>0</v>
      </c>
      <c r="I144" s="928" t="n"/>
      <c r="N144" s="105">
        <f>B144</f>
        <v/>
      </c>
      <c r="O144" s="106" t="inlineStr"/>
      <c r="P144" s="106" t="inlineStr"/>
      <c r="Q144" s="106" t="inlineStr"/>
      <c r="R144" s="106" t="inlineStr"/>
      <c r="S144" s="106">
        <f>G144*BS!$B$9</f>
        <v/>
      </c>
      <c r="T144" s="106">
        <f>H144*BS!$B$9</f>
        <v/>
      </c>
      <c r="U144" s="107">
        <f>I141</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I142</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I143</f>
        <v/>
      </c>
      <c r="V146" s="927" t="n"/>
      <c r="W146" s="927" t="n"/>
    </row>
    <row r="147" customFormat="1" s="79">
      <c r="A147" s="618" t="inlineStr">
        <is>
          <t>K21</t>
        </is>
      </c>
      <c r="B147" s="96" t="inlineStr">
        <is>
          <t xml:space="preserve">Total </t>
        </is>
      </c>
      <c r="C147" s="940">
        <f>SUM(INDIRECT(ADDRESS(MATCH("K20",$A:$A,0)+1,COLUMN(C$12),4)&amp;":"&amp;ADDRESS(MATCH("K21",$A:$A,0)-1,COLUMN(C$12),4)))</f>
        <v/>
      </c>
      <c r="D147" s="940">
        <f>SUM(INDIRECT(ADDRESS(MATCH("K20",$A:$A,0)+1,COLUMN(D$12),4)&amp;":"&amp;ADDRESS(MATCH("K21",$A:$A,0)-1,COLUMN(D$12),4)))</f>
        <v/>
      </c>
      <c r="E147" s="940">
        <f>SUM(INDIRECT(ADDRESS(MATCH("K20",$A:$A,0)+1,COLUMN(E$12),4)&amp;":"&amp;ADDRESS(MATCH("K21",$A:$A,0)-1,COLUMN(E$12),4)))</f>
        <v/>
      </c>
      <c r="F147" s="940">
        <f>SUM(INDIRECT(ADDRESS(MATCH("K20",$A:$A,0)+1,COLUMN(F$12),4)&amp;":"&amp;ADDRESS(MATCH("K21",$A:$A,0)-1,COLUMN(F$12),4)))</f>
        <v/>
      </c>
      <c r="G147" s="940">
        <f>SUM(INDIRECT(ADDRESS(MATCH("K20",$A:$A,0)+1,COLUMN(G$12),4)&amp;":"&amp;ADDRESS(MATCH("K21",$A:$A,0)-1,COLUMN(G$12),4)))</f>
        <v/>
      </c>
      <c r="H147" s="940">
        <f>SUM(INDIRECT(ADDRESS(MATCH("K20",$A:$A,0)+1,COLUMN(H$12),4)&amp;":"&amp;ADDRESS(MATCH("K21",$A:$A,0)-1,COLUMN(H$12),4)))</f>
        <v/>
      </c>
      <c r="I147" s="934" t="n"/>
      <c r="J147" s="85" t="n"/>
      <c r="K147" s="85" t="n"/>
      <c r="L147" s="85" t="n"/>
      <c r="M147" s="85" t="n"/>
      <c r="N147" s="114">
        <f>B147</f>
        <v/>
      </c>
      <c r="O147" s="156">
        <f>C147*BS!$B$9</f>
        <v/>
      </c>
      <c r="P147" s="156">
        <f>D147*BS!$B$9</f>
        <v/>
      </c>
      <c r="Q147" s="156">
        <f>E147*BS!$B$9</f>
        <v/>
      </c>
      <c r="R147" s="156">
        <f>F147*BS!$B$9</f>
        <v/>
      </c>
      <c r="S147" s="156">
        <f>G147*BS!$B$9</f>
        <v/>
      </c>
      <c r="T147" s="156">
        <f>H147*BS!$B$9</f>
        <v/>
      </c>
      <c r="U147" s="157">
        <f>I144</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inlineStr">
        <is>
          <t>K22</t>
        </is>
      </c>
      <c r="B149" s="96" t="inlineStr">
        <is>
          <t>Investments</t>
        </is>
      </c>
      <c r="C149" s="158" t="n"/>
      <c r="D149" s="158" t="n"/>
      <c r="E149" s="158" t="n"/>
      <c r="F149" s="158" t="n"/>
      <c r="G149" s="158" t="n"/>
      <c r="H149" s="158" t="n"/>
      <c r="I149" s="955" t="n"/>
      <c r="J149" s="85" t="n"/>
      <c r="K149" s="85" t="n"/>
      <c r="L149" s="85" t="n"/>
      <c r="M149" s="85" t="n"/>
      <c r="N149" s="114">
        <f>B149</f>
        <v/>
      </c>
      <c r="O149" s="115" t="inlineStr"/>
      <c r="P149" s="115" t="inlineStr"/>
      <c r="Q149" s="115" t="inlineStr"/>
      <c r="R149" s="115" t="inlineStr"/>
      <c r="S149" s="115" t="inlineStr"/>
      <c r="T149" s="115" t="inlineStr"/>
      <c r="U149" s="123" t="n"/>
      <c r="V149" s="936" t="n"/>
      <c r="W149" s="936"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929">
        <f>I147</f>
        <v/>
      </c>
      <c r="V150" s="927" t="n"/>
      <c r="W150" s="927" t="n"/>
    </row>
    <row r="151" customFormat="1" s="79">
      <c r="A151" s="618" t="n"/>
      <c r="B151" s="140"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929">
        <f>I148</f>
        <v/>
      </c>
      <c r="V151" s="927" t="n"/>
      <c r="W151" s="927" t="n"/>
    </row>
    <row r="152" customFormat="1" s="79">
      <c r="A152" s="618" t="n"/>
      <c r="B152" s="102" t="n"/>
      <c r="C152" s="103" t="n"/>
      <c r="D152" s="103" t="n"/>
      <c r="E152" s="103" t="n"/>
      <c r="F152" s="103" t="n"/>
      <c r="G152" s="103" t="n"/>
      <c r="H152" s="103" t="n"/>
      <c r="I152" s="928" t="n"/>
      <c r="N152" s="105" t="inlineStr"/>
      <c r="O152" s="106" t="inlineStr"/>
      <c r="P152" s="106" t="inlineStr"/>
      <c r="Q152" s="106" t="inlineStr"/>
      <c r="R152" s="106" t="inlineStr"/>
      <c r="S152" s="106" t="inlineStr"/>
      <c r="T152" s="106" t="inlineStr"/>
      <c r="U152" s="107">
        <f>I149</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I150</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I153</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I154</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I156</f>
        <v/>
      </c>
      <c r="V159" s="927" t="n"/>
      <c r="W159" s="927" t="n"/>
    </row>
    <row r="160" customFormat="1" s="117">
      <c r="A160" s="618" t="n"/>
      <c r="B160" s="102" t="n"/>
      <c r="C160" s="939" t="n"/>
      <c r="D160" s="939" t="n"/>
      <c r="E160" s="939" t="n"/>
      <c r="F160" s="939" t="n"/>
      <c r="G160" s="939" t="n"/>
      <c r="H160" s="939" t="n"/>
      <c r="I160" s="943" t="n"/>
      <c r="N160" s="105" t="inlineStr"/>
      <c r="O160" s="106" t="inlineStr"/>
      <c r="P160" s="106" t="inlineStr"/>
      <c r="Q160" s="106" t="inlineStr"/>
      <c r="R160" s="106" t="inlineStr"/>
      <c r="S160" s="106" t="inlineStr"/>
      <c r="T160" s="106" t="inlineStr"/>
      <c r="U160" s="107">
        <f>I157</f>
        <v/>
      </c>
      <c r="V160" s="936" t="n"/>
      <c r="W160" s="936" t="n"/>
    </row>
    <row r="161" customFormat="1" s="117">
      <c r="A161" s="618" t="inlineStr">
        <is>
          <t>K23</t>
        </is>
      </c>
      <c r="B161" s="96" t="inlineStr">
        <is>
          <t>Total</t>
        </is>
      </c>
      <c r="C161" s="940">
        <f>SUM(INDIRECT(ADDRESS(MATCH("K22",$A:$A,0)+1,COLUMN(C$12),4)&amp;":"&amp;ADDRESS(MATCH("K23",$A:$A,0)-1,COLUMN(C$12),4)))</f>
        <v/>
      </c>
      <c r="D161" s="940">
        <f>SUM(INDIRECT(ADDRESS(MATCH("K22",$A:$A,0)+1,COLUMN(D$12),4)&amp;":"&amp;ADDRESS(MATCH("K23",$A:$A,0)-1,COLUMN(D$12),4)))</f>
        <v/>
      </c>
      <c r="E161" s="940">
        <f>SUM(INDIRECT(ADDRESS(MATCH("K22",$A:$A,0)+1,COLUMN(E$12),4)&amp;":"&amp;ADDRESS(MATCH("K23",$A:$A,0)-1,COLUMN(E$12),4)))</f>
        <v/>
      </c>
      <c r="F161" s="940">
        <f>SUM(INDIRECT(ADDRESS(MATCH("K22",$A:$A,0)+1,COLUMN(F$12),4)&amp;":"&amp;ADDRESS(MATCH("K23",$A:$A,0)-1,COLUMN(F$12),4)))</f>
        <v/>
      </c>
      <c r="G161" s="940" t="n">
        <v>1406</v>
      </c>
      <c r="H161" s="940" t="n">
        <v>1406</v>
      </c>
      <c r="I161" s="955" t="n"/>
      <c r="J161" s="85" t="n"/>
      <c r="K161" s="85" t="n"/>
      <c r="L161" s="85" t="n"/>
      <c r="M161" s="85" t="n"/>
      <c r="N161" s="114">
        <f>B161</f>
        <v/>
      </c>
      <c r="O161" s="115">
        <f>C161*BS!$B$9</f>
        <v/>
      </c>
      <c r="P161" s="115">
        <f>D161*BS!$B$9</f>
        <v/>
      </c>
      <c r="Q161" s="115">
        <f>E161*BS!$B$9</f>
        <v/>
      </c>
      <c r="R161" s="115">
        <f>F161*BS!$B$9</f>
        <v/>
      </c>
      <c r="S161" s="115">
        <f>G161*BS!$B$9</f>
        <v/>
      </c>
      <c r="T161" s="115">
        <f>H161*BS!$B$9</f>
        <v/>
      </c>
      <c r="U161" s="123">
        <f>I158</f>
        <v/>
      </c>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K24</t>
        </is>
      </c>
      <c r="B163" s="96" t="inlineStr">
        <is>
          <t xml:space="preserve">Deferred charges </t>
        </is>
      </c>
      <c r="C163" s="954" t="n"/>
      <c r="D163" s="954" t="n"/>
      <c r="E163" s="954" t="n"/>
      <c r="F163" s="954" t="n"/>
      <c r="G163" s="954" t="n"/>
      <c r="H163" s="954" t="n"/>
      <c r="I163" s="934" t="n"/>
      <c r="J163" s="85" t="n"/>
      <c r="K163" s="85" t="n"/>
      <c r="L163" s="85" t="n"/>
      <c r="M163" s="85" t="n"/>
      <c r="N163" s="114">
        <f>B163</f>
        <v/>
      </c>
      <c r="O163" s="115" t="inlineStr"/>
      <c r="P163" s="115" t="inlineStr"/>
      <c r="Q163" s="115" t="inlineStr"/>
      <c r="R163" s="115" t="inlineStr"/>
      <c r="S163" s="115" t="inlineStr"/>
      <c r="T163" s="115" t="inlineStr"/>
      <c r="U163" s="935">
        <f>I160</f>
        <v/>
      </c>
      <c r="V163" s="941" t="n"/>
      <c r="W163" s="941"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t="n">
        <v>0</v>
      </c>
      <c r="H166" s="940" t="n">
        <v>0</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939" t="n"/>
      <c r="D168" s="939" t="n"/>
      <c r="E168" s="939" t="n"/>
      <c r="F168" s="939" t="n"/>
      <c r="G168" s="939" t="n"/>
      <c r="H168" s="939" t="n"/>
      <c r="I168" s="928" t="n"/>
      <c r="K168" s="932" t="n"/>
      <c r="L168" s="932" t="n"/>
      <c r="N168" s="105" t="inlineStr"/>
      <c r="O168" s="106" t="inlineStr"/>
      <c r="P168" s="106" t="inlineStr"/>
      <c r="Q168" s="106" t="inlineStr"/>
      <c r="R168" s="106" t="inlineStr"/>
      <c r="S168" s="106" t="inlineStr"/>
      <c r="T168" s="106" t="inlineStr"/>
      <c r="U168" s="929">
        <f>I165</f>
        <v/>
      </c>
      <c r="V168" s="927" t="n"/>
      <c r="W168" s="927" t="n"/>
    </row>
    <row r="169" customFormat="1" s="79">
      <c r="A169" s="618" t="n"/>
      <c r="B169" s="102" t="n"/>
      <c r="C169" s="939" t="n"/>
      <c r="D169" s="939" t="n"/>
      <c r="E169" s="939" t="n"/>
      <c r="F169" s="939" t="n"/>
      <c r="G169" s="939" t="n"/>
      <c r="H169" s="939" t="n"/>
      <c r="I169" s="928" t="n"/>
      <c r="K169" s="932" t="n"/>
      <c r="N169" s="105" t="inlineStr"/>
      <c r="O169" s="106" t="inlineStr"/>
      <c r="P169" s="106" t="inlineStr"/>
      <c r="Q169" s="106" t="inlineStr"/>
      <c r="R169" s="106" t="inlineStr"/>
      <c r="S169" s="106" t="inlineStr"/>
      <c r="T169" s="106" t="inlineStr"/>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t="n">
        <v>79841369</v>
      </c>
      <c r="H179" s="960" t="n">
        <v>87468301</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Current Lease liabilities</t>
        </is>
      </c>
      <c r="C16" s="939" t="n"/>
      <c r="D16" s="939" t="n"/>
      <c r="E16" s="939" t="n"/>
      <c r="F16" s="939" t="n"/>
      <c r="G16" s="939" t="n">
        <v>223806</v>
      </c>
      <c r="H16" s="939" t="n">
        <v>656006</v>
      </c>
      <c r="I16" s="928" t="n"/>
      <c r="J16" s="180" t="n"/>
      <c r="N16" s="969">
        <f>B16</f>
        <v/>
      </c>
      <c r="O16" s="192" t="inlineStr"/>
      <c r="P16" s="192" t="inlineStr"/>
      <c r="Q16" s="192" t="inlineStr"/>
      <c r="R16" s="192" t="inlineStr"/>
      <c r="S16" s="192">
        <f>G16*BS!$B$9</f>
        <v/>
      </c>
      <c r="T16" s="192">
        <f>H16*BS!$B$9</f>
        <v/>
      </c>
      <c r="U16" s="193">
        <f>I16</f>
        <v/>
      </c>
    </row>
    <row r="17">
      <c r="B17" s="102" t="inlineStr">
        <is>
          <t>$ Current Borrowings</t>
        </is>
      </c>
      <c r="C17" s="939" t="n"/>
      <c r="D17" s="939" t="n"/>
      <c r="E17" s="939" t="n"/>
      <c r="F17" s="939" t="n"/>
      <c r="G17" s="939" t="n">
        <v>4000000</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 Current Total</t>
        </is>
      </c>
      <c r="C18" s="939" t="n"/>
      <c r="D18" s="939" t="n"/>
      <c r="E18" s="939" t="n"/>
      <c r="F18" s="939" t="n"/>
      <c r="G18" s="939" t="n">
        <v>4223806</v>
      </c>
      <c r="H18" s="939" t="n">
        <v>656006</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None nan Trade payables</t>
        </is>
      </c>
      <c r="C58" s="939" t="n"/>
      <c r="D58" s="939" t="n"/>
      <c r="E58" s="939" t="n"/>
      <c r="F58" s="939" t="n"/>
      <c r="G58" s="939" t="n">
        <v>4865766</v>
      </c>
      <c r="H58" s="939" t="n">
        <v>3338840</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8449333</v>
      </c>
      <c r="H81" s="954" t="n">
        <v>10290799</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4137681</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None nan Accruals and other creditors</t>
        </is>
      </c>
      <c r="C88" s="939" t="n"/>
      <c r="D88" s="939" t="n"/>
      <c r="E88" s="939" t="n"/>
      <c r="F88" s="939" t="n"/>
      <c r="G88" s="939" t="n">
        <v>3583567</v>
      </c>
      <c r="H88" s="939" t="n">
        <v>6951959</v>
      </c>
      <c r="I88" s="975" t="n"/>
      <c r="J88" s="180" t="n"/>
      <c r="N88" s="976">
        <f>B88</f>
        <v/>
      </c>
      <c r="O88" s="192" t="inlineStr"/>
      <c r="P88" s="192" t="inlineStr"/>
      <c r="Q88" s="192" t="inlineStr"/>
      <c r="R88" s="192" t="inlineStr"/>
      <c r="S88" s="192">
        <f>G88*BS!$B$9</f>
        <v/>
      </c>
      <c r="T88" s="192">
        <f>H88*BS!$B$9</f>
        <v/>
      </c>
      <c r="U88" s="193">
        <f>I88</f>
        <v/>
      </c>
    </row>
    <row r="89">
      <c r="B89" s="102" t="inlineStr">
        <is>
          <t>$ Current Liability for annual leave</t>
        </is>
      </c>
      <c r="C89" s="939" t="n"/>
      <c r="D89" s="939" t="n"/>
      <c r="E89" s="939" t="n"/>
      <c r="F89" s="939" t="n"/>
      <c r="G89" s="939" t="n">
        <v>793461</v>
      </c>
      <c r="H89" s="939" t="n">
        <v>875026</v>
      </c>
      <c r="I89" s="975" t="n"/>
      <c r="J89" s="180" t="n"/>
      <c r="N89" s="976">
        <f>B89</f>
        <v/>
      </c>
      <c r="O89" s="192" t="inlineStr"/>
      <c r="P89" s="192" t="inlineStr"/>
      <c r="Q89" s="192" t="inlineStr"/>
      <c r="R89" s="192" t="inlineStr"/>
      <c r="S89" s="192">
        <f>G89*BS!$B$9</f>
        <v/>
      </c>
      <c r="T89" s="192">
        <f>H89*BS!$B$9</f>
        <v/>
      </c>
      <c r="U89" s="193">
        <f>I89</f>
        <v/>
      </c>
    </row>
    <row r="90">
      <c r="B90" s="211" t="inlineStr">
        <is>
          <t>$ Current Liability for long-service leave</t>
        </is>
      </c>
      <c r="C90" s="939" t="n"/>
      <c r="D90" s="939" t="n"/>
      <c r="E90" s="939" t="n"/>
      <c r="F90" s="939" t="n"/>
      <c r="G90" s="939" t="n">
        <v>1077838</v>
      </c>
      <c r="H90" s="939" t="n">
        <v>819735</v>
      </c>
      <c r="I90" s="975" t="n"/>
      <c r="J90" s="180" t="n"/>
      <c r="N90" s="976">
        <f>B90</f>
        <v/>
      </c>
      <c r="O90" s="192" t="inlineStr"/>
      <c r="P90" s="192" t="inlineStr"/>
      <c r="Q90" s="192" t="inlineStr"/>
      <c r="R90" s="192" t="inlineStr"/>
      <c r="S90" s="192">
        <f>G90*BS!$B$9</f>
        <v/>
      </c>
      <c r="T90" s="192">
        <f>H90*BS!$B$9</f>
        <v/>
      </c>
      <c r="U90" s="193">
        <f>I90</f>
        <v/>
      </c>
    </row>
    <row r="91">
      <c r="B91" s="211" t="inlineStr">
        <is>
          <t>$ Current Total</t>
        </is>
      </c>
      <c r="C91" s="103" t="n"/>
      <c r="D91" s="103" t="n"/>
      <c r="E91" s="103" t="n"/>
      <c r="F91" s="103" t="n"/>
      <c r="G91" s="103" t="n">
        <v>1871299</v>
      </c>
      <c r="H91" s="103" t="n">
        <v>1694761</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Current Lease liabilities</t>
        </is>
      </c>
      <c r="G103" t="n">
        <v>223806</v>
      </c>
      <c r="H103" t="n">
        <v>656006</v>
      </c>
      <c r="N103">
        <f>B103</f>
        <v/>
      </c>
      <c r="O103" t="inlineStr"/>
      <c r="P103" t="inlineStr"/>
      <c r="Q103" t="inlineStr"/>
      <c r="R103" t="inlineStr"/>
      <c r="S103">
        <f>G103*BS!$B$9</f>
        <v/>
      </c>
      <c r="T103">
        <f>H103*BS!$B$9</f>
        <v/>
      </c>
    </row>
    <row r="104">
      <c r="B104" t="inlineStr">
        <is>
          <t>$ Non-current Lease liabilities</t>
        </is>
      </c>
      <c r="G104" t="n">
        <v>88528</v>
      </c>
      <c r="H104" t="n">
        <v>1016174</v>
      </c>
      <c r="N104">
        <f>B104</f>
        <v/>
      </c>
      <c r="O104" t="inlineStr"/>
      <c r="P104" t="inlineStr"/>
      <c r="Q104" t="inlineStr"/>
      <c r="R104" t="inlineStr"/>
      <c r="S104">
        <f>G104*BS!$B$9</f>
        <v/>
      </c>
      <c r="T104">
        <f>H104*BS!$B$9</f>
        <v/>
      </c>
    </row>
    <row r="105">
      <c r="B105" t="inlineStr">
        <is>
          <t>$ Carrying amount None Secured bank loans AUD 4.36% 01/07/2024</t>
        </is>
      </c>
      <c r="G105" t="n">
        <v>8000000</v>
      </c>
      <c r="H105" t="n">
        <v>9500000</v>
      </c>
      <c r="N105">
        <f>B105</f>
        <v/>
      </c>
      <c r="O105" t="inlineStr"/>
      <c r="P105" t="inlineStr"/>
      <c r="Q105" t="inlineStr"/>
      <c r="R105" t="inlineStr"/>
      <c r="S105">
        <f>G105*BS!$B$9</f>
        <v/>
      </c>
      <c r="T105">
        <f>H105*BS!$B$9</f>
        <v/>
      </c>
    </row>
    <row r="106">
      <c r="B106" t="inlineStr">
        <is>
          <t>$ Carrying amount None Total interest-bearing liabilities nan nan</t>
        </is>
      </c>
      <c r="G106" t="n">
        <v>8000000</v>
      </c>
      <c r="H106" t="n">
        <v>9500000</v>
      </c>
      <c r="N106">
        <f>B106</f>
        <v/>
      </c>
      <c r="O106" t="inlineStr"/>
      <c r="P106" t="inlineStr"/>
      <c r="Q106" t="inlineStr"/>
      <c r="R106" t="inlineStr"/>
      <c r="S106">
        <f>G106*BS!$B$9</f>
        <v/>
      </c>
      <c r="T106">
        <f>H106*BS!$B$9</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t="n">
        <v>0</v>
      </c>
      <c r="H113" s="954" t="n">
        <v>0</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t="n">
        <v>0</v>
      </c>
      <c r="H117" s="954" t="n">
        <v>0</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t="n">
        <v>4088528</v>
      </c>
      <c r="H131" s="954" t="n">
        <v>10516174</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 Non-current Liability for long-service leave</t>
        </is>
      </c>
      <c r="C133" s="991" t="n"/>
      <c r="D133" s="991" t="n"/>
      <c r="E133" s="991" t="n"/>
      <c r="F133" s="991" t="n"/>
      <c r="G133" s="991" t="n">
        <v>144658</v>
      </c>
      <c r="H133" s="991" t="n">
        <v>467720</v>
      </c>
      <c r="I133" s="984" t="n"/>
      <c r="J133" s="180" t="n"/>
      <c r="N133" s="976">
        <f>B133</f>
        <v/>
      </c>
      <c r="O133" s="192" t="inlineStr"/>
      <c r="P133" s="192" t="inlineStr"/>
      <c r="Q133" s="192" t="inlineStr"/>
      <c r="R133" s="192" t="inlineStr"/>
      <c r="S133" s="192">
        <f>G133*BS!$B$9</f>
        <v/>
      </c>
      <c r="T133" s="192">
        <f>H133*BS!$B$9</f>
        <v/>
      </c>
      <c r="U133" s="193">
        <f>I129</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t="n">
        <v>0</v>
      </c>
      <c r="H157" s="954" t="n">
        <v>0</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103" t="n"/>
      <c r="D160" s="103" t="n"/>
      <c r="E160" s="103" t="n"/>
      <c r="F160" s="103" t="n"/>
      <c r="G160" s="103" t="n"/>
      <c r="H160" s="103"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t="n">
        <v>31035100</v>
      </c>
      <c r="H163" s="954" t="n">
        <v>31035100</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t="n">
        <v>0</v>
      </c>
      <c r="H169" s="954" t="n">
        <v>0</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t="n">
        <v>0</v>
      </c>
      <c r="H182" s="954" t="n">
        <v>0</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6" t="n"/>
      <c r="D183" s="996" t="n"/>
      <c r="E183" s="996" t="n"/>
      <c r="F183" s="996" t="n"/>
      <c r="G183" s="996" t="n"/>
      <c r="H183" s="996" t="n"/>
      <c r="I183" s="997" t="n"/>
      <c r="J183" s="180" t="n"/>
      <c r="N183" s="976" t="inlineStr"/>
      <c r="O183" s="192" t="inlineStr"/>
      <c r="P183" s="192" t="inlineStr"/>
      <c r="Q183" s="192" t="inlineStr"/>
      <c r="R183" s="192" t="inlineStr"/>
      <c r="S183" s="192" t="inlineStr"/>
      <c r="T183" s="192" t="inlineStr"/>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v>126237439</v>
      </c>
      <c r="H185" s="103" t="n">
        <v>142190170</v>
      </c>
      <c r="I185" s="998" t="n"/>
      <c r="J185" s="196" t="n"/>
      <c r="K185" s="197" t="n"/>
      <c r="L185" s="197" t="n"/>
      <c r="M185" s="197" t="n"/>
      <c r="N185" s="966" t="inlineStr"/>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t="n">
        <v>0</v>
      </c>
      <c r="H199" s="954" t="n">
        <v>0</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t="n">
        <v>0</v>
      </c>
      <c r="H204" s="954" t="n">
        <v>0</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contracts with customers Sale of goods</t>
        </is>
      </c>
      <c r="C15" s="939" t="n"/>
      <c r="D15" s="939" t="n"/>
      <c r="E15" s="939" t="n"/>
      <c r="F15" s="939" t="n"/>
      <c r="G15" s="939" t="n">
        <v>129793260</v>
      </c>
      <c r="H15" s="939" t="n">
        <v>150241320</v>
      </c>
      <c r="I15" s="289" t="n"/>
      <c r="N15" s="293" t="inlineStr"/>
      <c r="O15" s="192" t="inlineStr"/>
      <c r="P15" s="192" t="inlineStr"/>
      <c r="Q15" s="192" t="inlineStr"/>
      <c r="R15" s="192" t="inlineStr"/>
      <c r="S15" s="192" t="inlineStr"/>
      <c r="T15" s="192" t="inlineStr"/>
      <c r="U15" s="1016">
        <f>I15</f>
        <v/>
      </c>
    </row>
    <row r="16" customFormat="1" s="118">
      <c r="B16" s="102" t="inlineStr">
        <is>
          <t xml:space="preserve"> Major product lines Sales of goods</t>
        </is>
      </c>
      <c r="C16" s="939" t="n"/>
      <c r="D16" s="939" t="n"/>
      <c r="E16" s="939" t="n"/>
      <c r="F16" s="939" t="n"/>
      <c r="G16" s="939" t="n">
        <v>129793260</v>
      </c>
      <c r="H16" s="939" t="n">
        <v>150241320</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-94682324</v>
      </c>
      <c r="H29" s="939" t="n">
        <v>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expenses</t>
        </is>
      </c>
      <c r="C56" s="939" t="n"/>
      <c r="D56" s="939" t="n"/>
      <c r="E56" s="939" t="n"/>
      <c r="F56" s="939" t="n"/>
      <c r="G56" s="939" t="n">
        <v>-10400937</v>
      </c>
      <c r="H56" s="939" t="n">
        <v>-8594959</v>
      </c>
      <c r="I56" s="1017" t="n"/>
      <c r="N56" s="293" t="inlineStr"/>
      <c r="O56" s="192" t="inlineStr"/>
      <c r="P56" s="192" t="inlineStr"/>
      <c r="Q56" s="192" t="inlineStr"/>
      <c r="R56" s="192" t="inlineStr"/>
      <c r="S56" s="192" t="inlineStr"/>
      <c r="T56" s="192" t="inlineStr"/>
      <c r="U56" s="1016">
        <f>I56</f>
        <v/>
      </c>
    </row>
    <row r="57" customFormat="1" s="279">
      <c r="A57" s="118" t="n"/>
      <c r="B57" s="102" t="inlineStr">
        <is>
          <t>Amortisation expenses</t>
        </is>
      </c>
      <c r="C57" s="939" t="n"/>
      <c r="D57" s="939" t="n"/>
      <c r="E57" s="939" t="n"/>
      <c r="F57" s="939" t="n"/>
      <c r="G57" s="939" t="n">
        <v>-1253375</v>
      </c>
      <c r="H57" s="939" t="n">
        <v>0</v>
      </c>
      <c r="I57" s="1017" t="n"/>
      <c r="N57" s="293" t="inlineStr"/>
      <c r="O57" s="192" t="inlineStr"/>
      <c r="P57" s="192" t="inlineStr"/>
      <c r="Q57" s="192" t="inlineStr"/>
      <c r="R57" s="192" t="inlineStr"/>
      <c r="S57" s="192" t="inlineStr"/>
      <c r="T57" s="192" t="inlineStr"/>
      <c r="U57" s="1016">
        <f>I57</f>
        <v/>
      </c>
    </row>
    <row r="58" customFormat="1" s="279">
      <c r="A58" s="118" t="n"/>
      <c r="B58" s="102" t="inlineStr">
        <is>
          <t>Management expenses</t>
        </is>
      </c>
      <c r="C58" s="939" t="n"/>
      <c r="D58" s="939" t="n"/>
      <c r="E58" s="939" t="n"/>
      <c r="F58" s="939" t="n"/>
      <c r="G58" s="939" t="n">
        <v>-1228536</v>
      </c>
      <c r="H58" s="939" t="n">
        <v>-1265400</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-3942787</v>
      </c>
      <c r="H59" s="939" t="n">
        <v>-5424185</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6.0 nan financial assets not measured at FVTPL</t>
        </is>
      </c>
      <c r="C98" s="939" t="n"/>
      <c r="D98" s="939" t="n"/>
      <c r="E98" s="939" t="n"/>
      <c r="F98" s="939" t="n"/>
      <c r="G98" s="939" t="n">
        <v>40</v>
      </c>
      <c r="H98" s="939" t="n">
        <v>3338</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6.0 nan interest rate method other</t>
        </is>
      </c>
      <c r="C99" s="939" t="n"/>
      <c r="D99" s="939" t="n"/>
      <c r="E99" s="939" t="n"/>
      <c r="F99" s="939" t="n"/>
      <c r="G99" s="939" t="n">
        <v>-403706</v>
      </c>
      <c r="H99" s="939" t="n">
        <v>-1058265</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6.0 nan interest rate method other</t>
        </is>
      </c>
      <c r="C111" s="939" t="n"/>
      <c r="D111" s="939" t="n"/>
      <c r="E111" s="939" t="n"/>
      <c r="F111" s="939" t="n"/>
      <c r="G111" s="939" t="n">
        <v>-403706</v>
      </c>
      <c r="H111" s="939" t="n">
        <v>-1058265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6.0 nan AASB 16 application lease liabilities</t>
        </is>
      </c>
      <c r="C112" s="939" t="n"/>
      <c r="D112" s="939" t="n"/>
      <c r="E112" s="939" t="n"/>
      <c r="F112" s="939" t="n"/>
      <c r="G112" s="939" t="n">
        <v>-13729</v>
      </c>
      <c r="H112" s="939" t="n">
        <v>-39262</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6.0 nan interest rate method other</t>
        </is>
      </c>
      <c r="C124" s="952" t="n"/>
      <c r="D124" s="952" t="n"/>
      <c r="E124" s="952" t="n"/>
      <c r="F124" s="952" t="n"/>
      <c r="G124" s="952" t="n">
        <v>-403706</v>
      </c>
      <c r="H124" s="952" t="n">
        <v>-1058265</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-3320202</v>
      </c>
      <c r="H138" s="939" t="n">
        <v>-8564471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17868068</v>
      </c>
      <c r="G12" s="1029" t="n">
        <v>6871962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-6291103</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-13361013</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345938</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-19306178</v>
      </c>
      <c r="G18" s="1029" t="n">
        <v>-3467475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-6319000</v>
      </c>
      <c r="G21" s="1028" t="n">
        <v>-4094485</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8000000</v>
      </c>
      <c r="G22" s="1028" t="n">
        <v>9500000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-1435573</v>
      </c>
      <c r="G23" s="1028" t="n">
        <v>-6679416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245427</v>
      </c>
      <c r="G25" s="1029" t="n">
        <v>-1273901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