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Dec 2022 $'000 None Cash at bank and on hand</t>
        </is>
      </c>
      <c r="C15" s="103" t="n"/>
      <c r="D15" s="103" t="n"/>
      <c r="E15" s="103" t="n"/>
      <c r="F15" s="103" t="n"/>
      <c r="G15" s="103" t="n">
        <v/>
      </c>
      <c r="H15" s="103" t="n">
        <v>694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Dec None Cash at bank and on hand</t>
        </is>
      </c>
      <c r="C16" s="103" t="n"/>
      <c r="D16" s="103" t="n"/>
      <c r="E16" s="103" t="n"/>
      <c r="F16" s="103" t="n"/>
      <c r="G16" s="103" t="n">
        <v>4589</v>
      </c>
      <c r="H16" s="103" t="n"/>
      <c r="I16" s="104" t="n"/>
      <c r="N16" s="105">
        <f>B16</f>
        <v/>
      </c>
      <c r="O16" s="106" t="inlineStr"/>
      <c r="P16" s="106" t="inlineStr"/>
      <c r="Q16" s="106" t="inlineStr"/>
      <c r="R16" s="106" t="inlineStr"/>
      <c r="S16" s="106">
        <f>G16*BS!$B$9</f>
        <v/>
      </c>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5780</v>
      </c>
      <c r="H40" s="112" t="n">
        <v>7697</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26120</v>
      </c>
      <c r="H53" s="112" t="n">
        <v>22388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Dec $'000 Current Commodity swap contracts Commodity swap contracts</t>
        </is>
      </c>
      <c r="C56" s="939" t="n"/>
      <c r="D56" s="939" t="n"/>
      <c r="E56" s="939" t="n"/>
      <c r="F56" s="939" t="n"/>
      <c r="G56" s="939" t="n">
        <v>902</v>
      </c>
      <c r="H56" s="939" t="n">
        <v>2622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Dec $'000 Current Foreign currency forward contracts Foreign currency forward contracts</t>
        </is>
      </c>
      <c r="C57" s="939" t="n"/>
      <c r="D57" s="939" t="n"/>
      <c r="E57" s="939" t="n"/>
      <c r="F57" s="939" t="n"/>
      <c r="G57" s="939" t="n">
        <v>0</v>
      </c>
      <c r="H57" s="939" t="n">
        <v>1410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Dec $'000 Current Production royalty - Aurelia Resources Limited Production royalty - Aurelia Resources Limited</t>
        </is>
      </c>
      <c r="C58" s="939" t="n"/>
      <c r="D58" s="939" t="n"/>
      <c r="E58" s="939" t="n"/>
      <c r="F58" s="939" t="n"/>
      <c r="G58" s="939" t="n">
        <v>1034</v>
      </c>
      <c r="H58" s="939" t="n">
        <v>301</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Dec $'000 Current Total nan</t>
        </is>
      </c>
      <c r="C59" s="939" t="n"/>
      <c r="D59" s="939" t="n"/>
      <c r="E59" s="939" t="n"/>
      <c r="F59" s="939" t="n"/>
      <c r="G59" s="939" t="n">
        <v>1936</v>
      </c>
      <c r="H59" s="939" t="n">
        <v>4333</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Dec $'000 Current Commodity swap contracts Commodity swap contracts</t>
        </is>
      </c>
      <c r="C70" s="939" t="n"/>
      <c r="D70" s="939" t="n"/>
      <c r="E70" s="939" t="n"/>
      <c r="F70" s="939" t="n"/>
      <c r="G70" s="939" t="n">
        <v>902</v>
      </c>
      <c r="H70" s="939" t="n">
        <v>2622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Dec $'000 Current Foreign currency forward contracts Foreign currency forward contracts</t>
        </is>
      </c>
      <c r="C71" s="939" t="n"/>
      <c r="D71" s="939" t="n"/>
      <c r="E71" s="939" t="n"/>
      <c r="F71" s="939" t="n"/>
      <c r="G71" s="939" t="n">
        <v>0</v>
      </c>
      <c r="H71" s="939" t="n">
        <v>1410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Dec $'000 Current Production royalty - Aurelia Resources Limited Production royalty - Aurelia Resources Limited</t>
        </is>
      </c>
      <c r="C72" s="939" t="n"/>
      <c r="D72" s="939" t="n"/>
      <c r="E72" s="939" t="n"/>
      <c r="F72" s="939" t="n"/>
      <c r="G72" s="939" t="n">
        <v>1034</v>
      </c>
      <c r="H72" s="939" t="n">
        <v>301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Dec $'000 Current Total nan</t>
        </is>
      </c>
      <c r="C73" s="939" t="n"/>
      <c r="D73" s="939" t="n"/>
      <c r="E73" s="939" t="n"/>
      <c r="F73" s="939" t="n"/>
      <c r="G73" s="939" t="n">
        <v>1936</v>
      </c>
      <c r="H73" s="939" t="n">
        <v>4333</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Dec 2022 $'000 Dec 2022 $'000 None Property, Plant and equipment at cost</t>
        </is>
      </c>
      <c r="C86" s="939" t="n"/>
      <c r="D86" s="939" t="n"/>
      <c r="E86" s="939" t="n"/>
      <c r="F86" s="939" t="n"/>
      <c r="G86" s="939" t="n"/>
      <c r="H86" s="939" t="n">
        <v>327240</v>
      </c>
      <c r="I86" s="928" t="n"/>
      <c r="N86" s="105">
        <f>B86</f>
        <v/>
      </c>
      <c r="O86" s="106" t="inlineStr"/>
      <c r="P86" s="106" t="inlineStr"/>
      <c r="Q86" s="106" t="inlineStr"/>
      <c r="R86" s="106" t="inlineStr"/>
      <c r="S86" s="106" t="inlineStr"/>
      <c r="T86" s="106">
        <f>H86*BS!$B$9</f>
        <v/>
      </c>
      <c r="U86" s="929">
        <f>I86</f>
        <v/>
      </c>
      <c r="V86" s="927" t="n"/>
      <c r="W86" s="927" t="n"/>
    </row>
    <row r="87" customFormat="1" s="79">
      <c r="A87" s="618" t="n"/>
      <c r="B87" s="102" t="inlineStr">
        <is>
          <t>Dec 2021 $'000 None Property, Plant and equipment at cost</t>
        </is>
      </c>
      <c r="C87" s="939" t="n"/>
      <c r="D87" s="939" t="n"/>
      <c r="E87" s="939" t="n"/>
      <c r="F87" s="939" t="n"/>
      <c r="G87" s="939" t="n">
        <v>314870</v>
      </c>
      <c r="H87" s="939" t="n"/>
      <c r="I87" s="928" t="n"/>
      <c r="N87" s="105">
        <f>B87</f>
        <v/>
      </c>
      <c r="O87" s="106" t="inlineStr"/>
      <c r="P87" s="106" t="inlineStr"/>
      <c r="Q87" s="106" t="inlineStr"/>
      <c r="R87" s="106" t="inlineStr"/>
      <c r="S87" s="106">
        <f>G87*BS!$B$9</f>
        <v/>
      </c>
      <c r="T87" s="106" t="inlineStr"/>
      <c r="U87" s="929">
        <f>I87</f>
        <v/>
      </c>
      <c r="V87" s="927" t="n"/>
      <c r="W87" s="927" t="n"/>
    </row>
    <row r="88" customFormat="1" s="79">
      <c r="A88" s="618" t="n"/>
      <c r="B88" s="102" t="inlineStr">
        <is>
          <t>Dec 2022 $'000 Dec 2022 $'000 None Buildings at cost</t>
        </is>
      </c>
      <c r="C88" s="939" t="n"/>
      <c r="D88" s="939" t="n"/>
      <c r="E88" s="939" t="n"/>
      <c r="F88" s="939" t="n"/>
      <c r="G88" s="939" t="n"/>
      <c r="H88" s="939" t="n">
        <v>48709</v>
      </c>
      <c r="I88" s="928" t="n"/>
      <c r="N88" s="105">
        <f>B88</f>
        <v/>
      </c>
      <c r="O88" s="106" t="inlineStr"/>
      <c r="P88" s="106" t="inlineStr"/>
      <c r="Q88" s="106" t="inlineStr"/>
      <c r="R88" s="106" t="inlineStr"/>
      <c r="S88" s="106" t="inlineStr"/>
      <c r="T88" s="106">
        <f>H88*BS!$B$9</f>
        <v/>
      </c>
      <c r="U88" s="929">
        <f>I88</f>
        <v/>
      </c>
      <c r="V88" s="927" t="n"/>
      <c r="W88" s="927" t="n"/>
    </row>
    <row r="89" customFormat="1" s="79">
      <c r="A89" s="618" t="n"/>
      <c r="B89" s="102" t="inlineStr">
        <is>
          <t>Dec 2021 $'000 None Buildings at cost</t>
        </is>
      </c>
      <c r="C89" s="103" t="n"/>
      <c r="D89" s="103" t="n"/>
      <c r="E89" s="103" t="n"/>
      <c r="F89" s="103" t="n"/>
      <c r="G89" s="103" t="n">
        <v>48429</v>
      </c>
      <c r="H89" s="103" t="n"/>
      <c r="I89" s="928" t="n"/>
      <c r="N89" s="105">
        <f>B89</f>
        <v/>
      </c>
      <c r="O89" s="106" t="inlineStr"/>
      <c r="P89" s="106" t="inlineStr"/>
      <c r="Q89" s="106" t="inlineStr"/>
      <c r="R89" s="106" t="inlineStr"/>
      <c r="S89" s="106">
        <f>G89*BS!$B$9</f>
        <v/>
      </c>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Dec 2022 $'000 Dec 2022 $'000 None Less: Accumulated depreciation</t>
        </is>
      </c>
      <c r="C100" s="952" t="n"/>
      <c r="D100" s="952" t="n"/>
      <c r="E100" s="952" t="n"/>
      <c r="F100" s="952" t="n"/>
      <c r="G100" s="952" t="n"/>
      <c r="H100" s="952" t="n">
        <v>-27351</v>
      </c>
      <c r="I100" s="947" t="n"/>
      <c r="K100" s="948" t="n"/>
      <c r="N100" s="105">
        <f>B100</f>
        <v/>
      </c>
      <c r="O100" s="106" t="inlineStr"/>
      <c r="P100" s="106" t="inlineStr"/>
      <c r="Q100" s="106" t="inlineStr"/>
      <c r="R100" s="106" t="inlineStr"/>
      <c r="S100" s="106" t="inlineStr"/>
      <c r="T100" s="106">
        <f>H100*BS!$B$9</f>
        <v/>
      </c>
      <c r="U100" s="946">
        <f>I100</f>
        <v/>
      </c>
      <c r="V100" s="941" t="n"/>
      <c r="W100" s="941" t="n"/>
    </row>
    <row r="101" customFormat="1" s="79">
      <c r="A101" s="618" t="n"/>
      <c r="B101" s="102" t="inlineStr">
        <is>
          <t>Dec 2021 $'000 None Less: Accumulated depreciation</t>
        </is>
      </c>
      <c r="C101" s="952" t="n"/>
      <c r="D101" s="939" t="n"/>
      <c r="E101" s="939" t="n"/>
      <c r="F101" s="939" t="n"/>
      <c r="G101" s="939" t="n">
        <v>-25481</v>
      </c>
      <c r="H101" s="939" t="n"/>
      <c r="I101" s="947" t="n"/>
      <c r="K101" s="948" t="n"/>
      <c r="N101" s="105">
        <f>B101</f>
        <v/>
      </c>
      <c r="O101" s="106" t="inlineStr"/>
      <c r="P101" s="106" t="inlineStr"/>
      <c r="Q101" s="106" t="inlineStr"/>
      <c r="R101" s="106" t="inlineStr"/>
      <c r="S101" s="106">
        <f>G101*BS!$B$9</f>
        <v/>
      </c>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Dec 2022 $'000 None Total</t>
        </is>
      </c>
      <c r="C114" s="939" t="n"/>
      <c r="D114" s="939" t="n"/>
      <c r="E114" s="939" t="n"/>
      <c r="F114" s="939" t="n"/>
      <c r="G114" s="939" t="n">
        <v>292</v>
      </c>
      <c r="H114" s="939" t="n">
        <v>262</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Dec 2022 $'000 None Buildings and equipment at cost</t>
        </is>
      </c>
      <c r="C115" s="939" t="n"/>
      <c r="D115" s="939" t="n"/>
      <c r="E115" s="939" t="n"/>
      <c r="F115" s="939" t="n"/>
      <c r="G115" s="939" t="n">
        <v>768</v>
      </c>
      <c r="H115" s="939" t="n">
        <v>701</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Dec 2022 $'000 None Less: Accumulated depreciation</t>
        </is>
      </c>
      <c r="C116" s="939" t="n"/>
      <c r="D116" s="939" t="n"/>
      <c r="E116" s="939" t="n"/>
      <c r="F116" s="939" t="n"/>
      <c r="G116" s="939" t="n">
        <v>-476</v>
      </c>
      <c r="H116" s="939" t="n">
        <v>-439</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Dec 2022 $'000 None Total</t>
        </is>
      </c>
      <c r="C133" s="939" t="n"/>
      <c r="D133" s="939" t="n"/>
      <c r="E133" s="939" t="n"/>
      <c r="F133" s="939" t="n"/>
      <c r="G133" s="939" t="n">
        <v/>
      </c>
      <c r="H133" s="939" t="n">
        <v>0</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Dec 2022 $'000 None Development assets at cost</t>
        </is>
      </c>
      <c r="C134" s="939" t="n"/>
      <c r="D134" s="939" t="n"/>
      <c r="E134" s="939" t="n"/>
      <c r="F134" s="939" t="n"/>
      <c r="G134" s="939" t="n">
        <v/>
      </c>
      <c r="H134" s="939" t="n">
        <v>429208</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Dec 2022 $'000 None Impairment</t>
        </is>
      </c>
      <c r="C135" s="939" t="n"/>
      <c r="D135" s="939" t="n"/>
      <c r="E135" s="939" t="n"/>
      <c r="F135" s="939" t="n"/>
      <c r="G135" s="939" t="n">
        <v/>
      </c>
      <c r="H135" s="939" t="n">
        <v>-141211</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Dec 2022 $'000 None Accumulated amortisation</t>
        </is>
      </c>
      <c r="C136" s="939" t="n"/>
      <c r="D136" s="939" t="n"/>
      <c r="E136" s="939" t="n"/>
      <c r="F136" s="939" t="n"/>
      <c r="G136" s="939" t="n">
        <v/>
      </c>
      <c r="H136" s="939" t="n">
        <v>-174009</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inlineStr">
        <is>
          <t>Dec 2022 $'000 None Total development assets</t>
        </is>
      </c>
      <c r="C137" s="939" t="n"/>
      <c r="D137" s="939" t="n"/>
      <c r="E137" s="939" t="n"/>
      <c r="F137" s="939" t="n"/>
      <c r="G137" s="939" t="n">
        <v/>
      </c>
      <c r="H137" s="939" t="n">
        <v>113988</v>
      </c>
      <c r="I137" s="928" t="n"/>
      <c r="N137" s="105">
        <f>B137</f>
        <v/>
      </c>
      <c r="O137" s="106" t="inlineStr"/>
      <c r="P137" s="106" t="inlineStr"/>
      <c r="Q137" s="106" t="inlineStr"/>
      <c r="R137" s="106" t="inlineStr"/>
      <c r="S137" s="106">
        <f>G137*BS!$B$9</f>
        <v/>
      </c>
      <c r="T137" s="106">
        <f>H137*BS!$B$9</f>
        <v/>
      </c>
      <c r="U137" s="107">
        <f>I137</f>
        <v/>
      </c>
      <c r="V137" s="927" t="n"/>
      <c r="W137" s="927" t="n"/>
    </row>
    <row r="138" customFormat="1" s="79">
      <c r="A138" s="618" t="n"/>
      <c r="B138" s="102" t="inlineStr">
        <is>
          <t>Dec None Total</t>
        </is>
      </c>
      <c r="C138" s="103" t="n"/>
      <c r="D138" s="103" t="n"/>
      <c r="E138" s="103" t="n"/>
      <c r="F138" s="103" t="n"/>
      <c r="G138" s="103" t="n">
        <v>0</v>
      </c>
      <c r="H138" s="103" t="n"/>
      <c r="I138" s="928" t="n"/>
      <c r="N138" s="105">
        <f>B138</f>
        <v/>
      </c>
      <c r="O138" s="106" t="inlineStr"/>
      <c r="P138" s="106" t="inlineStr"/>
      <c r="Q138" s="106" t="inlineStr"/>
      <c r="R138" s="106" t="inlineStr"/>
      <c r="S138" s="106">
        <f>G138*BS!$B$9</f>
        <v/>
      </c>
      <c r="T138" s="106" t="inlineStr"/>
      <c r="U138" s="107">
        <f>I138</f>
        <v/>
      </c>
      <c r="V138" s="927" t="n"/>
      <c r="W138" s="927" t="n"/>
    </row>
    <row r="139" customFormat="1" s="79">
      <c r="A139" s="618" t="n"/>
      <c r="B139" s="102" t="inlineStr">
        <is>
          <t>Dec None Development assets at cost</t>
        </is>
      </c>
      <c r="C139" s="939" t="n"/>
      <c r="D139" s="939" t="n"/>
      <c r="E139" s="939" t="n"/>
      <c r="F139" s="939" t="n"/>
      <c r="G139" s="939" t="n">
        <v>389351</v>
      </c>
      <c r="H139" s="939" t="n"/>
      <c r="I139" s="928" t="n"/>
      <c r="N139" s="105">
        <f>B139</f>
        <v/>
      </c>
      <c r="O139" s="106" t="inlineStr"/>
      <c r="P139" s="106" t="inlineStr"/>
      <c r="Q139" s="106" t="inlineStr"/>
      <c r="R139" s="106" t="inlineStr"/>
      <c r="S139" s="106">
        <f>G139*BS!$B$9</f>
        <v/>
      </c>
      <c r="T139" s="106" t="inlineStr"/>
      <c r="U139" s="107">
        <f>I139</f>
        <v/>
      </c>
      <c r="V139" s="927" t="n"/>
      <c r="W139" s="927" t="n"/>
    </row>
    <row r="140" customFormat="1" s="79">
      <c r="A140" s="618" t="n"/>
      <c r="B140" s="102" t="inlineStr">
        <is>
          <t>Dec None Impairment</t>
        </is>
      </c>
      <c r="C140" s="939" t="n"/>
      <c r="D140" s="939" t="n"/>
      <c r="E140" s="939" t="n"/>
      <c r="F140" s="939" t="n"/>
      <c r="G140" s="939" t="n">
        <v>-138670</v>
      </c>
      <c r="H140" s="939" t="n"/>
      <c r="I140" s="928" t="n"/>
      <c r="N140" s="105">
        <f>B140</f>
        <v/>
      </c>
      <c r="O140" s="106" t="inlineStr"/>
      <c r="P140" s="106" t="inlineStr"/>
      <c r="Q140" s="106" t="inlineStr"/>
      <c r="R140" s="106" t="inlineStr"/>
      <c r="S140" s="106">
        <f>G140*BS!$B$9</f>
        <v/>
      </c>
      <c r="T140" s="106" t="inlineStr"/>
      <c r="U140" s="107" t="n"/>
      <c r="V140" s="927" t="n"/>
      <c r="W140" s="927" t="n"/>
    </row>
    <row r="141" customFormat="1" s="79">
      <c r="A141" s="618" t="n"/>
      <c r="B141" s="102" t="inlineStr">
        <is>
          <t>Dec None Accumulated amortisation</t>
        </is>
      </c>
      <c r="C141" s="939" t="n"/>
      <c r="D141" s="939" t="n"/>
      <c r="E141" s="939" t="n"/>
      <c r="F141" s="939" t="n"/>
      <c r="G141" s="939" t="n">
        <v>-162669</v>
      </c>
      <c r="H141" s="939" t="n"/>
      <c r="I141" s="928" t="n"/>
      <c r="N141" s="105">
        <f>B141</f>
        <v/>
      </c>
      <c r="O141" s="106" t="inlineStr"/>
      <c r="P141" s="106" t="inlineStr"/>
      <c r="Q141" s="106" t="inlineStr"/>
      <c r="R141" s="106" t="inlineStr"/>
      <c r="S141" s="106">
        <f>G141*BS!$B$9</f>
        <v/>
      </c>
      <c r="T141" s="106" t="inlineStr"/>
      <c r="U141" s="107">
        <f>I141</f>
        <v/>
      </c>
      <c r="V141" s="927" t="n"/>
      <c r="W141" s="927" t="n"/>
    </row>
    <row r="142" customFormat="1" s="79">
      <c r="A142" s="618" t="n"/>
      <c r="B142" s="102" t="inlineStr">
        <is>
          <t>Dec None Total development assets</t>
        </is>
      </c>
      <c r="C142" s="939" t="n"/>
      <c r="D142" s="939" t="n"/>
      <c r="E142" s="939" t="n"/>
      <c r="F142" s="939" t="n"/>
      <c r="G142" s="939" t="n">
        <v>88012</v>
      </c>
      <c r="H142" s="939" t="n"/>
      <c r="I142" s="928" t="n"/>
      <c r="N142" s="105">
        <f>B142</f>
        <v/>
      </c>
      <c r="O142" s="106" t="inlineStr"/>
      <c r="P142" s="106" t="inlineStr"/>
      <c r="Q142" s="106" t="inlineStr"/>
      <c r="R142" s="106" t="inlineStr"/>
      <c r="S142" s="106">
        <f>G142*BS!$B$9</f>
        <v/>
      </c>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101701</v>
      </c>
      <c r="H158" s="940" t="n">
        <v>104186</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Dec $'000 Non-current Performance bonds - collateral deposits</t>
        </is>
      </c>
      <c r="C165" s="939" t="n"/>
      <c r="D165" s="939" t="n"/>
      <c r="E165" s="939" t="n"/>
      <c r="F165" s="939" t="n"/>
      <c r="G165" s="939" t="n">
        <v>120</v>
      </c>
      <c r="H165" s="939" t="n">
        <v>122</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Dec $'000 Non-current Production royalty Develop Global Limited Production royalty Develop Global Limited</t>
        </is>
      </c>
      <c r="C166" s="939" t="n"/>
      <c r="D166" s="939" t="n"/>
      <c r="E166" s="939" t="n"/>
      <c r="F166" s="939" t="n"/>
      <c r="G166" s="939" t="n">
        <v>617</v>
      </c>
      <c r="H166" s="939" t="n">
        <v>616</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inlineStr">
        <is>
          <t>Dec $'000 Non-current Production royalty - Aurelia Resources Limited Production royalty - Aurelia Resources Limited</t>
        </is>
      </c>
      <c r="C167" s="939" t="n"/>
      <c r="D167" s="939" t="n"/>
      <c r="E167" s="939" t="n"/>
      <c r="F167" s="939" t="n"/>
      <c r="G167" s="939" t="n">
        <v>899</v>
      </c>
      <c r="H167" s="939" t="n">
        <v>0</v>
      </c>
      <c r="I167" s="930" t="n"/>
      <c r="K167" s="932" t="n"/>
      <c r="N167" s="105">
        <f>B167</f>
        <v/>
      </c>
      <c r="O167" s="106" t="inlineStr"/>
      <c r="P167" s="106" t="inlineStr"/>
      <c r="Q167" s="106" t="inlineStr"/>
      <c r="R167" s="106" t="inlineStr"/>
      <c r="S167" s="106">
        <f>G167*BS!$B$9</f>
        <v/>
      </c>
      <c r="T167" s="106">
        <f>H167*BS!$B$9</f>
        <v/>
      </c>
      <c r="U167" s="107">
        <f>I167</f>
        <v/>
      </c>
      <c r="V167" s="932" t="n"/>
      <c r="W167" s="932" t="n"/>
    </row>
    <row r="168" customFormat="1" s="79">
      <c r="A168" s="618" t="n"/>
      <c r="B168" s="102" t="inlineStr">
        <is>
          <t>Dec $'000 Non-current Unsecured Reserve Facility Abra Mining Pty Ltd Unsecured Reserve Facility Abra Mining Pty Ltd</t>
        </is>
      </c>
      <c r="C168" s="939" t="n"/>
      <c r="D168" s="939" t="n"/>
      <c r="E168" s="939" t="n"/>
      <c r="F168" s="939" t="n"/>
      <c r="G168" s="939" t="n">
        <v>0</v>
      </c>
      <c r="H168" s="939" t="n">
        <v>8167</v>
      </c>
      <c r="I168" s="930" t="n"/>
      <c r="K168" s="932" t="n"/>
      <c r="N168" s="105">
        <f>B168</f>
        <v/>
      </c>
      <c r="O168" s="106" t="inlineStr"/>
      <c r="P168" s="106" t="inlineStr"/>
      <c r="Q168" s="106" t="inlineStr"/>
      <c r="R168" s="106" t="inlineStr"/>
      <c r="S168" s="106">
        <f>G168*BS!$B$9</f>
        <v/>
      </c>
      <c r="T168" s="106">
        <f>H168*BS!$B$9</f>
        <v/>
      </c>
      <c r="U168" s="107">
        <f>I168</f>
        <v/>
      </c>
      <c r="V168" s="932" t="n"/>
      <c r="W168" s="932" t="n"/>
    </row>
    <row r="169" customFormat="1" s="79">
      <c r="A169" s="618" t="n"/>
      <c r="B169" s="102" t="inlineStr">
        <is>
          <t>Dec $'000 Non-current Total nan</t>
        </is>
      </c>
      <c r="C169" s="103" t="n"/>
      <c r="D169" s="103" t="n"/>
      <c r="E169" s="103" t="n"/>
      <c r="F169" s="103" t="n"/>
      <c r="G169" s="103" t="n">
        <v>1636</v>
      </c>
      <c r="H169" s="103" t="n">
        <v>8905</v>
      </c>
      <c r="I169" s="930" t="n"/>
      <c r="K169" s="932" t="n"/>
      <c r="N169" s="105">
        <f>B169</f>
        <v/>
      </c>
      <c r="O169" s="106" t="inlineStr"/>
      <c r="P169" s="106" t="inlineStr"/>
      <c r="Q169" s="106" t="inlineStr"/>
      <c r="R169" s="106" t="inlineStr"/>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Dec 2022 $'000 Current (unsecured) Lease liability Lease liability</t>
        </is>
      </c>
      <c r="C16" s="939" t="n"/>
      <c r="D16" s="939" t="n"/>
      <c r="E16" s="939" t="n"/>
      <c r="F16" s="939" t="n"/>
      <c r="G16" s="939" t="n">
        <v/>
      </c>
      <c r="H16" s="939" t="n">
        <v>237</v>
      </c>
      <c r="I16" s="928" t="n"/>
      <c r="J16" s="180" t="n"/>
      <c r="N16" s="969">
        <f>B16</f>
        <v/>
      </c>
      <c r="O16" s="192" t="inlineStr"/>
      <c r="P16" s="192" t="inlineStr"/>
      <c r="Q16" s="192" t="inlineStr"/>
      <c r="R16" s="192" t="inlineStr"/>
      <c r="S16" s="192">
        <f>G16*BS!$B$9</f>
        <v/>
      </c>
      <c r="T16" s="192">
        <f>H16*BS!$B$9</f>
        <v/>
      </c>
      <c r="U16" s="193">
        <f>I16</f>
        <v/>
      </c>
    </row>
    <row r="17">
      <c r="B17" s="102" t="inlineStr">
        <is>
          <t>Dec 2022 $'000 Current (unsecured) Loan MUFG Bank Line of Credit (refer Note 26)</t>
        </is>
      </c>
      <c r="C17" s="939" t="n"/>
      <c r="D17" s="939" t="n"/>
      <c r="E17" s="939" t="n"/>
      <c r="F17" s="939" t="n"/>
      <c r="G17" s="939" t="n">
        <v/>
      </c>
      <c r="H17" s="939" t="n">
        <v>10000</v>
      </c>
      <c r="I17" s="928" t="n"/>
      <c r="J17" s="180" t="n"/>
      <c r="N17" s="969">
        <f>B17</f>
        <v/>
      </c>
      <c r="O17" s="192" t="inlineStr"/>
      <c r="P17" s="192" t="inlineStr"/>
      <c r="Q17" s="192" t="inlineStr"/>
      <c r="R17" s="192" t="inlineStr"/>
      <c r="S17" s="192">
        <f>G17*BS!$B$9</f>
        <v/>
      </c>
      <c r="T17" s="192">
        <f>H17*BS!$B$9</f>
        <v/>
      </c>
      <c r="U17" s="193">
        <f>I17</f>
        <v/>
      </c>
    </row>
    <row r="18">
      <c r="B18" s="102" t="inlineStr">
        <is>
          <t>Dec 2022 $'000 Current (unsecured) Loan - Mizuho Revolving Loan Facility (refer Note 26)</t>
        </is>
      </c>
      <c r="C18" s="939" t="n"/>
      <c r="D18" s="939" t="n"/>
      <c r="E18" s="939" t="n"/>
      <c r="F18" s="939" t="n"/>
      <c r="G18" s="939" t="n">
        <v/>
      </c>
      <c r="H18" s="939" t="n">
        <v>59000</v>
      </c>
      <c r="I18" s="928" t="n"/>
      <c r="J18" s="180" t="n"/>
      <c r="N18" s="969">
        <f>B18</f>
        <v/>
      </c>
      <c r="O18" s="192" t="inlineStr"/>
      <c r="P18" s="192" t="inlineStr"/>
      <c r="Q18" s="192" t="inlineStr"/>
      <c r="R18" s="192" t="inlineStr"/>
      <c r="S18" s="192">
        <f>G18*BS!$B$9</f>
        <v/>
      </c>
      <c r="T18" s="192">
        <f>H18*BS!$B$9</f>
        <v/>
      </c>
      <c r="U18" s="193">
        <f>I18</f>
        <v/>
      </c>
    </row>
    <row r="19">
      <c r="B19" s="102" t="inlineStr">
        <is>
          <t>Dec 2022 $'000 Current (unsecured) Loan - Facility</t>
        </is>
      </c>
      <c r="C19" s="103" t="n"/>
      <c r="D19" s="103" t="n"/>
      <c r="E19" s="103" t="n"/>
      <c r="F19" s="103" t="n"/>
      <c r="G19" s="103" t="n">
        <v/>
      </c>
      <c r="H19" s="103" t="n">
        <v>6838</v>
      </c>
      <c r="I19" s="928" t="n"/>
      <c r="J19" s="180" t="n"/>
      <c r="N19" s="969">
        <f>B19</f>
        <v/>
      </c>
      <c r="O19" s="192" t="inlineStr"/>
      <c r="P19" s="192" t="inlineStr"/>
      <c r="Q19" s="192" t="inlineStr"/>
      <c r="R19" s="192" t="inlineStr"/>
      <c r="S19" s="192">
        <f>G19*BS!$B$9</f>
        <v/>
      </c>
      <c r="T19" s="192">
        <f>H19*BS!$B$9</f>
        <v/>
      </c>
      <c r="U19" s="193">
        <f>I19</f>
        <v/>
      </c>
    </row>
    <row r="20">
      <c r="B20" s="102" t="inlineStr">
        <is>
          <t>Dec 2022 $'000 Current (unsecured) Total current interest-bearing Total current interest-bearing</t>
        </is>
      </c>
      <c r="C20" s="939" t="n"/>
      <c r="D20" s="939" t="n"/>
      <c r="E20" s="939" t="n"/>
      <c r="F20" s="939" t="n"/>
      <c r="G20" s="939" t="n">
        <v/>
      </c>
      <c r="H20" s="939" t="n">
        <v>76075</v>
      </c>
      <c r="I20" s="928" t="n"/>
      <c r="J20" s="180" t="n"/>
      <c r="N20" s="969">
        <f>B20</f>
        <v/>
      </c>
      <c r="O20" s="192" t="inlineStr"/>
      <c r="P20" s="192" t="inlineStr"/>
      <c r="Q20" s="192" t="inlineStr"/>
      <c r="R20" s="192" t="inlineStr"/>
      <c r="S20" s="192">
        <f>G20*BS!$B$9</f>
        <v/>
      </c>
      <c r="T20" s="192">
        <f>H20*BS!$B$9</f>
        <v/>
      </c>
      <c r="U20" s="193">
        <f>I20</f>
        <v/>
      </c>
    </row>
    <row r="21">
      <c r="B21" s="102" t="inlineStr">
        <is>
          <t>Dec Current (unsecured) Lease liability Lease liability</t>
        </is>
      </c>
      <c r="C21" s="939" t="n"/>
      <c r="D21" s="939" t="n"/>
      <c r="E21" s="939" t="n"/>
      <c r="F21" s="939" t="n"/>
      <c r="G21" s="939" t="n">
        <v>208</v>
      </c>
      <c r="H21" s="939" t="n"/>
      <c r="I21" s="928" t="n"/>
      <c r="J21" s="180" t="n"/>
      <c r="N21" s="969">
        <f>B21</f>
        <v/>
      </c>
      <c r="O21" s="192" t="inlineStr"/>
      <c r="P21" s="192" t="inlineStr"/>
      <c r="Q21" s="192" t="inlineStr"/>
      <c r="R21" s="192" t="inlineStr"/>
      <c r="S21" s="192">
        <f>G21*BS!$B$9</f>
        <v/>
      </c>
      <c r="T21" s="192" t="inlineStr"/>
      <c r="U21" s="193">
        <f>I21</f>
        <v/>
      </c>
    </row>
    <row r="22">
      <c r="B22" s="102" t="inlineStr">
        <is>
          <t>Dec Current (unsecured) Loan MUFG Bank Line of Credit (refer Note 26)</t>
        </is>
      </c>
      <c r="C22" s="939" t="n"/>
      <c r="D22" s="939" t="n"/>
      <c r="E22" s="939" t="n"/>
      <c r="F22" s="939" t="n"/>
      <c r="G22" s="939" t="n">
        <v>14000</v>
      </c>
      <c r="H22" s="939" t="n"/>
      <c r="I22" s="928" t="n"/>
      <c r="J22" s="180" t="n"/>
      <c r="N22" s="969">
        <f>B22</f>
        <v/>
      </c>
      <c r="O22" s="192" t="inlineStr"/>
      <c r="P22" s="192" t="inlineStr"/>
      <c r="Q22" s="192" t="inlineStr"/>
      <c r="R22" s="192" t="inlineStr"/>
      <c r="S22" s="192">
        <f>G22*BS!$B$9</f>
        <v/>
      </c>
      <c r="T22" s="192" t="inlineStr"/>
      <c r="U22" s="193">
        <f>I22</f>
        <v/>
      </c>
    </row>
    <row r="23">
      <c r="B23" s="102" t="inlineStr">
        <is>
          <t>Dec Current (unsecured) Loan - Mizuho Revolving Loan Facility (refer Note 26)</t>
        </is>
      </c>
      <c r="C23" s="939" t="n"/>
      <c r="D23" s="939" t="n"/>
      <c r="E23" s="939" t="n"/>
      <c r="F23" s="939" t="n"/>
      <c r="G23" s="939" t="n">
        <v>14000</v>
      </c>
      <c r="H23" s="939" t="n"/>
      <c r="I23" s="928" t="n"/>
      <c r="J23" s="180" t="n"/>
      <c r="N23" s="969">
        <f>B23</f>
        <v/>
      </c>
      <c r="O23" s="192" t="inlineStr"/>
      <c r="P23" s="192" t="inlineStr"/>
      <c r="Q23" s="192" t="inlineStr"/>
      <c r="R23" s="192" t="inlineStr"/>
      <c r="S23" s="192">
        <f>G23*BS!$B$9</f>
        <v/>
      </c>
      <c r="T23" s="192" t="inlineStr"/>
      <c r="U23" s="193">
        <f>I23</f>
        <v/>
      </c>
    </row>
    <row r="24">
      <c r="B24" s="102" t="inlineStr">
        <is>
          <t>Dec Current (unsecured) Loan - Facility</t>
        </is>
      </c>
      <c r="C24" s="939" t="n"/>
      <c r="D24" s="939" t="n"/>
      <c r="E24" s="939" t="n"/>
      <c r="F24" s="939" t="n"/>
      <c r="G24" s="939" t="n">
        <v>6838</v>
      </c>
      <c r="H24" s="939" t="n"/>
      <c r="I24" s="928" t="n"/>
      <c r="J24" s="180" t="n"/>
      <c r="N24" s="969">
        <f>B24</f>
        <v/>
      </c>
      <c r="O24" s="192" t="inlineStr"/>
      <c r="P24" s="192" t="inlineStr"/>
      <c r="Q24" s="192" t="inlineStr"/>
      <c r="R24" s="192" t="inlineStr"/>
      <c r="S24" s="192">
        <f>G24*BS!$B$9</f>
        <v/>
      </c>
      <c r="T24" s="192" t="inlineStr"/>
      <c r="U24" s="193">
        <f>I24</f>
        <v/>
      </c>
    </row>
    <row r="25">
      <c r="B25" s="102" t="inlineStr">
        <is>
          <t>Dec Current (unsecured) Total current interest-bearing Total current interest-bearing</t>
        </is>
      </c>
      <c r="C25" s="939" t="n"/>
      <c r="D25" s="939" t="n"/>
      <c r="E25" s="939" t="n"/>
      <c r="F25" s="939" t="n"/>
      <c r="G25" s="939" t="n">
        <v>35046</v>
      </c>
      <c r="H25" s="939" t="n"/>
      <c r="I25" s="928" t="n"/>
      <c r="J25" s="180" t="n"/>
      <c r="N25" s="969">
        <f>B25</f>
        <v/>
      </c>
      <c r="O25" s="192" t="inlineStr"/>
      <c r="P25" s="192" t="inlineStr"/>
      <c r="Q25" s="192" t="inlineStr"/>
      <c r="R25" s="192" t="inlineStr"/>
      <c r="S25" s="192">
        <f>G25*BS!$B$9</f>
        <v/>
      </c>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10064</v>
      </c>
      <c r="H67" s="954" t="n">
        <v>11372</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18864</v>
      </c>
      <c r="H81" s="954" t="n">
        <v>12336</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Dec 2022 None Total</t>
        </is>
      </c>
      <c r="G88" t="n">
        <v/>
      </c>
      <c r="H88" t="n">
        <v>0</v>
      </c>
      <c r="N88">
        <f>B88</f>
        <v/>
      </c>
      <c r="O88" t="inlineStr"/>
      <c r="P88" t="inlineStr"/>
      <c r="Q88" t="inlineStr"/>
      <c r="R88" t="inlineStr"/>
      <c r="S88">
        <f>G88*BS!$B$9</f>
        <v/>
      </c>
      <c r="T88">
        <f>H88*BS!$B$9</f>
        <v/>
      </c>
    </row>
    <row r="89">
      <c r="B89" t="inlineStr">
        <is>
          <t>Dec 2022 Current Commodity swap contracts</t>
        </is>
      </c>
      <c r="G89" t="n">
        <v/>
      </c>
      <c r="H89" t="n">
        <v>521</v>
      </c>
      <c r="N89">
        <f>B89</f>
        <v/>
      </c>
      <c r="O89" t="inlineStr"/>
      <c r="P89" t="inlineStr"/>
      <c r="Q89" t="inlineStr"/>
      <c r="R89" t="inlineStr"/>
      <c r="S89">
        <f>G89*BS!$B$9</f>
        <v/>
      </c>
      <c r="T89">
        <f>H89*BS!$B$9</f>
        <v/>
      </c>
    </row>
    <row r="90">
      <c r="B90" t="inlineStr">
        <is>
          <t>Dec 2022 Current Foreign currency forward contracts</t>
        </is>
      </c>
      <c r="G90" t="n">
        <v/>
      </c>
      <c r="H90" t="n">
        <v>443</v>
      </c>
      <c r="N90">
        <f>B90</f>
        <v/>
      </c>
      <c r="O90" t="inlineStr"/>
      <c r="P90" t="inlineStr"/>
      <c r="Q90" t="inlineStr"/>
      <c r="R90" t="inlineStr"/>
      <c r="S90">
        <f>G90*BS!$B$9</f>
        <v/>
      </c>
      <c r="T90">
        <f>H90*BS!$B$9</f>
        <v/>
      </c>
    </row>
    <row r="91">
      <c r="B91" t="inlineStr">
        <is>
          <t>Dec 2022 Current Total</t>
        </is>
      </c>
      <c r="G91" t="n">
        <v/>
      </c>
      <c r="H91" t="n">
        <v>964</v>
      </c>
      <c r="N91">
        <f>B91</f>
        <v/>
      </c>
      <c r="O91" t="inlineStr"/>
      <c r="P91" t="inlineStr"/>
      <c r="Q91" t="inlineStr"/>
      <c r="R91" t="inlineStr"/>
      <c r="S91">
        <f>G91*BS!$B$9</f>
        <v/>
      </c>
      <c r="T91">
        <f>H91*BS!$B$9</f>
        <v/>
      </c>
    </row>
    <row r="92">
      <c r="B92" t="inlineStr">
        <is>
          <t>Dec None Total</t>
        </is>
      </c>
      <c r="G92" t="n">
        <v>0</v>
      </c>
      <c r="N92">
        <f>B92</f>
        <v/>
      </c>
      <c r="O92" t="inlineStr"/>
      <c r="P92" t="inlineStr"/>
      <c r="Q92" t="inlineStr"/>
      <c r="R92" t="inlineStr"/>
      <c r="S92">
        <f>G92*BS!$B$9</f>
        <v/>
      </c>
      <c r="T92" t="inlineStr"/>
    </row>
    <row r="93" ht="15.75" customHeight="1" s="340">
      <c r="B93" t="inlineStr">
        <is>
          <t>Dec Current Commodity swap contracts</t>
        </is>
      </c>
      <c r="G93" t="n">
        <v>8170</v>
      </c>
      <c r="N93">
        <f>B93</f>
        <v/>
      </c>
      <c r="O93" t="inlineStr"/>
      <c r="P93" t="inlineStr"/>
      <c r="Q93" t="inlineStr"/>
      <c r="R93" t="inlineStr"/>
      <c r="S93">
        <f>G93*BS!$B$9</f>
        <v/>
      </c>
      <c r="T93" t="inlineStr"/>
    </row>
    <row r="94">
      <c r="B94" s="102" t="inlineStr">
        <is>
          <t>Dec Current Foreign currency forward contracts</t>
        </is>
      </c>
      <c r="C94" s="939" t="n"/>
      <c r="D94" s="939" t="n"/>
      <c r="E94" s="939" t="n"/>
      <c r="F94" s="939" t="n"/>
      <c r="G94" s="939" t="n">
        <v>630</v>
      </c>
      <c r="H94" s="939" t="n"/>
      <c r="I94" s="975" t="n"/>
      <c r="J94" s="180" t="n"/>
      <c r="N94" s="976">
        <f>B94</f>
        <v/>
      </c>
      <c r="O94" s="192" t="inlineStr"/>
      <c r="P94" s="192" t="inlineStr"/>
      <c r="Q94" s="192" t="inlineStr"/>
      <c r="R94" s="192" t="inlineStr"/>
      <c r="S94" s="192">
        <f>G94*BS!$B$9</f>
        <v/>
      </c>
      <c r="T94" s="192" t="inlineStr"/>
      <c r="U94" s="193">
        <f>I88</f>
        <v/>
      </c>
    </row>
    <row r="95">
      <c r="B95" s="102" t="inlineStr">
        <is>
          <t>Dec Current Total</t>
        </is>
      </c>
      <c r="C95" s="939" t="n"/>
      <c r="D95" s="939" t="n"/>
      <c r="E95" s="939" t="n"/>
      <c r="F95" s="939" t="n"/>
      <c r="G95" s="939" t="n">
        <v>8800</v>
      </c>
      <c r="H95" s="939" t="n"/>
      <c r="I95" s="975" t="n"/>
      <c r="J95" s="180" t="n"/>
      <c r="N95" s="976">
        <f>B95</f>
        <v/>
      </c>
      <c r="O95" s="192" t="inlineStr"/>
      <c r="P95" s="192" t="inlineStr"/>
      <c r="Q95" s="192" t="inlineStr"/>
      <c r="R95" s="192" t="inlineStr"/>
      <c r="S95" s="192">
        <f>G95*BS!$B$9</f>
        <v/>
      </c>
      <c r="T95" s="192" t="inlineStr"/>
      <c r="U95" s="193">
        <f>I89</f>
        <v/>
      </c>
    </row>
    <row r="96">
      <c r="B96" s="211" t="inlineStr">
        <is>
          <t>Dec $'000 None Current provisions</t>
        </is>
      </c>
      <c r="C96" s="939" t="n"/>
      <c r="D96" s="939" t="n"/>
      <c r="E96" s="939" t="n"/>
      <c r="F96" s="939" t="n"/>
      <c r="G96" s="939" t="n">
        <v>4247</v>
      </c>
      <c r="H96" s="939" t="n">
        <v>8032</v>
      </c>
      <c r="I96" s="975" t="n"/>
      <c r="J96" s="180" t="n"/>
      <c r="N96" s="976">
        <f>B96</f>
        <v/>
      </c>
      <c r="O96" s="192" t="inlineStr"/>
      <c r="P96" s="192" t="inlineStr"/>
      <c r="Q96" s="192" t="inlineStr"/>
      <c r="R96" s="192" t="inlineStr"/>
      <c r="S96" s="192">
        <f>G96*BS!$B$9</f>
        <v/>
      </c>
      <c r="T96" s="192">
        <f>H96*BS!$B$9</f>
        <v/>
      </c>
      <c r="U96" s="193">
        <f>I90</f>
        <v/>
      </c>
    </row>
    <row r="97">
      <c r="B97" s="211" t="inlineStr">
        <is>
          <t>Dec $'000 None Non-current provisions</t>
        </is>
      </c>
      <c r="C97" s="103" t="n"/>
      <c r="D97" s="103" t="n"/>
      <c r="E97" s="103" t="n"/>
      <c r="F97" s="103" t="n"/>
      <c r="G97" s="103" t="n">
        <v>51910</v>
      </c>
      <c r="H97" s="103" t="n">
        <v>45983</v>
      </c>
      <c r="I97" s="979" t="n"/>
      <c r="J97" s="180" t="n"/>
      <c r="N97" s="976">
        <f>B97</f>
        <v/>
      </c>
      <c r="O97" s="192" t="inlineStr"/>
      <c r="P97" s="192" t="inlineStr"/>
      <c r="Q97" s="192" t="inlineStr"/>
      <c r="R97" s="192" t="inlineStr"/>
      <c r="S97" s="192">
        <f>G97*BS!$B$9</f>
        <v/>
      </c>
      <c r="T97" s="192">
        <f>H97*BS!$B$9</f>
        <v/>
      </c>
      <c r="U97" s="193">
        <f>I91</f>
        <v/>
      </c>
    </row>
    <row r="98">
      <c r="B98" s="211" t="inlineStr">
        <is>
          <t>Dec $'000 None Total provisions</t>
        </is>
      </c>
      <c r="C98" s="939" t="n"/>
      <c r="D98" s="939" t="n"/>
      <c r="E98" s="939" t="n"/>
      <c r="F98" s="939" t="n"/>
      <c r="G98" s="939" t="n">
        <v>56157</v>
      </c>
      <c r="H98" s="939" t="n">
        <v>54015</v>
      </c>
      <c r="I98" s="980" t="n"/>
      <c r="J98" s="180" t="n"/>
      <c r="N98" s="976">
        <f>B98</f>
        <v/>
      </c>
      <c r="O98" s="192" t="inlineStr"/>
      <c r="P98" s="192" t="inlineStr"/>
      <c r="Q98" s="192" t="inlineStr"/>
      <c r="R98" s="192" t="inlineStr"/>
      <c r="S98" s="192">
        <f>G98*BS!$B$9</f>
        <v/>
      </c>
      <c r="T98" s="192">
        <f>H98*BS!$B$9</f>
        <v/>
      </c>
      <c r="U98" s="193">
        <f>I92</f>
        <v/>
      </c>
    </row>
    <row r="99" customFormat="1" s="194">
      <c r="B99" s="208" t="inlineStr">
        <is>
          <t>Total $'000 None Carrying value at 1 January 2022</t>
        </is>
      </c>
      <c r="C99" s="939" t="n"/>
      <c r="D99" s="939" t="n"/>
      <c r="E99" s="939" t="n"/>
      <c r="F99" s="939" t="n"/>
      <c r="G99" s="939" t="n">
        <v/>
      </c>
      <c r="H99" s="939" t="n">
        <v>56157</v>
      </c>
      <c r="I99" s="981" t="n"/>
      <c r="J99" s="180" t="n"/>
      <c r="N99" s="976">
        <f>B99</f>
        <v/>
      </c>
      <c r="O99" s="192" t="inlineStr"/>
      <c r="P99" s="192" t="inlineStr"/>
      <c r="Q99" s="192" t="inlineStr"/>
      <c r="R99" s="192" t="inlineStr"/>
      <c r="S99" s="192">
        <f>G99*BS!$B$9</f>
        <v/>
      </c>
      <c r="T99" s="192">
        <f>H99*BS!$B$9</f>
        <v/>
      </c>
      <c r="U99" s="193">
        <f>I93</f>
        <v/>
      </c>
    </row>
    <row r="100">
      <c r="B100" s="211" t="inlineStr">
        <is>
          <t>Total $'000 None Movement during the year</t>
        </is>
      </c>
      <c r="C100" s="939" t="n"/>
      <c r="D100" s="939" t="n"/>
      <c r="E100" s="939" t="n"/>
      <c r="F100" s="939" t="n"/>
      <c r="G100" s="939" t="n">
        <v/>
      </c>
      <c r="H100" s="939" t="n">
        <v>-1998</v>
      </c>
      <c r="I100" s="981" t="n"/>
      <c r="J100" s="180" t="n"/>
      <c r="N100" s="976">
        <f>B100</f>
        <v/>
      </c>
      <c r="O100" s="192" t="inlineStr"/>
      <c r="P100" s="192" t="inlineStr"/>
      <c r="Q100" s="192" t="inlineStr"/>
      <c r="R100" s="192" t="inlineStr"/>
      <c r="S100" s="192">
        <f>G100*BS!$B$9</f>
        <v/>
      </c>
      <c r="T100" s="192">
        <f>H100*BS!$B$9</f>
        <v/>
      </c>
      <c r="U100" s="193">
        <f>I94</f>
        <v/>
      </c>
    </row>
    <row r="101">
      <c r="B101" s="211" t="inlineStr">
        <is>
          <t>Total $'000 None Unwinding of discount</t>
        </is>
      </c>
      <c r="C101" s="939" t="n"/>
      <c r="D101" s="939" t="n"/>
      <c r="E101" s="939" t="n"/>
      <c r="F101" s="939" t="n"/>
      <c r="G101" s="939" t="n">
        <v/>
      </c>
      <c r="H101" s="939" t="n">
        <v>-144</v>
      </c>
      <c r="I101" s="981" t="n"/>
      <c r="J101" s="180" t="n"/>
      <c r="N101" s="976">
        <f>B101</f>
        <v/>
      </c>
      <c r="O101" s="192" t="inlineStr"/>
      <c r="P101" s="192" t="inlineStr"/>
      <c r="Q101" s="192" t="inlineStr"/>
      <c r="R101" s="192" t="inlineStr"/>
      <c r="S101" s="192">
        <f>G101*BS!$B$9</f>
        <v/>
      </c>
      <c r="T101" s="192">
        <f>H101*BS!$B$9</f>
        <v/>
      </c>
      <c r="U101" s="193">
        <f>I95</f>
        <v/>
      </c>
    </row>
    <row r="102">
      <c r="B102" s="211" t="inlineStr">
        <is>
          <t>Total $'000 None Carrying value at 31 December 2022</t>
        </is>
      </c>
      <c r="C102" s="939" t="n"/>
      <c r="D102" s="939" t="n"/>
      <c r="E102" s="939" t="n"/>
      <c r="F102" s="939" t="n"/>
      <c r="G102" s="939" t="n">
        <v/>
      </c>
      <c r="H102" s="939" t="n">
        <v>54015</v>
      </c>
      <c r="I102" s="981" t="n"/>
      <c r="J102" s="180" t="n"/>
      <c r="N102" s="976">
        <f>B102</f>
        <v/>
      </c>
      <c r="O102" s="192" t="inlineStr"/>
      <c r="P102" s="192" t="inlineStr"/>
      <c r="Q102" s="192" t="inlineStr"/>
      <c r="R102" s="192" t="inlineStr"/>
      <c r="S102" s="192">
        <f>G102*BS!$B$9</f>
        <v/>
      </c>
      <c r="T102" s="192">
        <f>H102*BS!$B$9</f>
        <v/>
      </c>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B109" t="inlineStr">
        <is>
          <t>Dec 2022 $'000 Current (unsecured) Lease liability Lease liability</t>
        </is>
      </c>
      <c r="G109" t="n">
        <v/>
      </c>
      <c r="H109" t="n">
        <v>237</v>
      </c>
      <c r="N109">
        <f>B109</f>
        <v/>
      </c>
      <c r="O109" t="inlineStr"/>
      <c r="P109" t="inlineStr"/>
      <c r="Q109" t="inlineStr"/>
      <c r="R109" t="inlineStr"/>
      <c r="S109">
        <f>G109*BS!$B$9</f>
        <v/>
      </c>
      <c r="T109">
        <f>H109*BS!$B$9</f>
        <v/>
      </c>
    </row>
    <row r="110">
      <c r="B110" t="inlineStr">
        <is>
          <t>Dec 2022 $'000 Non-current (unsecured) Lease liability Lease liability</t>
        </is>
      </c>
      <c r="G110" t="n">
        <v/>
      </c>
      <c r="H110" t="n">
        <v>34</v>
      </c>
      <c r="N110">
        <f>B110</f>
        <v/>
      </c>
      <c r="O110" t="inlineStr"/>
      <c r="P110" t="inlineStr"/>
      <c r="Q110" t="inlineStr"/>
      <c r="R110" t="inlineStr"/>
      <c r="S110">
        <f>G110*BS!$B$9</f>
        <v/>
      </c>
      <c r="T110">
        <f>H110*BS!$B$9</f>
        <v/>
      </c>
    </row>
    <row r="111">
      <c r="B111" t="inlineStr">
        <is>
          <t>Dec 2022 $'000 Non-current (unsecured) Total non-current interest-bearing Total non-current interest-bearing</t>
        </is>
      </c>
      <c r="G111" t="n">
        <v/>
      </c>
      <c r="H111" t="n">
        <v>34</v>
      </c>
      <c r="N111">
        <f>B111</f>
        <v/>
      </c>
      <c r="O111" t="inlineStr"/>
      <c r="P111" t="inlineStr"/>
      <c r="Q111" t="inlineStr"/>
      <c r="R111" t="inlineStr"/>
      <c r="S111">
        <f>G111*BS!$B$9</f>
        <v/>
      </c>
      <c r="T111">
        <f>H111*BS!$B$9</f>
        <v/>
      </c>
    </row>
    <row r="112">
      <c r="B112" t="inlineStr">
        <is>
          <t>Dec Current (unsecured) Lease liability Lease liability</t>
        </is>
      </c>
      <c r="G112" t="n">
        <v>208</v>
      </c>
      <c r="N112">
        <f>B112</f>
        <v/>
      </c>
      <c r="O112" t="inlineStr"/>
      <c r="P112" t="inlineStr"/>
      <c r="Q112" t="inlineStr"/>
      <c r="R112" t="inlineStr"/>
      <c r="S112">
        <f>G112*BS!$B$9</f>
        <v/>
      </c>
      <c r="T112" t="inlineStr"/>
    </row>
    <row r="113">
      <c r="B113" t="inlineStr">
        <is>
          <t>Dec Non-current (unsecured) Lease liability Lease liability</t>
        </is>
      </c>
      <c r="G113" t="n">
        <v>96</v>
      </c>
      <c r="N113">
        <f>B113</f>
        <v/>
      </c>
      <c r="O113" t="inlineStr"/>
      <c r="P113" t="inlineStr"/>
      <c r="Q113" t="inlineStr"/>
      <c r="R113" t="inlineStr"/>
      <c r="S113">
        <f>G113*BS!$B$9</f>
        <v/>
      </c>
      <c r="T113" t="inlineStr"/>
    </row>
    <row r="114">
      <c r="B114" t="inlineStr">
        <is>
          <t>Dec Non-current (unsecured) Total non-current interest-bearing Total non-current interest-bearing</t>
        </is>
      </c>
      <c r="G114" t="n">
        <v>6934</v>
      </c>
      <c r="N114">
        <f>B114</f>
        <v/>
      </c>
      <c r="O114" t="inlineStr"/>
      <c r="P114" t="inlineStr"/>
      <c r="Q114" t="inlineStr"/>
      <c r="R114" t="inlineStr"/>
      <c r="S114">
        <f>G114*BS!$B$9</f>
        <v/>
      </c>
      <c r="T114" t="inlineStr"/>
    </row>
    <row r="115">
      <c r="A115" s="79" t="n"/>
      <c r="B115" s="102" t="n"/>
      <c r="C115" s="103" t="n"/>
      <c r="D115" s="103" t="n"/>
      <c r="E115" s="103" t="n"/>
      <c r="F115" s="103" t="n"/>
      <c r="G115" s="103" t="n"/>
      <c r="H115" s="103" t="n"/>
      <c r="I115" s="210"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210" t="n"/>
      <c r="J116" s="180" t="n"/>
      <c r="N116" s="985" t="inlineStr"/>
      <c r="O116" s="192" t="inlineStr"/>
      <c r="P116" s="192" t="inlineStr"/>
      <c r="Q116" s="192" t="inlineStr"/>
      <c r="R116" s="192" t="inlineStr"/>
      <c r="S116" s="192" t="inlineStr"/>
      <c r="T116" s="192" t="inlineStr"/>
      <c r="U116" s="193" t="n"/>
    </row>
    <row r="117">
      <c r="A117" s="79" t="inlineStr">
        <is>
          <t>K16T</t>
        </is>
      </c>
      <c r="B117" s="96" t="inlineStr">
        <is>
          <t xml:space="preserve"> Total </t>
        </is>
      </c>
      <c r="C117" s="954">
        <f>SUM(INDIRECT(ADDRESS(MATCH("K16",$A:$A,0)+1,COLUMN(C$13),4)&amp;":"&amp;ADDRESS(MATCH("K16T",$A:$A,0)-1,COLUMN(C$13),4)))</f>
        <v/>
      </c>
      <c r="D117" s="954">
        <f>SUM(INDIRECT(ADDRESS(MATCH("K16",$A:$A,0)+1,COLUMN(D$13),4)&amp;":"&amp;ADDRESS(MATCH("K16T",$A:$A,0)-1,COLUMN(D$13),4)))</f>
        <v/>
      </c>
      <c r="E117" s="954">
        <f>SUM(INDIRECT(ADDRESS(MATCH("K16",$A:$A,0)+1,COLUMN(E$13),4)&amp;":"&amp;ADDRESS(MATCH("K16T",$A:$A,0)-1,COLUMN(E$13),4)))</f>
        <v/>
      </c>
      <c r="F117" s="954">
        <f>SUM(INDIRECT(ADDRESS(MATCH("K16",$A:$A,0)+1,COLUMN(F$13),4)&amp;":"&amp;ADDRESS(MATCH("K16T",$A:$A,0)-1,COLUMN(F$13),4)))</f>
        <v/>
      </c>
      <c r="G117" s="954">
        <f>SUM(INDIRECT(ADDRESS(MATCH("K16",$A:$A,0)+1,COLUMN(G$13),4)&amp;":"&amp;ADDRESS(MATCH("K16T",$A:$A,0)-1,COLUMN(G$13),4)))</f>
        <v/>
      </c>
      <c r="H117" s="954">
        <f>SUM(INDIRECT(ADDRESS(MATCH("K16",$A:$A,0)+1,COLUMN(H$13),4)&amp;":"&amp;ADDRESS(MATCH("K16T",$A:$A,0)-1,COLUMN(H$13),4)))</f>
        <v/>
      </c>
      <c r="I117" s="210" t="n"/>
      <c r="J117" s="180" t="n"/>
      <c r="N117" s="985">
        <f>B117</f>
        <v/>
      </c>
      <c r="O117" s="192">
        <f>C117*BS!$B$9</f>
        <v/>
      </c>
      <c r="P117" s="192">
        <f>D117*BS!$B$9</f>
        <v/>
      </c>
      <c r="Q117" s="192">
        <f>E117*BS!$B$9</f>
        <v/>
      </c>
      <c r="R117" s="192">
        <f>F117*BS!$B$9</f>
        <v/>
      </c>
      <c r="S117" s="192">
        <f>G117*BS!$B$9</f>
        <v/>
      </c>
      <c r="T117" s="192">
        <f>H117*BS!$B$9</f>
        <v/>
      </c>
      <c r="U117" s="193" t="n"/>
    </row>
    <row r="118">
      <c r="A118" s="79" t="inlineStr">
        <is>
          <t>K17</t>
        </is>
      </c>
      <c r="B118" s="621" t="inlineStr">
        <is>
          <t xml:space="preserve"> Bond</t>
        </is>
      </c>
      <c r="I118" s="986" t="n"/>
      <c r="J118" s="180" t="n"/>
      <c r="N118" s="985">
        <f>B118</f>
        <v/>
      </c>
      <c r="O118" t="inlineStr"/>
      <c r="P118" t="inlineStr"/>
      <c r="Q118" t="inlineStr"/>
      <c r="R118" t="inlineStr"/>
      <c r="S118" t="inlineStr"/>
      <c r="T118" t="inlineStr"/>
      <c r="U118" s="193">
        <f>I106</f>
        <v/>
      </c>
    </row>
    <row r="119">
      <c r="A119" s="79" t="n"/>
      <c r="B119" s="102" t="n"/>
      <c r="C119" s="103" t="n"/>
      <c r="D119" s="103" t="n"/>
      <c r="E119" s="103" t="n"/>
      <c r="F119" s="103" t="n"/>
      <c r="G119" s="103" t="n"/>
      <c r="H119" s="103" t="n"/>
      <c r="I119" s="986" t="n"/>
      <c r="J119" s="180" t="n"/>
      <c r="N119" s="985"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86" t="n"/>
      <c r="J120" s="180" t="n"/>
      <c r="N120" s="985" t="inlineStr"/>
      <c r="O120" s="192" t="inlineStr"/>
      <c r="P120" s="192" t="inlineStr"/>
      <c r="Q120" s="192" t="inlineStr"/>
      <c r="R120" s="192" t="inlineStr"/>
      <c r="S120" s="192" t="inlineStr"/>
      <c r="T120" s="192" t="inlineStr"/>
      <c r="U120" s="193" t="n"/>
    </row>
    <row r="121">
      <c r="A121" s="79" t="inlineStr">
        <is>
          <t>K17T</t>
        </is>
      </c>
      <c r="B121" s="96" t="inlineStr">
        <is>
          <t xml:space="preserve"> Total </t>
        </is>
      </c>
      <c r="C121" s="954">
        <f>SUM(INDIRECT(ADDRESS(MATCH("K17",$A:$A,0)+1,COLUMN(C$13),4)&amp;":"&amp;ADDRESS(MATCH("K17T",$A:$A,0)-1,COLUMN(C$13),4)))</f>
        <v/>
      </c>
      <c r="D121" s="954">
        <f>SUM(INDIRECT(ADDRESS(MATCH("K17",$A:$A,0)+1,COLUMN(D$13),4)&amp;":"&amp;ADDRESS(MATCH("K17T",$A:$A,0)-1,COLUMN(D$13),4)))</f>
        <v/>
      </c>
      <c r="E121" s="954">
        <f>SUM(INDIRECT(ADDRESS(MATCH("K17",$A:$A,0)+1,COLUMN(E$13),4)&amp;":"&amp;ADDRESS(MATCH("K17T",$A:$A,0)-1,COLUMN(E$13),4)))</f>
        <v/>
      </c>
      <c r="F121" s="954">
        <f>SUM(INDIRECT(ADDRESS(MATCH("K17",$A:$A,0)+1,COLUMN(F$13),4)&amp;":"&amp;ADDRESS(MATCH("K17T",$A:$A,0)-1,COLUMN(F$13),4)))</f>
        <v/>
      </c>
      <c r="G121" s="954" t="n">
        <v>0</v>
      </c>
      <c r="H121" s="954" t="n">
        <v>0</v>
      </c>
      <c r="I121" s="986" t="n"/>
      <c r="J121" s="180" t="n"/>
      <c r="N121" s="985">
        <f>B121</f>
        <v/>
      </c>
      <c r="O121" s="192">
        <f>C121*BS!$B$9</f>
        <v/>
      </c>
      <c r="P121" s="192">
        <f>D121*BS!$B$9</f>
        <v/>
      </c>
      <c r="Q121" s="192">
        <f>E121*BS!$B$9</f>
        <v/>
      </c>
      <c r="R121" s="192">
        <f>F121*BS!$B$9</f>
        <v/>
      </c>
      <c r="S121" s="192">
        <f>G121*BS!$B$9</f>
        <v/>
      </c>
      <c r="T121" s="192">
        <f>H121*BS!$B$9</f>
        <v/>
      </c>
      <c r="U121" s="193" t="n"/>
    </row>
    <row r="122" customFormat="1" s="194">
      <c r="A122" s="79" t="inlineStr">
        <is>
          <t>K18</t>
        </is>
      </c>
      <c r="B122" s="621" t="inlineStr">
        <is>
          <t xml:space="preserve"> Subordinate Debt</t>
        </is>
      </c>
      <c r="I122" s="975" t="n"/>
      <c r="J122" s="180" t="n"/>
      <c r="N122" s="985">
        <f>B122</f>
        <v/>
      </c>
      <c r="O122" t="inlineStr"/>
      <c r="P122" t="inlineStr"/>
      <c r="Q122" t="inlineStr"/>
      <c r="R122" t="inlineStr"/>
      <c r="S122" t="inlineStr"/>
      <c r="T122" t="inlineStr"/>
      <c r="U122" s="193">
        <f>I110</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inlineStr">
        <is>
          <t>K18T</t>
        </is>
      </c>
      <c r="B125" s="96" t="inlineStr">
        <is>
          <t xml:space="preserve"> Total </t>
        </is>
      </c>
      <c r="C125" s="954">
        <f>SUM(INDIRECT(ADDRESS(MATCH("K18",$A:$A,0)+1,COLUMN(C$13),4)&amp;":"&amp;ADDRESS(MATCH("K18T",$A:$A,0)-1,COLUMN(C$13),4)))</f>
        <v/>
      </c>
      <c r="D125" s="954">
        <f>SUM(INDIRECT(ADDRESS(MATCH("K18",$A:$A,0)+1,COLUMN(D$13),4)&amp;":"&amp;ADDRESS(MATCH("K18T",$A:$A,0)-1,COLUMN(D$13),4)))</f>
        <v/>
      </c>
      <c r="E125" s="954">
        <f>SUM(INDIRECT(ADDRESS(MATCH("K18",$A:$A,0)+1,COLUMN(E$13),4)&amp;":"&amp;ADDRESS(MATCH("K18T",$A:$A,0)-1,COLUMN(E$13),4)))</f>
        <v/>
      </c>
      <c r="F125" s="954">
        <f>SUM(INDIRECT(ADDRESS(MATCH("K18",$A:$A,0)+1,COLUMN(F$13),4)&amp;":"&amp;ADDRESS(MATCH("K18T",$A:$A,0)-1,COLUMN(F$13),4)))</f>
        <v/>
      </c>
      <c r="G125" s="954" t="n">
        <v>0</v>
      </c>
      <c r="H125" s="954" t="n">
        <v>0</v>
      </c>
      <c r="I125" s="975" t="n"/>
      <c r="J125" s="180" t="n"/>
      <c r="N125" s="976">
        <f>B125</f>
        <v/>
      </c>
      <c r="O125" s="192">
        <f>C125*BS!$B$9</f>
        <v/>
      </c>
      <c r="P125" s="192">
        <f>D125*BS!$B$9</f>
        <v/>
      </c>
      <c r="Q125" s="192">
        <f>E125*BS!$B$9</f>
        <v/>
      </c>
      <c r="R125" s="192">
        <f>F125*BS!$B$9</f>
        <v/>
      </c>
      <c r="S125" s="192">
        <f>G125*BS!$B$9</f>
        <v/>
      </c>
      <c r="T125" s="192">
        <f>H125*BS!$B$9</f>
        <v/>
      </c>
      <c r="U125" s="193" t="n"/>
    </row>
    <row r="126">
      <c r="A126" s="79" t="inlineStr">
        <is>
          <t>K19</t>
        </is>
      </c>
      <c r="B126" s="102" t="inlineStr">
        <is>
          <t xml:space="preserve"> Loan from related parties </t>
        </is>
      </c>
      <c r="C126" s="220" t="n"/>
      <c r="D126" s="220" t="n"/>
      <c r="E126" s="220" t="n"/>
      <c r="F126" s="220" t="n"/>
      <c r="G126" s="220" t="n"/>
      <c r="H126" s="220" t="n"/>
      <c r="I126" s="975" t="n"/>
      <c r="J126" s="180" t="n"/>
      <c r="N126" s="976">
        <f>B126</f>
        <v/>
      </c>
      <c r="O126" s="192" t="inlineStr"/>
      <c r="P126" s="192" t="inlineStr"/>
      <c r="Q126" s="192" t="inlineStr"/>
      <c r="R126" s="192" t="inlineStr"/>
      <c r="S126" s="192" t="inlineStr"/>
      <c r="T126" s="192" t="inlineStr"/>
      <c r="U126" s="193">
        <f>I114</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I115</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I116</f>
        <v/>
      </c>
    </row>
    <row r="129">
      <c r="A129" s="79" t="n"/>
      <c r="B129" s="102" t="n"/>
      <c r="C129" s="103" t="n"/>
      <c r="D129" s="103" t="n"/>
      <c r="E129" s="103" t="n"/>
      <c r="F129" s="103" t="n"/>
      <c r="G129" s="103" t="n"/>
      <c r="H129" s="103" t="n"/>
      <c r="I129" s="975" t="n"/>
      <c r="J129" s="180" t="n"/>
      <c r="N129" s="976" t="inlineStr"/>
      <c r="O129" s="192" t="inlineStr"/>
      <c r="P129" s="192" t="inlineStr"/>
      <c r="Q129" s="192" t="inlineStr"/>
      <c r="R129" s="192" t="inlineStr"/>
      <c r="S129" s="192" t="inlineStr"/>
      <c r="T129" s="192" t="inlineStr"/>
      <c r="U129" s="193">
        <f>I117</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I119</f>
        <v/>
      </c>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I120</f>
        <v/>
      </c>
    </row>
    <row r="133">
      <c r="B133" s="102" t="inlineStr">
        <is>
          <t xml:space="preserve"> Others </t>
        </is>
      </c>
      <c r="C133" s="220" t="n"/>
      <c r="D133" s="220" t="n"/>
      <c r="E133" s="220" t="n"/>
      <c r="F133" s="220" t="n"/>
      <c r="G133" s="220" t="n"/>
      <c r="H133" s="220" t="n"/>
      <c r="I133" s="980" t="n"/>
      <c r="J133" s="180" t="n"/>
      <c r="N133" s="976">
        <f>B133</f>
        <v/>
      </c>
      <c r="O133" s="192" t="inlineStr"/>
      <c r="P133" s="192" t="inlineStr"/>
      <c r="Q133" s="192" t="inlineStr"/>
      <c r="R133" s="192" t="inlineStr"/>
      <c r="S133" s="192" t="inlineStr"/>
      <c r="T133" s="192" t="inlineStr"/>
      <c r="U133" s="193">
        <f>I121</f>
        <v/>
      </c>
    </row>
    <row r="134">
      <c r="A134" s="194" t="inlineStr">
        <is>
          <t>K20</t>
        </is>
      </c>
      <c r="B134" s="96" t="inlineStr">
        <is>
          <t xml:space="preserve">Total </t>
        </is>
      </c>
      <c r="C134" s="987">
        <f>INDIRECT(ADDRESS(MATCH("K16T",$A:$A,0),COLUMN(C$13),4))+INDIRECT(ADDRESS(MATCH("K17T",$A:$A,0),COLUMN(C$13),4))+INDIRECT(ADDRESS(MATCH("K18T",$A:$A,0),COLUMN(C$13),4))+SUM(INDIRECT(ADDRESS(MATCH("K19",$A:$A,0),COLUMN(C$13),4)&amp;":"&amp;ADDRESS(MATCH("K20",$A:$A,0)-1,COLUMN(C$13),4)))</f>
        <v/>
      </c>
      <c r="D134" s="987">
        <f>INDIRECT(ADDRESS(MATCH("K16T",$A:$A,0),COLUMN(D$13),4))+INDIRECT(ADDRESS(MATCH("K17T",$A:$A,0),COLUMN(D$13),4))+INDIRECT(ADDRESS(MATCH("K18T",$A:$A,0),COLUMN(D$13),4))+SUM(INDIRECT(ADDRESS(MATCH("K19",$A:$A,0),COLUMN(D$13),4)&amp;":"&amp;ADDRESS(MATCH("K20",$A:$A,0)-1,COLUMN(D$13),4)))</f>
        <v/>
      </c>
      <c r="E134" s="987">
        <f>INDIRECT(ADDRESS(MATCH("K16T",$A:$A,0),COLUMN(E$13),4))+INDIRECT(ADDRESS(MATCH("K17T",$A:$A,0),COLUMN(E$13),4))+INDIRECT(ADDRESS(MATCH("K18T",$A:$A,0),COLUMN(E$13),4))+SUM(INDIRECT(ADDRESS(MATCH("K19",$A:$A,0),COLUMN(E$13),4)&amp;":"&amp;ADDRESS(MATCH("K20",$A:$A,0)-1,COLUMN(E$13),4)))</f>
        <v/>
      </c>
      <c r="F134" s="987">
        <f>INDIRECT(ADDRESS(MATCH("K16T",$A:$A,0),COLUMN(F$13),4))+INDIRECT(ADDRESS(MATCH("K17T",$A:$A,0),COLUMN(F$13),4))+INDIRECT(ADDRESS(MATCH("K18T",$A:$A,0),COLUMN(F$13),4))+SUM(INDIRECT(ADDRESS(MATCH("K19",$A:$A,0),COLUMN(F$13),4)&amp;":"&amp;ADDRESS(MATCH("K20",$A:$A,0)-1,COLUMN(F$13),4)))</f>
        <v/>
      </c>
      <c r="G134" s="987">
        <f>INDIRECT(ADDRESS(MATCH("K16T",$A:$A,0),COLUMN(G$13),4))+INDIRECT(ADDRESS(MATCH("K17T",$A:$A,0),COLUMN(G$13),4))+INDIRECT(ADDRESS(MATCH("K18T",$A:$A,0),COLUMN(G$13),4))+SUM(INDIRECT(ADDRESS(MATCH("K19",$A:$A,0),COLUMN(G$13),4)&amp;":"&amp;ADDRESS(MATCH("K20",$A:$A,0)-1,COLUMN(G$13),4)))</f>
        <v/>
      </c>
      <c r="H134" s="987">
        <f>INDIRECT(ADDRESS(MATCH("K16T",$A:$A,0),COLUMN(H$13),4))+INDIRECT(ADDRESS(MATCH("K17T",$A:$A,0),COLUMN(H$13),4))+INDIRECT(ADDRESS(MATCH("K18T",$A:$A,0),COLUMN(H$13),4))+SUM(INDIRECT(ADDRESS(MATCH("K19",$A:$A,0),COLUMN(H$13),4)&amp;":"&amp;ADDRESS(MATCH("K20",$A:$A,0)-1,COLUMN(H$13),4)))</f>
        <v/>
      </c>
      <c r="I134" s="988" t="n"/>
      <c r="J134" s="196" t="n"/>
      <c r="K134" s="197" t="n"/>
      <c r="L134" s="197" t="n"/>
      <c r="M134" s="197" t="n"/>
      <c r="N134" s="966">
        <f>B134</f>
        <v/>
      </c>
      <c r="O134" s="198">
        <f>C134*BS!$B$9</f>
        <v/>
      </c>
      <c r="P134" s="198">
        <f>D134*BS!$B$9</f>
        <v/>
      </c>
      <c r="Q134" s="198">
        <f>E134*BS!$B$9</f>
        <v/>
      </c>
      <c r="R134" s="198">
        <f>F134*BS!$B$9</f>
        <v/>
      </c>
      <c r="S134" s="198">
        <f>G134*BS!$B$9</f>
        <v/>
      </c>
      <c r="T134" s="198">
        <f>H134*BS!$B$9</f>
        <v/>
      </c>
      <c r="U134" s="193">
        <f>I122</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89" t="n"/>
      <c r="D135" s="989" t="n"/>
      <c r="E135" s="989" t="n"/>
      <c r="F135" s="989" t="n"/>
      <c r="G135" s="989" t="n"/>
      <c r="H135" s="989" t="n"/>
      <c r="I135" s="980" t="n"/>
      <c r="J135" s="180" t="n"/>
      <c r="N135" s="976" t="inlineStr"/>
      <c r="O135" s="192" t="inlineStr"/>
      <c r="P135" s="192" t="inlineStr"/>
      <c r="Q135" s="192" t="inlineStr"/>
      <c r="R135" s="192" t="inlineStr"/>
      <c r="S135" s="192" t="inlineStr"/>
      <c r="T135" s="192" t="inlineStr"/>
      <c r="U135" s="193" t="n"/>
    </row>
    <row r="136">
      <c r="A136" s="194" t="inlineStr">
        <is>
          <t>K21</t>
        </is>
      </c>
      <c r="B136" s="96" t="inlineStr">
        <is>
          <t xml:space="preserve">Deferred Taxes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f>I124</f>
        <v/>
      </c>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n"/>
      <c r="C137" s="103" t="n"/>
      <c r="D137" s="103" t="n"/>
      <c r="E137" s="103" t="n"/>
      <c r="F137" s="103" t="n"/>
      <c r="G137" s="103" t="n"/>
      <c r="H137" s="103" t="n"/>
      <c r="I137" s="988" t="n"/>
      <c r="J137" s="196" t="n"/>
      <c r="K137" s="197" t="n"/>
      <c r="L137" s="197" t="n"/>
      <c r="M137" s="197" t="n"/>
      <c r="N137" s="966" t="inlineStr"/>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52" t="n"/>
      <c r="D138" s="952" t="n"/>
      <c r="E138" s="952" t="n"/>
      <c r="F138" s="952" t="n"/>
      <c r="G138" s="952" t="n"/>
      <c r="H138" s="952" t="n"/>
      <c r="I138" s="980" t="n"/>
      <c r="J138" s="180" t="n"/>
      <c r="N138" s="976" t="inlineStr"/>
      <c r="O138" s="192" t="inlineStr"/>
      <c r="P138" s="192" t="inlineStr"/>
      <c r="Q138" s="192" t="inlineStr"/>
      <c r="R138" s="192" t="inlineStr"/>
      <c r="S138" s="192" t="inlineStr"/>
      <c r="T138" s="192" t="inlineStr"/>
      <c r="U138" s="193" t="n"/>
    </row>
    <row r="139">
      <c r="A139" s="171" t="inlineStr">
        <is>
          <t>K22</t>
        </is>
      </c>
      <c r="B139" s="96" t="inlineStr">
        <is>
          <t xml:space="preserve">Total </t>
        </is>
      </c>
      <c r="C139" s="954">
        <f>SUM(INDIRECT(ADDRESS(MATCH("K21",$A:$A,0)+1,COLUMN(C$13),4)&amp;":"&amp;ADDRESS(MATCH("K22",$A:$A,0)-1,COLUMN(C$13),4)))</f>
        <v/>
      </c>
      <c r="D139" s="954">
        <f>SUM(INDIRECT(ADDRESS(MATCH("K21",$A:$A,0)+1,COLUMN(D$13),4)&amp;":"&amp;ADDRESS(MATCH("K22",$A:$A,0)-1,COLUMN(D$13),4)))</f>
        <v/>
      </c>
      <c r="E139" s="954">
        <f>SUM(INDIRECT(ADDRESS(MATCH("K21",$A:$A,0)+1,COLUMN(E$13),4)&amp;":"&amp;ADDRESS(MATCH("K22",$A:$A,0)-1,COLUMN(E$13),4)))</f>
        <v/>
      </c>
      <c r="F139" s="954">
        <f>SUM(INDIRECT(ADDRESS(MATCH("K21",$A:$A,0)+1,COLUMN(F$13),4)&amp;":"&amp;ADDRESS(MATCH("K22",$A:$A,0)-1,COLUMN(F$13),4)))</f>
        <v/>
      </c>
      <c r="G139" s="954" t="n">
        <v>6934</v>
      </c>
      <c r="H139" s="954" t="n">
        <v>34</v>
      </c>
      <c r="I139" s="980" t="n"/>
      <c r="J139" s="180" t="n"/>
      <c r="N139" s="976">
        <f>B139</f>
        <v/>
      </c>
      <c r="O139" s="192">
        <f>C139*BS!$B$9</f>
        <v/>
      </c>
      <c r="P139" s="192">
        <f>D139*BS!$B$9</f>
        <v/>
      </c>
      <c r="Q139" s="192">
        <f>E139*BS!$B$9</f>
        <v/>
      </c>
      <c r="R139" s="192">
        <f>F139*BS!$B$9</f>
        <v/>
      </c>
      <c r="S139" s="192">
        <f>G139*BS!$B$9</f>
        <v/>
      </c>
      <c r="T139" s="192">
        <f>H139*BS!$B$9</f>
        <v/>
      </c>
      <c r="U139" s="193" t="n"/>
    </row>
    <row r="140" customFormat="1" s="194">
      <c r="A140" s="194" t="inlineStr">
        <is>
          <t>K23</t>
        </is>
      </c>
      <c r="B140" s="96" t="inlineStr">
        <is>
          <t xml:space="preserve">Other Long Term liabilities </t>
        </is>
      </c>
      <c r="C140" s="990" t="n"/>
      <c r="D140" s="990" t="n"/>
      <c r="E140" s="990" t="n"/>
      <c r="F140" s="990" t="n"/>
      <c r="G140" s="990" t="n"/>
      <c r="H140" s="990" t="n"/>
      <c r="I140" s="988" t="n"/>
      <c r="J140" s="196" t="n"/>
      <c r="K140" s="197" t="n"/>
      <c r="L140" s="197" t="n"/>
      <c r="M140" s="197" t="n"/>
      <c r="N140" s="966">
        <f>B140</f>
        <v/>
      </c>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A141" s="79" t="n"/>
      <c r="B141" s="102" t="inlineStr">
        <is>
          <t>Dec $'000 None Non-current provisions</t>
        </is>
      </c>
      <c r="C141" s="991" t="n"/>
      <c r="D141" s="991" t="n"/>
      <c r="E141" s="991" t="n"/>
      <c r="F141" s="991" t="n"/>
      <c r="G141" s="991" t="n">
        <v>51910</v>
      </c>
      <c r="H141" s="991" t="n">
        <v>45983</v>
      </c>
      <c r="I141" s="984" t="n"/>
      <c r="J141" s="180" t="n"/>
      <c r="N141" s="976">
        <f>B141</f>
        <v/>
      </c>
      <c r="O141" s="192" t="inlineStr"/>
      <c r="P141" s="192" t="inlineStr"/>
      <c r="Q141" s="192" t="inlineStr"/>
      <c r="R141" s="192" t="inlineStr"/>
      <c r="S141" s="192">
        <f>G141*BS!$B$9</f>
        <v/>
      </c>
      <c r="T141" s="192">
        <f>H141*BS!$B$9</f>
        <v/>
      </c>
      <c r="U141" s="193">
        <f>I129</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I130</f>
        <v/>
      </c>
    </row>
    <row r="143" ht="14.1" customHeight="1" s="340">
      <c r="A143" s="79" t="n"/>
      <c r="B143" s="102" t="n"/>
      <c r="C143" s="103" t="n"/>
      <c r="D143" s="103" t="n"/>
      <c r="E143" s="103" t="n"/>
      <c r="F143" s="103" t="n"/>
      <c r="G143" s="103" t="n"/>
      <c r="H143" s="103" t="n"/>
      <c r="I143" s="992" t="n"/>
      <c r="J143" s="180" t="n"/>
      <c r="N143" s="976" t="inlineStr"/>
      <c r="O143" s="192" t="inlineStr"/>
      <c r="P143" s="192" t="inlineStr"/>
      <c r="Q143" s="192" t="inlineStr"/>
      <c r="R143" s="192" t="inlineStr"/>
      <c r="S143" s="192" t="inlineStr"/>
      <c r="T143" s="192" t="inlineStr"/>
      <c r="U143" s="193">
        <f>I131</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I132</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I133</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I134</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I135</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I136</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I137</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I138</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I139</f>
        <v/>
      </c>
    </row>
    <row r="152">
      <c r="A152" s="194" t="inlineStr">
        <is>
          <t>K24</t>
        </is>
      </c>
      <c r="B152" s="96" t="inlineStr">
        <is>
          <t xml:space="preserve">Total </t>
        </is>
      </c>
      <c r="C152" s="954">
        <f>SUM(INDIRECT(ADDRESS(MATCH("K23",$A:$A,0)+1,COLUMN(C$13),4)&amp;":"&amp;ADDRESS(MATCH("K24",$A:$A,0)-1,COLUMN(C$13),4)))</f>
        <v/>
      </c>
      <c r="D152" s="954">
        <f>SUM(INDIRECT(ADDRESS(MATCH("K23",$A:$A,0)+1,COLUMN(D$13),4)&amp;":"&amp;ADDRESS(MATCH("K24",$A:$A,0)-1,COLUMN(D$13),4)))</f>
        <v/>
      </c>
      <c r="E152" s="954">
        <f>SUM(INDIRECT(ADDRESS(MATCH("K23",$A:$A,0)+1,COLUMN(E$13),4)&amp;":"&amp;ADDRESS(MATCH("K24",$A:$A,0)-1,COLUMN(E$13),4)))</f>
        <v/>
      </c>
      <c r="F152" s="954">
        <f>SUM(INDIRECT(ADDRESS(MATCH("K23",$A:$A,0)+1,COLUMN(F$13),4)&amp;":"&amp;ADDRESS(MATCH("K24",$A:$A,0)-1,COLUMN(F$13),4)))</f>
        <v/>
      </c>
      <c r="G152" s="954">
        <f>SUM(INDIRECT(ADDRESS(MATCH("K23",$A:$A,0)+1,COLUMN(G$13),4)&amp;":"&amp;ADDRESS(MATCH("K24",$A:$A,0)-1,COLUMN(G$13),4)))</f>
        <v/>
      </c>
      <c r="H152" s="954">
        <f>SUM(INDIRECT(ADDRESS(MATCH("K23",$A:$A,0)+1,COLUMN(H$13),4)&amp;":"&amp;ADDRESS(MATCH("K24",$A:$A,0)-1,COLUMN(H$13),4)))</f>
        <v/>
      </c>
      <c r="I152" s="977" t="n"/>
      <c r="J152" s="196" t="n"/>
      <c r="K152" s="197" t="n"/>
      <c r="L152" s="197" t="n"/>
      <c r="M152" s="197" t="n"/>
      <c r="N152" s="966">
        <f>B152</f>
        <v/>
      </c>
      <c r="O152" s="198">
        <f>C152*BS!$B$9</f>
        <v/>
      </c>
      <c r="P152" s="198">
        <f>D152*BS!$B$9</f>
        <v/>
      </c>
      <c r="Q152" s="198">
        <f>E152*BS!$B$9</f>
        <v/>
      </c>
      <c r="R152" s="198">
        <f>F152*BS!$B$9</f>
        <v/>
      </c>
      <c r="S152" s="198">
        <f>G152*BS!$B$9</f>
        <v/>
      </c>
      <c r="T152" s="198">
        <f>H152*BS!$B$9</f>
        <v/>
      </c>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39" t="n"/>
      <c r="D153" s="939" t="n"/>
      <c r="E153" s="939" t="n"/>
      <c r="F153" s="939" t="n"/>
      <c r="G153" s="939" t="n"/>
      <c r="H153" s="939" t="n"/>
      <c r="I153" s="975" t="n"/>
      <c r="J153" s="180" t="n"/>
      <c r="N153" s="976" t="inlineStr"/>
      <c r="O153" s="192" t="inlineStr"/>
      <c r="P153" s="192" t="inlineStr"/>
      <c r="Q153" s="192" t="inlineStr"/>
      <c r="R153" s="192" t="inlineStr"/>
      <c r="S153" s="192" t="inlineStr"/>
      <c r="T153" s="192" t="inlineStr"/>
      <c r="U153" s="193" t="n"/>
    </row>
    <row r="154">
      <c r="A154" s="194" t="inlineStr">
        <is>
          <t>K25</t>
        </is>
      </c>
      <c r="B154" s="96" t="inlineStr">
        <is>
          <t xml:space="preserve">Minority Interest </t>
        </is>
      </c>
      <c r="C154" s="954" t="n"/>
      <c r="D154" s="954" t="n"/>
      <c r="E154" s="954" t="n"/>
      <c r="F154" s="954" t="n"/>
      <c r="G154" s="954" t="n"/>
      <c r="H154" s="954" t="n"/>
      <c r="I154" s="977" t="n"/>
      <c r="J154" s="196" t="n"/>
      <c r="K154" s="197" t="n"/>
      <c r="L154" s="197" t="n"/>
      <c r="M154" s="197" t="n"/>
      <c r="N154" s="966">
        <f>B154</f>
        <v/>
      </c>
      <c r="O154" s="198" t="inlineStr"/>
      <c r="P154" s="198" t="inlineStr"/>
      <c r="Q154" s="198" t="inlineStr"/>
      <c r="R154" s="198" t="inlineStr"/>
      <c r="S154" s="198" t="inlineStr"/>
      <c r="T154" s="198" t="inlineStr"/>
      <c r="U154" s="193" t="n"/>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A155" s="79" t="n"/>
      <c r="B155" s="102" t="n"/>
      <c r="C155" s="952" t="n"/>
      <c r="D155" s="952" t="n"/>
      <c r="E155" s="952" t="n"/>
      <c r="F155" s="952" t="n"/>
      <c r="G155" s="952" t="n"/>
      <c r="H155" s="952" t="n"/>
      <c r="I155" s="979" t="n"/>
      <c r="J155" s="180" t="n"/>
      <c r="N155" s="976" t="inlineStr"/>
      <c r="O155" s="192" t="inlineStr"/>
      <c r="P155" s="192" t="inlineStr"/>
      <c r="Q155" s="192" t="inlineStr"/>
      <c r="R155" s="192" t="inlineStr"/>
      <c r="S155" s="192" t="inlineStr"/>
      <c r="T155" s="192" t="inlineStr"/>
      <c r="U155" s="193">
        <f>I143</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I144</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I145</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I146</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I147</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I148</f>
        <v/>
      </c>
    </row>
    <row r="161">
      <c r="A161" s="79" t="n"/>
      <c r="B161" s="102" t="n"/>
      <c r="C161" s="103" t="n"/>
      <c r="D161" s="103" t="n"/>
      <c r="E161" s="103" t="n"/>
      <c r="F161" s="103" t="n"/>
      <c r="G161" s="103" t="n"/>
      <c r="H161" s="103" t="n"/>
      <c r="I161" s="979" t="n"/>
      <c r="J161" s="180" t="n"/>
      <c r="N161" s="976" t="inlineStr"/>
      <c r="O161" s="192" t="inlineStr"/>
      <c r="P161" s="192" t="inlineStr"/>
      <c r="Q161" s="192" t="inlineStr"/>
      <c r="R161" s="192" t="inlineStr"/>
      <c r="S161" s="192" t="inlineStr"/>
      <c r="T161" s="192" t="inlineStr"/>
      <c r="U161" s="193">
        <f>I149</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I150</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I151</f>
        <v/>
      </c>
    </row>
    <row r="164" ht="18.75" customFormat="1" customHeight="1" s="194">
      <c r="A164" s="79" t="n"/>
      <c r="B164" s="102" t="n"/>
      <c r="C164" s="989" t="n"/>
      <c r="D164" s="971"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f>I152</f>
        <v/>
      </c>
    </row>
    <row r="165">
      <c r="A165" s="194" t="inlineStr">
        <is>
          <t>K26</t>
        </is>
      </c>
      <c r="B165" s="96" t="inlineStr">
        <is>
          <t xml:space="preserve">Total </t>
        </is>
      </c>
      <c r="C165" s="954">
        <f>SUM(INDIRECT(ADDRESS(MATCH("K25",$A:$A,0)+1,COLUMN(C$13),4)&amp;":"&amp;ADDRESS(MATCH("K26",$A:$A,0)-1,COLUMN(C$13),4)))</f>
        <v/>
      </c>
      <c r="D165" s="954">
        <f>SUM(INDIRECT(ADDRESS(MATCH("K25",$A:$A,0)+1,COLUMN(D$13),4)&amp;":"&amp;ADDRESS(MATCH("K26",$A:$A,0)-1,COLUMN(D$13),4)))</f>
        <v/>
      </c>
      <c r="E165" s="954">
        <f>SUM(INDIRECT(ADDRESS(MATCH("K25",$A:$A,0)+1,COLUMN(E$13),4)&amp;":"&amp;ADDRESS(MATCH("K26",$A:$A,0)-1,COLUMN(E$13),4)))</f>
        <v/>
      </c>
      <c r="F165" s="954">
        <f>SUM(INDIRECT(ADDRESS(MATCH("K25",$A:$A,0)+1,COLUMN(F$13),4)&amp;":"&amp;ADDRESS(MATCH("K26",$A:$A,0)-1,COLUMN(F$13),4)))</f>
        <v/>
      </c>
      <c r="G165" s="954" t="n">
        <v>0</v>
      </c>
      <c r="H165" s="954" t="n">
        <v>0</v>
      </c>
      <c r="I165" s="988"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f>I154</f>
        <v/>
      </c>
    </row>
    <row r="167">
      <c r="A167" s="194" t="inlineStr">
        <is>
          <t>K27</t>
        </is>
      </c>
      <c r="B167" s="96" t="inlineStr">
        <is>
          <t xml:space="preserve">Common Stock </t>
        </is>
      </c>
      <c r="C167" s="942" t="n"/>
      <c r="D167" s="942" t="n"/>
      <c r="E167" s="942" t="n"/>
      <c r="F167" s="942" t="n"/>
      <c r="G167" s="942" t="n"/>
      <c r="H167" s="942" t="n"/>
      <c r="I167" s="992" t="n"/>
      <c r="J167" s="196" t="n"/>
      <c r="K167" s="197" t="n"/>
      <c r="L167" s="197" t="n"/>
      <c r="M167" s="197" t="n"/>
      <c r="N167" s="966">
        <f>B167</f>
        <v/>
      </c>
      <c r="O167" s="198" t="inlineStr"/>
      <c r="P167" s="198" t="inlineStr"/>
      <c r="Q167" s="198" t="inlineStr"/>
      <c r="R167" s="198" t="inlineStr"/>
      <c r="S167" s="198" t="inlineStr"/>
      <c r="T167" s="198" t="inlineStr"/>
      <c r="U167" s="193">
        <f>I155</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inlineStr">
        <is>
          <t>Dec (a)Issued and fully paid up ordinary shares: 3,737,554,536 (Dec 2021 3,705,758,478)</t>
        </is>
      </c>
      <c r="C168" s="103" t="n"/>
      <c r="D168" s="103" t="n"/>
      <c r="E168" s="103" t="n"/>
      <c r="F168" s="103" t="n"/>
      <c r="G168" s="103" t="n">
        <v>547982</v>
      </c>
      <c r="H168" s="103" t="n">
        <v>549982</v>
      </c>
      <c r="I168" s="979" t="n"/>
      <c r="J168" s="196" t="n"/>
      <c r="K168" s="197" t="n"/>
      <c r="L168" s="197" t="n"/>
      <c r="M168" s="197" t="n"/>
      <c r="N168" s="966">
        <f>B168</f>
        <v/>
      </c>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94" t="inlineStr">
        <is>
          <t>K28</t>
        </is>
      </c>
      <c r="B171" s="96" t="inlineStr">
        <is>
          <t xml:space="preserve">Total </t>
        </is>
      </c>
      <c r="C171" s="954">
        <f>SUM(INDIRECT(ADDRESS(MATCH("K27",$A:$A,0)+1,COLUMN(C$13),4)&amp;":"&amp;ADDRESS(MATCH("K28",$A:$A,0)-1,COLUMN(C$13),4)))</f>
        <v/>
      </c>
      <c r="D171" s="954">
        <f>SUM(INDIRECT(ADDRESS(MATCH("K27",$A:$A,0)+1,COLUMN(D$13),4)&amp;":"&amp;ADDRESS(MATCH("K28",$A:$A,0)-1,COLUMN(D$13),4)))</f>
        <v/>
      </c>
      <c r="E171" s="954">
        <f>SUM(INDIRECT(ADDRESS(MATCH("K27",$A:$A,0)+1,COLUMN(E$13),4)&amp;":"&amp;ADDRESS(MATCH("K28",$A:$A,0)-1,COLUMN(E$13),4)))</f>
        <v/>
      </c>
      <c r="F171" s="954">
        <f>SUM(INDIRECT(ADDRESS(MATCH("K27",$A:$A,0)+1,COLUMN(F$13),4)&amp;":"&amp;ADDRESS(MATCH("K28",$A:$A,0)-1,COLUMN(F$13),4)))</f>
        <v/>
      </c>
      <c r="G171" s="954">
        <f>SUM(INDIRECT(ADDRESS(MATCH("K27",$A:$A,0)+1,COLUMN(G$13),4)&amp;":"&amp;ADDRESS(MATCH("K28",$A:$A,0)-1,COLUMN(G$13),4)))</f>
        <v/>
      </c>
      <c r="H171" s="954">
        <f>SUM(INDIRECT(ADDRESS(MATCH("K27",$A:$A,0)+1,COLUMN(H$13),4)&amp;":"&amp;ADDRESS(MATCH("K28",$A:$A,0)-1,COLUMN(H$13),4)))</f>
        <v/>
      </c>
      <c r="I171" s="995" t="n"/>
      <c r="J171" s="196" t="n"/>
      <c r="K171" s="197" t="n"/>
      <c r="L171" s="197" t="n"/>
      <c r="M171" s="197" t="n"/>
      <c r="N171" s="966">
        <f>B171</f>
        <v/>
      </c>
      <c r="O171" s="198">
        <f>C171*BS!$B$9</f>
        <v/>
      </c>
      <c r="P171" s="198">
        <f>D171*BS!$B$9</f>
        <v/>
      </c>
      <c r="Q171" s="198">
        <f>E171*BS!$B$9</f>
        <v/>
      </c>
      <c r="R171" s="198">
        <f>F171*BS!$B$9</f>
        <v/>
      </c>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A174" s="194" t="inlineStr">
        <is>
          <t>K29</t>
        </is>
      </c>
      <c r="B174" s="96" t="inlineStr">
        <is>
          <t xml:space="preserve">Additional Paid in Capital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I162</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229" t="n"/>
      <c r="B176" s="229" t="n"/>
      <c r="C176" s="229" t="n"/>
      <c r="D176" s="229" t="n"/>
      <c r="E176" s="229" t="n"/>
      <c r="F176" s="229" t="n"/>
      <c r="G176" s="229" t="n"/>
      <c r="H176" s="229"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171" t="inlineStr">
        <is>
          <t>K30</t>
        </is>
      </c>
      <c r="B177" s="96" t="inlineStr">
        <is>
          <t xml:space="preserve">Total </t>
        </is>
      </c>
      <c r="C177" s="954">
        <f>SUM(INDIRECT(ADDRESS(MATCH("K29",$A:$A,0)+1,COLUMN(C$13),4)&amp;":"&amp;ADDRESS(MATCH("K30",$A:$A,0)-1,COLUMN(C$13),4)))</f>
        <v/>
      </c>
      <c r="D177" s="954">
        <f>SUM(INDIRECT(ADDRESS(MATCH("K29",$A:$A,0)+1,COLUMN(D$13),4)&amp;":"&amp;ADDRESS(MATCH("K30",$A:$A,0)-1,COLUMN(D$13),4)))</f>
        <v/>
      </c>
      <c r="E177" s="954">
        <f>SUM(INDIRECT(ADDRESS(MATCH("K29",$A:$A,0)+1,COLUMN(E$13),4)&amp;":"&amp;ADDRESS(MATCH("K30",$A:$A,0)-1,COLUMN(E$13),4)))</f>
        <v/>
      </c>
      <c r="F177" s="954">
        <f>SUM(INDIRECT(ADDRESS(MATCH("K29",$A:$A,0)+1,COLUMN(F$13),4)&amp;":"&amp;ADDRESS(MATCH("K30",$A:$A,0)-1,COLUMN(F$13),4)))</f>
        <v/>
      </c>
      <c r="G177" s="954" t="n">
        <v>0</v>
      </c>
      <c r="H177" s="954" t="n">
        <v>0</v>
      </c>
      <c r="I177" s="984" t="n"/>
      <c r="J177" s="180" t="n"/>
      <c r="N177" s="976">
        <f>B177</f>
        <v/>
      </c>
      <c r="O177" s="192">
        <f>C177*BS!$B$9</f>
        <v/>
      </c>
      <c r="P177" s="192">
        <f>D177*BS!$B$9</f>
        <v/>
      </c>
      <c r="Q177" s="192">
        <f>E177*BS!$B$9</f>
        <v/>
      </c>
      <c r="R177" s="192">
        <f>F177*BS!$B$9</f>
        <v/>
      </c>
      <c r="S177" s="192">
        <f>G177*BS!$B$9</f>
        <v/>
      </c>
      <c r="T177" s="192">
        <f>H177*BS!$B$9</f>
        <v/>
      </c>
      <c r="U177" s="193" t="n"/>
    </row>
    <row r="178" customFormat="1" s="194">
      <c r="A178" s="194" t="inlineStr">
        <is>
          <t>K31</t>
        </is>
      </c>
      <c r="B178" s="96" t="inlineStr">
        <is>
          <t xml:space="preserve">Other Reserves </t>
        </is>
      </c>
      <c r="C178" s="983" t="n"/>
      <c r="D178" s="983" t="n"/>
      <c r="E178" s="983" t="n"/>
      <c r="F178" s="983" t="n"/>
      <c r="G178" s="983" t="n"/>
      <c r="H178" s="983" t="n"/>
      <c r="I178" s="984" t="n"/>
      <c r="J178" s="196" t="n"/>
      <c r="K178" s="197" t="n"/>
      <c r="L178" s="197" t="n"/>
      <c r="M178" s="197" t="n"/>
      <c r="N178" s="966">
        <f>B178</f>
        <v/>
      </c>
      <c r="O178" s="198" t="inlineStr"/>
      <c r="P178" s="198" t="inlineStr"/>
      <c r="Q178" s="198" t="inlineStr"/>
      <c r="R178" s="198" t="inlineStr"/>
      <c r="S178" s="198" t="inlineStr"/>
      <c r="T178" s="198" t="inlineStr"/>
      <c r="U178" s="193">
        <f>I166</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I167</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I168</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I169</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I170</f>
        <v/>
      </c>
    </row>
    <row r="183">
      <c r="A183" s="79" t="n"/>
      <c r="B183" s="102" t="n"/>
      <c r="C183" s="103" t="n"/>
      <c r="D183" s="103" t="n"/>
      <c r="E183" s="103" t="n"/>
      <c r="F183" s="103" t="n"/>
      <c r="G183" s="103" t="n"/>
      <c r="H183" s="103" t="n"/>
      <c r="I183" s="992" t="n"/>
      <c r="J183" s="180" t="n"/>
      <c r="N183" s="976" t="inlineStr"/>
      <c r="O183" s="192" t="inlineStr"/>
      <c r="P183" s="192" t="inlineStr"/>
      <c r="Q183" s="192" t="inlineStr"/>
      <c r="R183" s="192" t="inlineStr"/>
      <c r="S183" s="192" t="inlineStr"/>
      <c r="T183" s="192" t="inlineStr"/>
      <c r="U183" s="193">
        <f>I171</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I172</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I173</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I174</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I175</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I176</f>
        <v/>
      </c>
    </row>
    <row r="189" ht="18.75" customFormat="1" customHeight="1" s="171">
      <c r="B189" s="102" t="n"/>
      <c r="C189" s="952" t="n"/>
      <c r="D189" s="952" t="n"/>
      <c r="E189" s="952" t="n"/>
      <c r="F189" s="952" t="n"/>
      <c r="G189" s="952" t="n"/>
      <c r="H189" s="952" t="n"/>
      <c r="I189" s="979" t="n"/>
      <c r="J189" s="180" t="n"/>
      <c r="N189" s="976" t="inlineStr"/>
      <c r="O189" s="192" t="inlineStr"/>
      <c r="P189" s="192" t="inlineStr"/>
      <c r="Q189" s="192" t="inlineStr"/>
      <c r="R189" s="192" t="inlineStr"/>
      <c r="S189" s="192" t="inlineStr"/>
      <c r="T189" s="192" t="inlineStr"/>
      <c r="U189" s="193">
        <f>I177</f>
        <v/>
      </c>
    </row>
    <row r="190" ht="18.75" customFormat="1" customHeight="1" s="171">
      <c r="A190" s="194" t="inlineStr">
        <is>
          <t>K32</t>
        </is>
      </c>
      <c r="B190" s="96" t="inlineStr">
        <is>
          <t>Total</t>
        </is>
      </c>
      <c r="C190" s="954">
        <f>SUM(INDIRECT(ADDRESS(MATCH("K31",$A:$A,0)+1,COLUMN(C$13),4)&amp;":"&amp;ADDRESS(MATCH("K32",$A:$A,0)-1,COLUMN(C$13),4)))</f>
        <v/>
      </c>
      <c r="D190" s="954">
        <f>SUM(INDIRECT(ADDRESS(MATCH("K31",$A:$A,0)+1,COLUMN(D$13),4)&amp;":"&amp;ADDRESS(MATCH("K32",$A:$A,0)-1,COLUMN(D$13),4)))</f>
        <v/>
      </c>
      <c r="E190" s="954">
        <f>SUM(INDIRECT(ADDRESS(MATCH("K31",$A:$A,0)+1,COLUMN(E$13),4)&amp;":"&amp;ADDRESS(MATCH("K32",$A:$A,0)-1,COLUMN(E$13),4)))</f>
        <v/>
      </c>
      <c r="F190" s="954">
        <f>SUM(INDIRECT(ADDRESS(MATCH("K31",$A:$A,0)+1,COLUMN(F$13),4)&amp;":"&amp;ADDRESS(MATCH("K32",$A:$A,0)-1,COLUMN(F$13),4)))</f>
        <v/>
      </c>
      <c r="G190" s="954" t="n">
        <v>0</v>
      </c>
      <c r="H190" s="954" t="n">
        <v>0</v>
      </c>
      <c r="I190" s="984" t="n"/>
      <c r="J190" s="196" t="n"/>
      <c r="K190" s="197" t="n"/>
      <c r="L190" s="197" t="n"/>
      <c r="M190" s="197" t="n"/>
      <c r="N190" s="966">
        <f>B190</f>
        <v/>
      </c>
      <c r="O190" s="198">
        <f>C190*BS!$B$9</f>
        <v/>
      </c>
      <c r="P190" s="198">
        <f>D190*BS!$B$9</f>
        <v/>
      </c>
      <c r="Q190" s="198">
        <f>E190*BS!$B$9</f>
        <v/>
      </c>
      <c r="R190" s="198">
        <f>F190*BS!$B$9</f>
        <v/>
      </c>
      <c r="S190" s="198">
        <f>G190*BS!$B$9</f>
        <v/>
      </c>
      <c r="T190" s="198">
        <f>H190*BS!$B$9</f>
        <v/>
      </c>
      <c r="U190" s="193">
        <f>I178</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102" t="n"/>
      <c r="C191" s="996" t="n"/>
      <c r="D191" s="996" t="n"/>
      <c r="E191" s="996" t="n"/>
      <c r="F191" s="996" t="n"/>
      <c r="G191" s="996" t="n"/>
      <c r="H191" s="996" t="n"/>
      <c r="I191" s="997" t="n"/>
      <c r="J191" s="180" t="n"/>
      <c r="N191" s="976" t="inlineStr"/>
      <c r="O191" s="192" t="inlineStr"/>
      <c r="P191" s="192" t="inlineStr"/>
      <c r="Q191" s="192" t="inlineStr"/>
      <c r="R191" s="192" t="inlineStr"/>
      <c r="S191" s="192" t="inlineStr"/>
      <c r="T191" s="192" t="inlineStr"/>
      <c r="U191" s="193" t="n"/>
    </row>
    <row r="192" ht="18.75" customFormat="1" customHeight="1" s="171">
      <c r="A192" s="194" t="inlineStr">
        <is>
          <t>K33</t>
        </is>
      </c>
      <c r="B192" s="96" t="inlineStr">
        <is>
          <t xml:space="preserve">Retained Earnings </t>
        </is>
      </c>
      <c r="C192" s="983" t="n"/>
      <c r="D192" s="983" t="n"/>
      <c r="E192" s="983" t="n"/>
      <c r="F192" s="983" t="n"/>
      <c r="G192" s="983" t="n"/>
      <c r="H192" s="983" t="n"/>
      <c r="I192" s="998" t="n"/>
      <c r="J192" s="196" t="n"/>
      <c r="K192" s="197" t="n"/>
      <c r="L192" s="197" t="n"/>
      <c r="M192" s="197" t="n"/>
      <c r="N192" s="966">
        <f>B192</f>
        <v/>
      </c>
      <c r="O192" s="198" t="inlineStr"/>
      <c r="P192" s="198" t="inlineStr"/>
      <c r="Q192" s="198" t="inlineStr"/>
      <c r="R192" s="198" t="inlineStr"/>
      <c r="S192" s="198" t="inlineStr"/>
      <c r="T192" s="198" t="inlineStr"/>
      <c r="U192" s="193">
        <f>I180</f>
        <v/>
      </c>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103" t="n"/>
      <c r="D193" s="103" t="n"/>
      <c r="E193" s="103" t="n"/>
      <c r="F193" s="103" t="n"/>
      <c r="G193" s="103" t="n">
        <v>-309848</v>
      </c>
      <c r="H193" s="103" t="n">
        <v>-320874</v>
      </c>
      <c r="I193" s="998" t="n"/>
      <c r="J193" s="196" t="n"/>
      <c r="K193" s="197" t="n"/>
      <c r="L193" s="197" t="n"/>
      <c r="M193" s="197" t="n"/>
      <c r="N193" s="966" t="inlineStr"/>
      <c r="O193" s="198" t="inlineStr"/>
      <c r="P193" s="198" t="inlineStr"/>
      <c r="Q193" s="198" t="inlineStr"/>
      <c r="R193" s="198" t="inlineStr"/>
      <c r="S193" s="198">
        <f>G193*BS!$B$9</f>
        <v/>
      </c>
      <c r="T193" s="198">
        <f>H193*BS!$B$9</f>
        <v/>
      </c>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993" t="n"/>
      <c r="D194" s="993" t="n"/>
      <c r="E194" s="993" t="n"/>
      <c r="F194" s="993" t="n"/>
      <c r="G194" s="993" t="n"/>
      <c r="H194" s="993" t="n"/>
      <c r="I194" s="998"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79" t="inlineStr">
        <is>
          <t>K34</t>
        </is>
      </c>
      <c r="B195" s="96" t="inlineStr">
        <is>
          <t>Total</t>
        </is>
      </c>
      <c r="C195" s="954">
        <f>SUM(INDIRECT(ADDRESS(MATCH("K33",$A:$A,0)+1,COLUMN(C$13),4)&amp;":"&amp;ADDRESS(MATCH("K34",$A:$A,0)-1,COLUMN(C$13),4)))</f>
        <v/>
      </c>
      <c r="D195" s="954">
        <f>SUM(INDIRECT(ADDRESS(MATCH("K33",$A:$A,0)+1,COLUMN(D$13),4)&amp;":"&amp;ADDRESS(MATCH("K34",$A:$A,0)-1,COLUMN(D$13),4)))</f>
        <v/>
      </c>
      <c r="E195" s="954">
        <f>SUM(INDIRECT(ADDRESS(MATCH("K33",$A:$A,0)+1,COLUMN(E$13),4)&amp;":"&amp;ADDRESS(MATCH("K34",$A:$A,0)-1,COLUMN(E$13),4)))</f>
        <v/>
      </c>
      <c r="F195" s="954">
        <f>SUM(INDIRECT(ADDRESS(MATCH("K33",$A:$A,0)+1,COLUMN(F$13),4)&amp;":"&amp;ADDRESS(MATCH("K34",$A:$A,0)-1,COLUMN(F$13),4)))</f>
        <v/>
      </c>
      <c r="G195" s="954">
        <f>SUM(INDIRECT(ADDRESS(MATCH("K33",$A:$A,0)+1,COLUMN(G$13),4)&amp;":"&amp;ADDRESS(MATCH("K34",$A:$A,0)-1,COLUMN(G$13),4)))</f>
        <v/>
      </c>
      <c r="H195" s="954">
        <f>SUM(INDIRECT(ADDRESS(MATCH("K33",$A:$A,0)+1,COLUMN(H$13),4)&amp;":"&amp;ADDRESS(MATCH("K34",$A:$A,0)-1,COLUMN(H$13),4)))</f>
        <v/>
      </c>
      <c r="I195" s="997" t="n"/>
      <c r="J195" s="180" t="n"/>
      <c r="N195" s="976">
        <f>B195</f>
        <v/>
      </c>
      <c r="O195" s="192">
        <f>C195*BS!$B$9</f>
        <v/>
      </c>
      <c r="P195" s="192">
        <f>D195*BS!$B$9</f>
        <v/>
      </c>
      <c r="Q195" s="192">
        <f>E195*BS!$B$9</f>
        <v/>
      </c>
      <c r="R195" s="192">
        <f>F195*BS!$B$9</f>
        <v/>
      </c>
      <c r="S195" s="192">
        <f>G195*BS!$B$9</f>
        <v/>
      </c>
      <c r="T195" s="192">
        <f>H195*BS!$B$9</f>
        <v/>
      </c>
      <c r="U195" s="193" t="n"/>
    </row>
    <row r="196" ht="18.75" customFormat="1" customHeight="1" s="171">
      <c r="A196" s="171" t="inlineStr">
        <is>
          <t>K35</t>
        </is>
      </c>
      <c r="B196" s="96" t="inlineStr">
        <is>
          <t xml:space="preserve">Others </t>
        </is>
      </c>
      <c r="C196" s="999" t="n"/>
      <c r="D196" s="999" t="n"/>
      <c r="E196" s="999" t="n"/>
      <c r="F196" s="999" t="n"/>
      <c r="G196" s="999" t="n"/>
      <c r="H196" s="999" t="n"/>
      <c r="I196" s="997" t="n"/>
      <c r="J196" s="180" t="n"/>
      <c r="N196" s="966">
        <f>B196</f>
        <v/>
      </c>
      <c r="O196" s="204" t="inlineStr"/>
      <c r="P196" s="204" t="inlineStr"/>
      <c r="Q196" s="204" t="inlineStr"/>
      <c r="R196" s="204" t="inlineStr"/>
      <c r="S196" s="204" t="inlineStr"/>
      <c r="T196" s="204" t="inlineStr"/>
      <c r="U196" s="193"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I185</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I186</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103" t="n"/>
      <c r="D199" s="103" t="n"/>
      <c r="E199" s="103" t="n"/>
      <c r="F199" s="103" t="n"/>
      <c r="G199" s="103" t="n"/>
      <c r="H199" s="103" t="n"/>
      <c r="I199" s="997" t="n"/>
      <c r="J199" s="180" t="n"/>
      <c r="K199" s="172" t="n"/>
      <c r="L199" s="172" t="n"/>
      <c r="M199" s="172" t="n"/>
      <c r="N199" s="973" t="inlineStr"/>
      <c r="O199" s="192" t="inlineStr"/>
      <c r="P199" s="192" t="inlineStr"/>
      <c r="Q199" s="192" t="inlineStr"/>
      <c r="R199" s="192" t="inlineStr"/>
      <c r="S199" s="192" t="inlineStr"/>
      <c r="T199" s="192" t="inlineStr"/>
      <c r="U199" s="193">
        <f>I187</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I188</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000"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I189</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I190</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I191</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I192</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I193</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I194</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inlineStr">
        <is>
          <t>K36</t>
        </is>
      </c>
      <c r="B207" s="96" t="inlineStr">
        <is>
          <t>Total</t>
        </is>
      </c>
      <c r="C207" s="954">
        <f>SUM(INDIRECT(ADDRESS(MATCH("K35",$A:$A,0)+1,COLUMN(C$13),4)&amp;":"&amp;ADDRESS(MATCH("K36",$A:$A,0)-1,COLUMN(C$13),4)))</f>
        <v/>
      </c>
      <c r="D207" s="954">
        <f>SUM(INDIRECT(ADDRESS(MATCH("K35",$A:$A,0)+1,COLUMN(D$13),4)&amp;":"&amp;ADDRESS(MATCH("K36",$A:$A,0)-1,COLUMN(D$13),4)))</f>
        <v/>
      </c>
      <c r="E207" s="954">
        <f>SUM(INDIRECT(ADDRESS(MATCH("K35",$A:$A,0)+1,COLUMN(E$13),4)&amp;":"&amp;ADDRESS(MATCH("K36",$A:$A,0)-1,COLUMN(E$13),4)))</f>
        <v/>
      </c>
      <c r="F207" s="954">
        <f>SUM(INDIRECT(ADDRESS(MATCH("K35",$A:$A,0)+1,COLUMN(F$13),4)&amp;":"&amp;ADDRESS(MATCH("K36",$A:$A,0)-1,COLUMN(F$13),4)))</f>
        <v/>
      </c>
      <c r="G207" s="954" t="n">
        <v>0</v>
      </c>
      <c r="H207" s="954" t="n">
        <v>0</v>
      </c>
      <c r="I207" s="997" t="n"/>
      <c r="J207" s="180" t="n"/>
      <c r="K207" s="172" t="n"/>
      <c r="L207" s="172" t="n"/>
      <c r="M207" s="172" t="n"/>
      <c r="N207" s="966">
        <f>B207</f>
        <v/>
      </c>
      <c r="O207" s="1001">
        <f>C207*BS!$B$9</f>
        <v/>
      </c>
      <c r="P207" s="1001">
        <f>D207*BS!$B$9</f>
        <v/>
      </c>
      <c r="Q207" s="1001">
        <f>E207*BS!$B$9</f>
        <v/>
      </c>
      <c r="R207" s="1001">
        <f>F207*BS!$B$9</f>
        <v/>
      </c>
      <c r="S207" s="1001">
        <f>G207*BS!$B$9</f>
        <v/>
      </c>
      <c r="T207" s="1001">
        <f>H207*BS!$B$9</f>
        <v/>
      </c>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194" t="inlineStr">
        <is>
          <t>K37</t>
        </is>
      </c>
      <c r="B209" s="96" t="inlineStr">
        <is>
          <t xml:space="preserve">Total Shareholders Equity </t>
        </is>
      </c>
      <c r="C209" s="983" t="n"/>
      <c r="D209" s="983" t="n"/>
      <c r="E209" s="983" t="n"/>
      <c r="F209" s="983" t="n"/>
      <c r="G209" s="983" t="n"/>
      <c r="H209" s="983" t="n"/>
      <c r="I209" s="998" t="n"/>
      <c r="J209" s="196" t="n"/>
      <c r="K209" s="197" t="n"/>
      <c r="L209" s="197" t="n"/>
      <c r="M209" s="197" t="n"/>
      <c r="N209" s="966">
        <f>B209</f>
        <v/>
      </c>
      <c r="O209" s="198" t="inlineStr"/>
      <c r="P209" s="198" t="inlineStr"/>
      <c r="Q209" s="198" t="inlineStr"/>
      <c r="R209" s="198" t="inlineStr"/>
      <c r="S209" s="198" t="inlineStr"/>
      <c r="T209" s="198" t="inlineStr"/>
      <c r="U209" s="193">
        <f>I197</f>
        <v/>
      </c>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B210" s="102" t="n"/>
      <c r="C210" s="103" t="n"/>
      <c r="D210" s="103" t="n"/>
      <c r="E210" s="103" t="n"/>
      <c r="F210" s="103" t="n"/>
      <c r="G210" s="103" t="n"/>
      <c r="H210" s="103" t="n"/>
      <c r="I210" s="984" t="n"/>
      <c r="J210" s="180" t="n"/>
      <c r="N210" s="976" t="inlineStr"/>
      <c r="O210" s="192" t="inlineStr"/>
      <c r="P210" s="192" t="inlineStr"/>
      <c r="Q210" s="192" t="inlineStr"/>
      <c r="R210" s="192" t="inlineStr"/>
      <c r="S210" s="192" t="inlineStr"/>
      <c r="T210" s="192" t="inlineStr"/>
      <c r="U210" s="193">
        <f>I198</f>
        <v/>
      </c>
    </row>
    <row r="211">
      <c r="B211" s="102" t="n"/>
      <c r="C211" s="1002" t="n"/>
      <c r="D211" s="1002" t="n"/>
      <c r="E211" s="1002" t="n"/>
      <c r="F211" s="1002" t="n"/>
      <c r="G211" s="1002" t="n"/>
      <c r="H211" s="1002" t="n"/>
      <c r="I211" s="984" t="n"/>
      <c r="J211" s="180" t="n"/>
      <c r="N211" s="976" t="inlineStr"/>
      <c r="O211" s="192" t="inlineStr"/>
      <c r="P211" s="192" t="inlineStr"/>
      <c r="Q211" s="192" t="inlineStr"/>
      <c r="R211" s="192" t="inlineStr"/>
      <c r="S211" s="192" t="inlineStr"/>
      <c r="T211" s="192" t="inlineStr"/>
      <c r="U211" s="193" t="n"/>
    </row>
    <row r="212">
      <c r="A212" s="171" t="inlineStr">
        <is>
          <t>K38</t>
        </is>
      </c>
      <c r="B212" s="96" t="inlineStr">
        <is>
          <t>Total</t>
        </is>
      </c>
      <c r="C212" s="954">
        <f>SUM(INDIRECT(ADDRESS(MATCH("K37",$A:$A,0)+1,COLUMN(C$13),4)&amp;":"&amp;ADDRESS(MATCH("K38",$A:$A,0)-1,COLUMN(C$13),4)))</f>
        <v/>
      </c>
      <c r="D212" s="954">
        <f>SUM(INDIRECT(ADDRESS(MATCH("K37",$A:$A,0)+1,COLUMN(D$13),4)&amp;":"&amp;ADDRESS(MATCH("K38",$A:$A,0)-1,COLUMN(D$13),4)))</f>
        <v/>
      </c>
      <c r="E212" s="954">
        <f>SUM(INDIRECT(ADDRESS(MATCH("K37",$A:$A,0)+1,COLUMN(E$13),4)&amp;":"&amp;ADDRESS(MATCH("K38",$A:$A,0)-1,COLUMN(E$13),4)))</f>
        <v/>
      </c>
      <c r="F212" s="954">
        <f>SUM(INDIRECT(ADDRESS(MATCH("K37",$A:$A,0)+1,COLUMN(F$13),4)&amp;":"&amp;ADDRESS(MATCH("K38",$A:$A,0)-1,COLUMN(F$13),4)))</f>
        <v/>
      </c>
      <c r="G212" s="954" t="n">
        <v>0</v>
      </c>
      <c r="H212" s="954" t="n">
        <v>0</v>
      </c>
      <c r="I212" s="984" t="n"/>
      <c r="J212" s="180" t="n"/>
      <c r="N212" s="976">
        <f>B212</f>
        <v/>
      </c>
      <c r="O212" s="192">
        <f>C212*BS!$B$9</f>
        <v/>
      </c>
      <c r="P212" s="192">
        <f>D212*BS!$B$9</f>
        <v/>
      </c>
      <c r="Q212" s="192">
        <f>E212*BS!$B$9</f>
        <v/>
      </c>
      <c r="R212" s="192">
        <f>F212*BS!$B$9</f>
        <v/>
      </c>
      <c r="S212" s="192">
        <f>G212*BS!$B$9</f>
        <v/>
      </c>
      <c r="T212" s="192">
        <f>H212*BS!$B$9</f>
        <v/>
      </c>
      <c r="U212" s="193" t="n"/>
    </row>
    <row r="213" ht="20.25" customFormat="1" customHeight="1" s="194">
      <c r="A213" s="171" t="inlineStr">
        <is>
          <t>K39</t>
        </is>
      </c>
      <c r="B213" s="96" t="inlineStr">
        <is>
          <t xml:space="preserve">Off Balance Liabilities </t>
        </is>
      </c>
      <c r="C213" s="1003" t="n"/>
      <c r="D213" s="1003" t="n"/>
      <c r="E213" s="1003" t="n"/>
      <c r="F213" s="1003" t="n"/>
      <c r="G213" s="1003" t="n"/>
      <c r="H213" s="1003" t="n"/>
      <c r="I213" s="997" t="n"/>
      <c r="J213" s="180" t="n"/>
      <c r="N213" s="966">
        <f>B213</f>
        <v/>
      </c>
      <c r="O213" s="204" t="inlineStr"/>
      <c r="P213" s="204" t="inlineStr"/>
      <c r="Q213" s="204" t="inlineStr"/>
      <c r="R213" s="204" t="inlineStr"/>
      <c r="S213" s="204" t="inlineStr"/>
      <c r="T213" s="204" t="inlineStr"/>
      <c r="U213" s="193" t="n"/>
    </row>
    <row r="214">
      <c r="B214" s="102" t="inlineStr">
        <is>
          <t>- LC</t>
        </is>
      </c>
      <c r="C214" s="991" t="n"/>
      <c r="D214" s="991" t="n"/>
      <c r="E214" s="991" t="n"/>
      <c r="F214" s="991" t="n"/>
      <c r="G214" s="991" t="n"/>
      <c r="H214" s="991" t="n"/>
      <c r="I214" s="977" t="n"/>
      <c r="J214" s="180" t="n"/>
      <c r="N214" s="976">
        <f>B214</f>
        <v/>
      </c>
      <c r="O214" s="192" t="inlineStr"/>
      <c r="P214" s="192" t="inlineStr"/>
      <c r="Q214" s="192" t="inlineStr"/>
      <c r="R214" s="192" t="inlineStr"/>
      <c r="S214" s="192" t="inlineStr"/>
      <c r="T214" s="192" t="inlineStr"/>
      <c r="U214" s="193">
        <f>I202</f>
        <v/>
      </c>
    </row>
    <row r="215">
      <c r="B215" s="102" t="inlineStr">
        <is>
          <t>- BG</t>
        </is>
      </c>
      <c r="C215" s="991" t="n"/>
      <c r="D215" s="991" t="n"/>
      <c r="E215" s="991" t="n"/>
      <c r="F215" s="991" t="n"/>
      <c r="G215" s="991" t="n"/>
      <c r="H215" s="991" t="n"/>
      <c r="I215" s="239" t="n"/>
      <c r="J215" s="180" t="n"/>
      <c r="N215" s="976">
        <f>B215</f>
        <v/>
      </c>
      <c r="O215" s="192" t="inlineStr"/>
      <c r="P215" s="192" t="inlineStr"/>
      <c r="Q215" s="192" t="inlineStr"/>
      <c r="R215" s="192" t="inlineStr"/>
      <c r="S215" s="192" t="inlineStr"/>
      <c r="T215" s="192" t="inlineStr"/>
      <c r="U215" s="193">
        <f>I203</f>
        <v/>
      </c>
    </row>
    <row r="216">
      <c r="B216" s="102" t="inlineStr">
        <is>
          <t>- BD</t>
        </is>
      </c>
      <c r="C216" s="103" t="n"/>
      <c r="D216" s="103" t="n"/>
      <c r="E216" s="103" t="n"/>
      <c r="F216" s="103" t="n"/>
      <c r="G216" s="103" t="n"/>
      <c r="H216" s="103" t="n"/>
      <c r="I216" s="240" t="n"/>
      <c r="J216" s="180" t="n"/>
      <c r="N216" s="976">
        <f>B216</f>
        <v/>
      </c>
      <c r="O216" s="192" t="inlineStr"/>
      <c r="P216" s="192" t="inlineStr"/>
      <c r="Q216" s="192" t="inlineStr"/>
      <c r="R216" s="192" t="inlineStr"/>
      <c r="S216" s="192" t="inlineStr"/>
      <c r="T216" s="192" t="inlineStr"/>
      <c r="U216" s="193">
        <f>I204</f>
        <v/>
      </c>
    </row>
    <row r="217">
      <c r="B217" s="102" t="inlineStr">
        <is>
          <t>- CG</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I205</f>
        <v/>
      </c>
    </row>
    <row r="218">
      <c r="B218" s="102" t="inlineStr">
        <is>
          <t>- Commitments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I206</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I207</f>
        <v/>
      </c>
    </row>
    <row r="220">
      <c r="B220" s="102" t="inlineStr">
        <is>
          <t>- Others</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I208</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I209</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I210</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I211</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I212</f>
        <v/>
      </c>
    </row>
    <row r="225">
      <c r="A225" s="194" t="inlineStr">
        <is>
          <t>K40</t>
        </is>
      </c>
      <c r="B225" s="243" t="inlineStr">
        <is>
          <t xml:space="preserve">Total </t>
        </is>
      </c>
      <c r="C225" s="1004">
        <f>SUM(INDIRECT(ADDRESS(MATCH("K39",$A:$A,0)+1,COLUMN(C$13),4)&amp;":"&amp;ADDRESS(MATCH("K40",$A:$A,0)-1,COLUMN(C$13),4)))</f>
        <v/>
      </c>
      <c r="D225" s="1004">
        <f>SUM(INDIRECT(ADDRESS(MATCH("K39",$A:$A,0)+1,COLUMN(D$13),4)&amp;":"&amp;ADDRESS(MATCH("K40",$A:$A,0)-1,COLUMN(D$13),4)))</f>
        <v/>
      </c>
      <c r="E225" s="1004">
        <f>SUM(INDIRECT(ADDRESS(MATCH("K39",$A:$A,0)+1,COLUMN(E$13),4)&amp;":"&amp;ADDRESS(MATCH("K40",$A:$A,0)-1,COLUMN(E$13),4)))</f>
        <v/>
      </c>
      <c r="F225" s="1004">
        <f>SUM(INDIRECT(ADDRESS(MATCH("K39",$A:$A,0)+1,COLUMN(F$13),4)&amp;":"&amp;ADDRESS(MATCH("K40",$A:$A,0)-1,COLUMN(F$13),4)))</f>
        <v/>
      </c>
      <c r="G225" s="1004">
        <f>SUM(INDIRECT(ADDRESS(MATCH("K39",$A:$A,0)+1,COLUMN(G$13),4)&amp;":"&amp;ADDRESS(MATCH("K40",$A:$A,0)-1,COLUMN(G$13),4)))</f>
        <v/>
      </c>
      <c r="H225" s="1004">
        <f>SUM(INDIRECT(ADDRESS(MATCH("K39",$A:$A,0)+1,COLUMN(H$13),4)&amp;":"&amp;ADDRESS(MATCH("K40",$A:$A,0)-1,COLUMN(H$13),4)))</f>
        <v/>
      </c>
      <c r="I225" s="245" t="n"/>
      <c r="J225" s="196" t="n"/>
      <c r="K225" s="197" t="n"/>
      <c r="L225" s="197" t="n"/>
      <c r="M225" s="197" t="n"/>
      <c r="N225" s="966">
        <f>B225</f>
        <v/>
      </c>
      <c r="O225" s="246">
        <f>C225*BS!$B$9</f>
        <v/>
      </c>
      <c r="P225" s="246">
        <f>D225*BS!$B$9</f>
        <v/>
      </c>
      <c r="Q225" s="246">
        <f>E225*BS!$B$9</f>
        <v/>
      </c>
      <c r="R225" s="246">
        <f>F225*BS!$B$9</f>
        <v/>
      </c>
      <c r="S225" s="246">
        <f>G225*BS!$B$9</f>
        <v/>
      </c>
      <c r="T225" s="246">
        <f>H225*BS!$B$9</f>
        <v/>
      </c>
      <c r="U225" s="247">
        <f>I213</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248" t="n"/>
      <c r="C226" s="242" t="n"/>
      <c r="D226" s="242" t="n"/>
      <c r="E226" s="242" t="n"/>
      <c r="F226" s="242" t="n"/>
      <c r="G226" s="242" t="n"/>
      <c r="H226" s="242" t="n"/>
      <c r="I226" s="242" t="n"/>
      <c r="J226" s="180" t="n"/>
      <c r="N226" t="inlineStr"/>
      <c r="O226" s="249" t="inlineStr"/>
      <c r="P226" s="249" t="inlineStr"/>
      <c r="Q226" s="249" t="inlineStr"/>
      <c r="R226" s="249" t="inlineStr"/>
      <c r="S226" s="249" t="inlineStr"/>
      <c r="T226" s="249" t="inlineStr"/>
      <c r="U226" s="249" t="n"/>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continuing operations</t>
        </is>
      </c>
      <c r="C15" s="939" t="n"/>
      <c r="D15" s="939" t="n"/>
      <c r="E15" s="939" t="n"/>
      <c r="F15" s="939" t="n"/>
      <c r="G15" s="939" t="n">
        <v>131720</v>
      </c>
      <c r="H15" s="939" t="n">
        <v>120603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-71907</v>
      </c>
      <c r="H29" s="939" t="n">
        <v>-84423</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-22297</v>
      </c>
      <c r="H56" s="939" t="n">
        <v>-21989</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-102</v>
      </c>
      <c r="H57" s="939" t="n">
        <v>-105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-18317</v>
      </c>
      <c r="H58" s="939" t="n">
        <v>-19985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-18317</v>
      </c>
      <c r="H80" s="939" t="n">
        <v>-19985</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4371</v>
      </c>
      <c r="H84" s="991" t="n">
        <v>2505</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4371</v>
      </c>
      <c r="H98" s="939" t="n">
        <v>2505</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-874</v>
      </c>
      <c r="H99" s="939" t="n">
        <v>-2272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-874</v>
      </c>
      <c r="H111" s="939" t="n">
        <v>-2272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-874</v>
      </c>
      <c r="H124" s="952" t="n">
        <v>-2272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15581</v>
      </c>
      <c r="H138" s="939" t="n">
        <v>-11580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Income tax benefit</t>
        </is>
      </c>
      <c r="C139" s="939" t="n"/>
      <c r="D139" s="939" t="n"/>
      <c r="E139" s="939" t="n"/>
      <c r="F139" s="939" t="n"/>
      <c r="G139" s="939" t="n">
        <v>0</v>
      </c>
      <c r="H139" s="939" t="n">
        <v>554</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38575</v>
      </c>
      <c r="G12" s="1029" t="n">
        <v>13641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-7220</v>
      </c>
      <c r="G13" s="1028" t="n">
        <v>-12431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-109376</v>
      </c>
      <c r="G14" s="326" t="n">
        <v>-55355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3110</v>
      </c>
      <c r="G16" s="1028" t="n">
        <v>40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40000</v>
      </c>
      <c r="G19" s="1028" t="n">
        <v>2000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-479</v>
      </c>
      <c r="G23" s="1028" t="n">
        <v>-407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33683</v>
      </c>
      <c r="G25" s="1029" t="n">
        <v>35755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