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Total Cash on hand</t>
        </is>
      </c>
      <c r="C15" s="103" t="n"/>
      <c r="D15" s="103" t="n"/>
      <c r="E15" s="103" t="n"/>
      <c r="F15" s="103" t="n"/>
      <c r="G15" s="103" t="n">
        <v>1588</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Total Cash and cash equivalents in the statement of cash flows</t>
        </is>
      </c>
      <c r="C16" s="103" t="n"/>
      <c r="D16" s="103" t="n"/>
      <c r="E16" s="103" t="n"/>
      <c r="F16" s="103" t="n"/>
      <c r="G16" s="103" t="n">
        <v>13194828</v>
      </c>
      <c r="H16" s="103" t="n">
        <v>17144081</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nan</t>
        </is>
      </c>
      <c r="C29" s="103" t="n"/>
      <c r="D29" s="103" t="n"/>
      <c r="E29" s="103" t="n"/>
      <c r="F29" s="103" t="n"/>
      <c r="G29" s="103" t="n">
        <v>120689684</v>
      </c>
      <c r="H29" s="103" t="n">
        <v>125686659</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Amounts due from related party 20</t>
        </is>
      </c>
      <c r="C30" s="103" t="n"/>
      <c r="D30" s="103" t="n"/>
      <c r="E30" s="103" t="n"/>
      <c r="F30" s="103" t="n"/>
      <c r="G30" s="103" t="n">
        <v>563747</v>
      </c>
      <c r="H30" s="103" t="n">
        <v>679869</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Other receivables nan</t>
        </is>
      </c>
      <c r="C31" s="103" t="n"/>
      <c r="D31" s="103" t="n"/>
      <c r="E31" s="103" t="n"/>
      <c r="F31" s="103" t="n"/>
      <c r="G31" s="103" t="n">
        <v>35876</v>
      </c>
      <c r="H31" s="103" t="n">
        <v>32014</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Total nan</t>
        </is>
      </c>
      <c r="C32" s="103" t="n"/>
      <c r="D32" s="103" t="n"/>
      <c r="E32" s="103" t="n"/>
      <c r="F32" s="103" t="n"/>
      <c r="G32" s="103" t="n">
        <v>121289307</v>
      </c>
      <c r="H32" s="103" t="n">
        <v>126398542</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111489925</v>
      </c>
      <c r="H53" s="112" t="n">
        <v>119512569</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Bond deposits</t>
        </is>
      </c>
      <c r="C56" s="939" t="n"/>
      <c r="D56" s="939" t="n"/>
      <c r="E56" s="939" t="n"/>
      <c r="F56" s="939" t="n"/>
      <c r="G56" s="939" t="n">
        <v>27876</v>
      </c>
      <c r="H56" s="939" t="n">
        <v>23856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Other</t>
        </is>
      </c>
      <c r="C57" s="939" t="n"/>
      <c r="D57" s="939" t="n"/>
      <c r="E57" s="939" t="n"/>
      <c r="F57" s="939" t="n"/>
      <c r="G57" s="939" t="n">
        <v>1513</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Total</t>
        </is>
      </c>
      <c r="C58" s="939" t="n"/>
      <c r="D58" s="939" t="n"/>
      <c r="E58" s="939" t="n"/>
      <c r="F58" s="939" t="n"/>
      <c r="G58" s="939" t="n">
        <v>29389</v>
      </c>
      <c r="H58" s="939" t="n">
        <v>23856</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121398016</v>
      </c>
      <c r="H81" s="940" t="n">
        <v>126527517</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126919644</v>
      </c>
      <c r="H27" s="954" t="n">
        <v>156056011</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and other payables Trade and other payables nan</t>
        </is>
      </c>
      <c r="C58" s="939" t="n"/>
      <c r="D58" s="939" t="n"/>
      <c r="E58" s="939" t="n"/>
      <c r="F58" s="939" t="n"/>
      <c r="G58" s="939" t="n">
        <v>8166254</v>
      </c>
      <c r="H58" s="939" t="n">
        <v>7802444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Contract liabilities nan nan</t>
        </is>
      </c>
      <c r="C59" s="939" t="n"/>
      <c r="D59" s="939" t="n"/>
      <c r="E59" s="939" t="n"/>
      <c r="F59" s="939" t="n"/>
      <c r="G59" s="939" t="n">
        <v>785740</v>
      </c>
      <c r="H59" s="939" t="n">
        <v>333926</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Amounts due to related party Amounts due to related party 20</t>
        </is>
      </c>
      <c r="C60" s="939" t="n"/>
      <c r="D60" s="939" t="n"/>
      <c r="E60" s="939" t="n"/>
      <c r="F60" s="939" t="n"/>
      <c r="G60" s="939" t="n">
        <v>44920374</v>
      </c>
      <c r="H60" s="939" t="n">
        <v>34427416</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Holdbacks nan nan</t>
        </is>
      </c>
      <c r="C61" s="103" t="n"/>
      <c r="D61" s="103" t="n"/>
      <c r="E61" s="103" t="n"/>
      <c r="F61" s="103" t="n"/>
      <c r="G61" s="103" t="n">
        <v>2471759</v>
      </c>
      <c r="H61" s="103" t="n">
        <v>2795414</v>
      </c>
      <c r="I61" s="975" t="n"/>
      <c r="J61" s="180" t="n"/>
      <c r="N61" s="976">
        <f>B61</f>
        <v/>
      </c>
      <c r="O61" s="192" t="inlineStr"/>
      <c r="P61" s="192" t="inlineStr"/>
      <c r="Q61" s="192" t="inlineStr"/>
      <c r="R61" s="192" t="inlineStr"/>
      <c r="S61" s="192">
        <f>G61*BS!$B$9</f>
        <v/>
      </c>
      <c r="T61" s="192">
        <f>H61*BS!$B$9</f>
        <v/>
      </c>
      <c r="U61" s="193">
        <f>I61</f>
        <v/>
      </c>
    </row>
    <row r="62">
      <c r="B62" s="102" t="inlineStr">
        <is>
          <t xml:space="preserve"> Current FBT payable nan nan</t>
        </is>
      </c>
      <c r="C62" s="939" t="n"/>
      <c r="D62" s="939" t="n"/>
      <c r="E62" s="939" t="n"/>
      <c r="F62" s="939" t="n"/>
      <c r="G62" s="939" t="n">
        <v>503541</v>
      </c>
      <c r="H62" s="939" t="n">
        <v>754341</v>
      </c>
      <c r="I62" s="975" t="n"/>
      <c r="J62" s="180" t="n"/>
      <c r="N62" s="976">
        <f>B62</f>
        <v/>
      </c>
      <c r="O62" s="192" t="inlineStr"/>
      <c r="P62" s="192" t="inlineStr"/>
      <c r="Q62" s="192" t="inlineStr"/>
      <c r="R62" s="192" t="inlineStr"/>
      <c r="S62" s="192">
        <f>G62*BS!$B$9</f>
        <v/>
      </c>
      <c r="T62" s="192">
        <f>H62*BS!$B$9</f>
        <v/>
      </c>
      <c r="U62" s="193">
        <f>I62</f>
        <v/>
      </c>
    </row>
    <row r="63">
      <c r="B63" s="102" t="inlineStr">
        <is>
          <t xml:space="preserve"> Current GST payable nan nan</t>
        </is>
      </c>
      <c r="C63" s="939" t="n"/>
      <c r="D63" s="939" t="n"/>
      <c r="E63" s="939" t="n"/>
      <c r="F63" s="939" t="n"/>
      <c r="G63" s="939" t="n">
        <v>3376358</v>
      </c>
      <c r="H63" s="939" t="n">
        <v>5293901</v>
      </c>
      <c r="I63" s="975" t="n"/>
      <c r="J63" s="180" t="n"/>
      <c r="N63" s="976">
        <f>B63</f>
        <v/>
      </c>
      <c r="O63" s="192" t="inlineStr"/>
      <c r="P63" s="192" t="inlineStr"/>
      <c r="Q63" s="192" t="inlineStr"/>
      <c r="R63" s="192" t="inlineStr"/>
      <c r="S63" s="192">
        <f>G63*BS!$B$9</f>
        <v/>
      </c>
      <c r="T63" s="192">
        <f>H63*BS!$B$9</f>
        <v/>
      </c>
      <c r="U63" s="193">
        <f>I63</f>
        <v/>
      </c>
    </row>
    <row r="64">
      <c r="B64" s="102" t="inlineStr">
        <is>
          <t xml:space="preserve"> Current Other creditors and accruals Other creditors and accruals nan</t>
        </is>
      </c>
      <c r="C64" s="939" t="n"/>
      <c r="D64" s="939" t="n"/>
      <c r="E64" s="939" t="n"/>
      <c r="F64" s="939" t="n"/>
      <c r="G64" s="939" t="n">
        <v>6047112</v>
      </c>
      <c r="H64" s="939" t="n">
        <v>2441269</v>
      </c>
      <c r="I64" s="975" t="n"/>
      <c r="J64" s="180" t="n"/>
      <c r="N64" s="976">
        <f>B64</f>
        <v/>
      </c>
      <c r="O64" s="192" t="inlineStr"/>
      <c r="P64" s="192" t="inlineStr"/>
      <c r="Q64" s="192" t="inlineStr"/>
      <c r="R64" s="192" t="inlineStr"/>
      <c r="S64" s="192">
        <f>G64*BS!$B$9</f>
        <v/>
      </c>
      <c r="T64" s="192">
        <f>H64*BS!$B$9</f>
        <v/>
      </c>
      <c r="U64" s="193">
        <f>I64</f>
        <v/>
      </c>
    </row>
    <row r="65">
      <c r="B65" s="102" t="inlineStr">
        <is>
          <t xml:space="preserve"> Current Total nan nan</t>
        </is>
      </c>
      <c r="C65" s="939" t="n"/>
      <c r="D65" s="939" t="n"/>
      <c r="E65" s="939" t="n"/>
      <c r="F65" s="939" t="n"/>
      <c r="G65" s="939" t="n">
        <v>66271138</v>
      </c>
      <c r="H65" s="939" t="n">
        <v>53848711</v>
      </c>
      <c r="I65" s="975" t="n"/>
      <c r="J65" s="180" t="n"/>
      <c r="N65" s="976">
        <f>B65</f>
        <v/>
      </c>
      <c r="O65" s="192" t="inlineStr"/>
      <c r="P65" s="192" t="inlineStr"/>
      <c r="Q65" s="192" t="inlineStr"/>
      <c r="R65" s="192" t="inlineStr"/>
      <c r="S65" s="192">
        <f>G65*BS!$B$9</f>
        <v/>
      </c>
      <c r="T65" s="192">
        <f>H65*BS!$B$9</f>
        <v/>
      </c>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66680694</v>
      </c>
      <c r="H81" s="954" t="n">
        <v>54482686</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409556</v>
      </c>
      <c r="H86" s="954" t="n">
        <v>633975</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Current Trade and other payables Trade and other payables nan</t>
        </is>
      </c>
      <c r="G88" t="n">
        <v>8166254</v>
      </c>
      <c r="H88" t="n">
        <v>7802444</v>
      </c>
      <c r="N88">
        <f>B88</f>
        <v/>
      </c>
      <c r="O88" t="inlineStr"/>
      <c r="P88" t="inlineStr"/>
      <c r="Q88" t="inlineStr"/>
      <c r="R88" t="inlineStr"/>
      <c r="S88">
        <f>G88*BS!$B$9</f>
        <v/>
      </c>
      <c r="T88">
        <f>H88*BS!$B$9</f>
        <v/>
      </c>
    </row>
    <row r="89">
      <c r="B89" t="inlineStr">
        <is>
          <t xml:space="preserve"> Current Contract liabilities nan nan</t>
        </is>
      </c>
      <c r="G89" t="n">
        <v>785740</v>
      </c>
      <c r="H89" t="n">
        <v>333926</v>
      </c>
      <c r="N89">
        <f>B89</f>
        <v/>
      </c>
      <c r="O89" t="inlineStr"/>
      <c r="P89" t="inlineStr"/>
      <c r="Q89" t="inlineStr"/>
      <c r="R89" t="inlineStr"/>
      <c r="S89">
        <f>G89*BS!$B$9</f>
        <v/>
      </c>
      <c r="T89">
        <f>H89*BS!$B$9</f>
        <v/>
      </c>
    </row>
    <row r="90">
      <c r="B90" t="inlineStr">
        <is>
          <t xml:space="preserve"> Current Amounts due to related party Amounts due to related party 20</t>
        </is>
      </c>
      <c r="G90" t="n">
        <v>44920374</v>
      </c>
      <c r="H90" t="n">
        <v>34427416</v>
      </c>
      <c r="N90">
        <f>B90</f>
        <v/>
      </c>
      <c r="O90" t="inlineStr"/>
      <c r="P90" t="inlineStr"/>
      <c r="Q90" t="inlineStr"/>
      <c r="R90" t="inlineStr"/>
      <c r="S90">
        <f>G90*BS!$B$9</f>
        <v/>
      </c>
      <c r="T90">
        <f>H90*BS!$B$9</f>
        <v/>
      </c>
    </row>
    <row r="91">
      <c r="B91" t="inlineStr">
        <is>
          <t xml:space="preserve"> Current Holdbacks nan nan</t>
        </is>
      </c>
      <c r="G91" t="n">
        <v>2471759</v>
      </c>
      <c r="H91" t="n">
        <v>2795414</v>
      </c>
      <c r="N91">
        <f>B91</f>
        <v/>
      </c>
      <c r="O91" t="inlineStr"/>
      <c r="P91" t="inlineStr"/>
      <c r="Q91" t="inlineStr"/>
      <c r="R91" t="inlineStr"/>
      <c r="S91">
        <f>G91*BS!$B$9</f>
        <v/>
      </c>
      <c r="T91">
        <f>H91*BS!$B$9</f>
        <v/>
      </c>
    </row>
    <row r="92">
      <c r="B92" t="inlineStr">
        <is>
          <t xml:space="preserve"> Current FBT payable nan nan</t>
        </is>
      </c>
      <c r="G92" t="n">
        <v>503541</v>
      </c>
      <c r="H92" t="n">
        <v>754341</v>
      </c>
      <c r="N92">
        <f>B92</f>
        <v/>
      </c>
      <c r="O92" t="inlineStr"/>
      <c r="P92" t="inlineStr"/>
      <c r="Q92" t="inlineStr"/>
      <c r="R92" t="inlineStr"/>
      <c r="S92">
        <f>G92*BS!$B$9</f>
        <v/>
      </c>
      <c r="T92">
        <f>H92*BS!$B$9</f>
        <v/>
      </c>
    </row>
    <row r="93" ht="15.75" customHeight="1" s="340">
      <c r="B93" t="inlineStr">
        <is>
          <t xml:space="preserve"> Current GST payable nan nan</t>
        </is>
      </c>
      <c r="G93" t="n">
        <v>3376358</v>
      </c>
      <c r="H93" t="n">
        <v>5293901</v>
      </c>
      <c r="N93">
        <f>B93</f>
        <v/>
      </c>
      <c r="O93" t="inlineStr"/>
      <c r="P93" t="inlineStr"/>
      <c r="Q93" t="inlineStr"/>
      <c r="R93" t="inlineStr"/>
      <c r="S93">
        <f>G93*BS!$B$9</f>
        <v/>
      </c>
      <c r="T93">
        <f>H93*BS!$B$9</f>
        <v/>
      </c>
    </row>
    <row r="94">
      <c r="B94" t="inlineStr">
        <is>
          <t xml:space="preserve"> Current Other creditors and accruals Other creditors and accruals nan</t>
        </is>
      </c>
      <c r="G94" t="n">
        <v>6047112</v>
      </c>
      <c r="H94" t="n">
        <v>2441269</v>
      </c>
      <c r="N94">
        <f>B94</f>
        <v/>
      </c>
      <c r="O94" t="inlineStr"/>
      <c r="P94" t="inlineStr"/>
      <c r="Q94" t="inlineStr"/>
      <c r="R94" t="inlineStr"/>
      <c r="S94">
        <f>G94*BS!$B$9</f>
        <v/>
      </c>
      <c r="T94">
        <f>H94*BS!$B$9</f>
        <v/>
      </c>
    </row>
    <row r="95">
      <c r="B95" t="inlineStr">
        <is>
          <t xml:space="preserve"> Current Total nan nan</t>
        </is>
      </c>
      <c r="G95" t="n">
        <v>66271138</v>
      </c>
      <c r="H95" t="n">
        <v>53848711</v>
      </c>
      <c r="N95">
        <f>B95</f>
        <v/>
      </c>
      <c r="O95" t="inlineStr"/>
      <c r="P95" t="inlineStr"/>
      <c r="Q95" t="inlineStr"/>
      <c r="R95" t="inlineStr"/>
      <c r="S95">
        <f>G95*BS!$B$9</f>
        <v/>
      </c>
      <c r="T95">
        <f>H95*BS!$B$9</f>
        <v/>
      </c>
    </row>
    <row r="96">
      <c r="B96" t="inlineStr">
        <is>
          <t xml:space="preserve"> Current Warranty</t>
        </is>
      </c>
      <c r="G96" t="n">
        <v>7248723</v>
      </c>
      <c r="H96" t="n">
        <v>6563463</v>
      </c>
      <c r="N96">
        <f>B96</f>
        <v/>
      </c>
      <c r="O96" t="inlineStr"/>
      <c r="P96" t="inlineStr"/>
      <c r="Q96" t="inlineStr"/>
      <c r="R96" t="inlineStr"/>
      <c r="S96">
        <f>G96*BS!$B$9</f>
        <v/>
      </c>
      <c r="T96">
        <f>H96*BS!$B$9</f>
        <v/>
      </c>
    </row>
    <row r="97">
      <c r="B97" t="inlineStr">
        <is>
          <t xml:space="preserve"> Current Dealers</t>
        </is>
      </c>
      <c r="G97" t="n">
        <v>21052614</v>
      </c>
      <c r="H97" t="n">
        <v>20088909</v>
      </c>
      <c r="N97">
        <f>B97</f>
        <v/>
      </c>
      <c r="O97" t="inlineStr"/>
      <c r="P97" t="inlineStr"/>
      <c r="Q97" t="inlineStr"/>
      <c r="R97" t="inlineStr"/>
      <c r="S97">
        <f>G97*BS!$B$9</f>
        <v/>
      </c>
      <c r="T97">
        <f>H97*BS!$B$9</f>
        <v/>
      </c>
    </row>
    <row r="98">
      <c r="B98" t="inlineStr">
        <is>
          <t xml:space="preserve"> Current Total</t>
        </is>
      </c>
      <c r="G98" t="n">
        <v>28301337</v>
      </c>
      <c r="H98" t="n">
        <v>26652372</v>
      </c>
      <c r="N98">
        <f>B98</f>
        <v/>
      </c>
      <c r="O98" t="inlineStr"/>
      <c r="P98" t="inlineStr"/>
      <c r="Q98" t="inlineStr"/>
      <c r="R98" t="inlineStr"/>
      <c r="S98">
        <f>G98*BS!$B$9</f>
        <v/>
      </c>
      <c r="T98">
        <f>H98*BS!$B$9</f>
        <v/>
      </c>
    </row>
    <row r="99" customFormat="1" s="194">
      <c r="B99" s="102" t="inlineStr">
        <is>
          <t>Total None 2023 7248723</t>
        </is>
      </c>
      <c r="C99" s="939" t="n"/>
      <c r="D99" s="939" t="n"/>
      <c r="E99" s="939" t="n"/>
      <c r="F99" s="939" t="n"/>
      <c r="G99" s="939" t="n">
        <v/>
      </c>
      <c r="H99" s="939" t="n">
        <v>28821337</v>
      </c>
      <c r="I99" s="975" t="n"/>
      <c r="J99" s="180" t="n"/>
      <c r="N99" s="976">
        <f>B99</f>
        <v/>
      </c>
      <c r="O99" s="192" t="inlineStr"/>
      <c r="P99" s="192" t="inlineStr"/>
      <c r="Q99" s="192" t="inlineStr"/>
      <c r="R99" s="192" t="inlineStr"/>
      <c r="S99" s="192">
        <f>G99*BS!$B$9</f>
        <v/>
      </c>
      <c r="T99" s="192">
        <f>H99*BS!$B$9</f>
        <v/>
      </c>
      <c r="U99" s="193">
        <f>I88</f>
        <v/>
      </c>
    </row>
    <row r="100">
      <c r="B100" s="102" t="inlineStr">
        <is>
          <t>Total None 4207840</t>
        </is>
      </c>
      <c r="C100" s="939" t="n"/>
      <c r="D100" s="939" t="n"/>
      <c r="E100" s="939" t="n"/>
      <c r="F100" s="939" t="n"/>
      <c r="G100" s="939" t="n">
        <v/>
      </c>
      <c r="H100" s="939" t="n">
        <v>46444913</v>
      </c>
      <c r="I100" s="975" t="n"/>
      <c r="J100" s="180" t="n"/>
      <c r="N100" s="976">
        <f>B100</f>
        <v/>
      </c>
      <c r="O100" s="192" t="inlineStr"/>
      <c r="P100" s="192" t="inlineStr"/>
      <c r="Q100" s="192" t="inlineStr"/>
      <c r="R100" s="192" t="inlineStr"/>
      <c r="S100" s="192">
        <f>G100*BS!$B$9</f>
        <v/>
      </c>
      <c r="T100" s="192">
        <f>H100*BS!$B$9</f>
        <v/>
      </c>
      <c r="U100" s="193">
        <f>I89</f>
        <v/>
      </c>
    </row>
    <row r="101">
      <c r="B101" s="211" t="inlineStr">
        <is>
          <t>Total None (1,803,577)</t>
        </is>
      </c>
      <c r="C101" s="939" t="n"/>
      <c r="D101" s="939" t="n"/>
      <c r="E101" s="939" t="n"/>
      <c r="F101" s="939" t="n"/>
      <c r="G101" s="939" t="n">
        <v/>
      </c>
      <c r="H101" s="939" t="n">
        <v>-2034580</v>
      </c>
      <c r="I101" s="975" t="n"/>
      <c r="J101" s="180" t="n"/>
      <c r="N101" s="976">
        <f>B101</f>
        <v/>
      </c>
      <c r="O101" s="192" t="inlineStr"/>
      <c r="P101" s="192" t="inlineStr"/>
      <c r="Q101" s="192" t="inlineStr"/>
      <c r="R101" s="192" t="inlineStr"/>
      <c r="S101" s="192">
        <f>G101*BS!$B$9</f>
        <v/>
      </c>
      <c r="T101" s="192">
        <f>H101*BS!$B$9</f>
        <v/>
      </c>
      <c r="U101" s="193">
        <f>I90</f>
        <v/>
      </c>
    </row>
    <row r="102">
      <c r="B102" s="211" t="inlineStr">
        <is>
          <t>Total None (3,089,523)</t>
        </is>
      </c>
      <c r="C102" s="103" t="n"/>
      <c r="D102" s="103" t="n"/>
      <c r="E102" s="103" t="n"/>
      <c r="F102" s="103" t="n"/>
      <c r="G102" s="103" t="n">
        <v/>
      </c>
      <c r="H102" s="103" t="n">
        <v>-46059298</v>
      </c>
      <c r="I102" s="979" t="n"/>
      <c r="J102" s="180" t="n"/>
      <c r="N102" s="976">
        <f>B102</f>
        <v/>
      </c>
      <c r="O102" s="192" t="inlineStr"/>
      <c r="P102" s="192" t="inlineStr"/>
      <c r="Q102" s="192" t="inlineStr"/>
      <c r="R102" s="192" t="inlineStr"/>
      <c r="S102" s="192">
        <f>G102*BS!$B$9</f>
        <v/>
      </c>
      <c r="T102" s="192">
        <f>H102*BS!$B$9</f>
        <v/>
      </c>
      <c r="U102" s="193">
        <f>I91</f>
        <v/>
      </c>
    </row>
    <row r="103">
      <c r="B103" s="211" t="inlineStr">
        <is>
          <t>Total None 2023 6563463</t>
        </is>
      </c>
      <c r="C103" s="939" t="n"/>
      <c r="D103" s="939" t="n"/>
      <c r="E103" s="939" t="n"/>
      <c r="F103" s="939" t="n"/>
      <c r="G103" s="939" t="n">
        <v/>
      </c>
      <c r="H103" s="939" t="n">
        <v>27172372</v>
      </c>
      <c r="I103" s="980" t="n"/>
      <c r="J103" s="180" t="n"/>
      <c r="N103" s="976">
        <f>B103</f>
        <v/>
      </c>
      <c r="O103" s="192" t="inlineStr"/>
      <c r="P103" s="192" t="inlineStr"/>
      <c r="Q103" s="192" t="inlineStr"/>
      <c r="R103" s="192" t="inlineStr"/>
      <c r="S103" s="192">
        <f>G103*BS!$B$9</f>
        <v/>
      </c>
      <c r="T103" s="192">
        <f>H103*BS!$B$9</f>
        <v/>
      </c>
      <c r="U103" s="193">
        <f>I92</f>
        <v/>
      </c>
    </row>
    <row r="104">
      <c r="B104" s="208" t="inlineStr">
        <is>
          <t xml:space="preserve"> Current Liability for annual leave</t>
        </is>
      </c>
      <c r="C104" s="939" t="n"/>
      <c r="D104" s="939" t="n"/>
      <c r="E104" s="939" t="n"/>
      <c r="F104" s="939" t="n"/>
      <c r="G104" s="939" t="n">
        <v>1386692</v>
      </c>
      <c r="H104" s="939" t="n">
        <v>1272474</v>
      </c>
      <c r="I104" s="981" t="n"/>
      <c r="J104" s="180" t="n"/>
      <c r="N104" s="976">
        <f>B104</f>
        <v/>
      </c>
      <c r="O104" s="192" t="inlineStr"/>
      <c r="P104" s="192" t="inlineStr"/>
      <c r="Q104" s="192" t="inlineStr"/>
      <c r="R104" s="192" t="inlineStr"/>
      <c r="S104" s="192">
        <f>G104*BS!$B$9</f>
        <v/>
      </c>
      <c r="T104" s="192">
        <f>H104*BS!$B$9</f>
        <v/>
      </c>
      <c r="U104" s="193">
        <f>I93</f>
        <v/>
      </c>
    </row>
    <row r="105">
      <c r="B105" s="211" t="inlineStr">
        <is>
          <t xml:space="preserve"> Current Liability for long service leave</t>
        </is>
      </c>
      <c r="C105" s="939" t="n"/>
      <c r="D105" s="939" t="n"/>
      <c r="E105" s="939" t="n"/>
      <c r="F105" s="939" t="n"/>
      <c r="G105" s="939" t="n">
        <v>576678</v>
      </c>
      <c r="H105" s="939" t="n">
        <v>805340</v>
      </c>
      <c r="I105" s="981" t="n"/>
      <c r="J105" s="180" t="n"/>
      <c r="N105" s="976">
        <f>B105</f>
        <v/>
      </c>
      <c r="O105" s="192" t="inlineStr"/>
      <c r="P105" s="192" t="inlineStr"/>
      <c r="Q105" s="192" t="inlineStr"/>
      <c r="R105" s="192" t="inlineStr"/>
      <c r="S105" s="192">
        <f>G105*BS!$B$9</f>
        <v/>
      </c>
      <c r="T105" s="192">
        <f>H105*BS!$B$9</f>
        <v/>
      </c>
      <c r="U105" s="193">
        <f>I94</f>
        <v/>
      </c>
    </row>
    <row r="106">
      <c r="B106" s="211" t="inlineStr">
        <is>
          <t xml:space="preserve"> Current Other employee benefits</t>
        </is>
      </c>
      <c r="C106" s="939" t="n"/>
      <c r="D106" s="939" t="n"/>
      <c r="E106" s="939" t="n"/>
      <c r="F106" s="939" t="n"/>
      <c r="G106" s="939" t="n">
        <v>250005</v>
      </c>
      <c r="H106" s="939" t="n">
        <v>434533</v>
      </c>
      <c r="I106" s="981" t="n"/>
      <c r="J106" s="180" t="n"/>
      <c r="N106" s="976">
        <f>B106</f>
        <v/>
      </c>
      <c r="O106" s="192" t="inlineStr"/>
      <c r="P106" s="192" t="inlineStr"/>
      <c r="Q106" s="192" t="inlineStr"/>
      <c r="R106" s="192" t="inlineStr"/>
      <c r="S106" s="192">
        <f>G106*BS!$B$9</f>
        <v/>
      </c>
      <c r="T106" s="192">
        <f>H106*BS!$B$9</f>
        <v/>
      </c>
      <c r="U106" s="193">
        <f>I95</f>
        <v/>
      </c>
    </row>
    <row r="107">
      <c r="B107" s="211" t="inlineStr">
        <is>
          <t xml:space="preserve"> Current Total</t>
        </is>
      </c>
      <c r="C107" s="939" t="n"/>
      <c r="D107" s="939" t="n"/>
      <c r="E107" s="939" t="n"/>
      <c r="F107" s="939" t="n"/>
      <c r="G107" s="939" t="n">
        <v>2213375</v>
      </c>
      <c r="H107" s="939" t="n">
        <v>2512347</v>
      </c>
      <c r="I107" s="981" t="n"/>
      <c r="J107" s="180" t="n"/>
      <c r="N107" s="976">
        <f>B107</f>
        <v/>
      </c>
      <c r="O107" s="192" t="inlineStr"/>
      <c r="P107" s="192" t="inlineStr"/>
      <c r="Q107" s="192" t="inlineStr"/>
      <c r="R107" s="192" t="inlineStr"/>
      <c r="S107" s="192">
        <f>G107*BS!$B$9</f>
        <v/>
      </c>
      <c r="T107" s="192">
        <f>H107*BS!$B$9</f>
        <v/>
      </c>
      <c r="U107" s="193">
        <f>I96</f>
        <v/>
      </c>
    </row>
    <row r="108">
      <c r="B108" s="211" t="n"/>
      <c r="C108" s="939" t="n"/>
      <c r="D108" s="939" t="n"/>
      <c r="E108" s="939" t="n"/>
      <c r="F108" s="939" t="n"/>
      <c r="G108" s="939" t="n"/>
      <c r="H108" s="939" t="n"/>
      <c r="I108" s="981" t="n"/>
      <c r="J108" s="180" t="n"/>
      <c r="N108" s="976" t="inlineStr"/>
      <c r="O108" s="192" t="inlineStr"/>
      <c r="P108" s="192" t="inlineStr"/>
      <c r="Q108" s="192" t="inlineStr"/>
      <c r="R108" s="192" t="inlineStr"/>
      <c r="S108" s="192" t="inlineStr"/>
      <c r="T108" s="192" t="inlineStr"/>
      <c r="U108" s="193">
        <f>I97</f>
        <v/>
      </c>
    </row>
    <row r="109">
      <c r="B109" s="102" t="n"/>
      <c r="C109" s="939" t="n"/>
      <c r="D109" s="939" t="n"/>
      <c r="E109" s="939" t="n"/>
      <c r="F109" s="939" t="n"/>
      <c r="G109" s="939" t="n"/>
      <c r="H109" s="939" t="n"/>
      <c r="I109" s="981" t="n"/>
      <c r="J109" s="180" t="n"/>
      <c r="N109" s="976" t="inlineStr"/>
      <c r="O109" s="192" t="inlineStr"/>
      <c r="P109" s="192" t="inlineStr"/>
      <c r="Q109" s="192" t="inlineStr"/>
      <c r="R109" s="192" t="inlineStr"/>
      <c r="S109" s="192" t="inlineStr"/>
      <c r="T109" s="192" t="inlineStr"/>
      <c r="U109" s="193">
        <f>I98</f>
        <v/>
      </c>
    </row>
    <row r="110">
      <c r="A110" s="194" t="inlineStr">
        <is>
          <t>K14</t>
        </is>
      </c>
      <c r="B110" s="96" t="inlineStr">
        <is>
          <t xml:space="preserve">Total </t>
        </is>
      </c>
      <c r="C110" s="954">
        <f>SUM(INDIRECT(ADDRESS(MATCH("K13",$A:$A,0)+1,COLUMN(C$13),4)&amp;":"&amp;ADDRESS(MATCH("K14",$A:$A,0)-1,COLUMN(C$13),4)))</f>
        <v/>
      </c>
      <c r="D110" s="954">
        <f>SUM(INDIRECT(ADDRESS(MATCH("K13",$A:$A,0)+1,COLUMN(D$13),4)&amp;":"&amp;ADDRESS(MATCH("K14",$A:$A,0)-1,COLUMN(D$13),4)))</f>
        <v/>
      </c>
      <c r="E110" s="954">
        <f>SUM(INDIRECT(ADDRESS(MATCH("K13",$A:$A,0)+1,COLUMN(E$13),4)&amp;":"&amp;ADDRESS(MATCH("K14",$A:$A,0)-1,COLUMN(E$13),4)))</f>
        <v/>
      </c>
      <c r="F110" s="954">
        <f>SUM(INDIRECT(ADDRESS(MATCH("K13",$A:$A,0)+1,COLUMN(F$13),4)&amp;":"&amp;ADDRESS(MATCH("K14",$A:$A,0)-1,COLUMN(F$13),4)))</f>
        <v/>
      </c>
      <c r="G110" s="954">
        <f>SUM(INDIRECT(ADDRESS(MATCH("K13",$A:$A,0)+1,COLUMN(G$13),4)&amp;":"&amp;ADDRESS(MATCH("K14",$A:$A,0)-1,COLUMN(G$13),4)))</f>
        <v/>
      </c>
      <c r="H110" s="954">
        <f>SUM(INDIRECT(ADDRESS(MATCH("K13",$A:$A,0)+1,COLUMN(H$13),4)&amp;":"&amp;ADDRESS(MATCH("K14",$A:$A,0)-1,COLUMN(H$13),4)))</f>
        <v/>
      </c>
      <c r="I110" s="981" t="n"/>
      <c r="J110" s="196" t="n"/>
      <c r="K110" s="197" t="n"/>
      <c r="L110" s="197" t="n"/>
      <c r="M110" s="197" t="n"/>
      <c r="N110" s="966">
        <f>B110</f>
        <v/>
      </c>
      <c r="O110" s="198">
        <f>C110*BS!$B$9</f>
        <v/>
      </c>
      <c r="P110" s="198">
        <f>D110*BS!$B$9</f>
        <v/>
      </c>
      <c r="Q110" s="198">
        <f>E110*BS!$B$9</f>
        <v/>
      </c>
      <c r="R110" s="198">
        <f>F110*BS!$B$9</f>
        <v/>
      </c>
      <c r="S110" s="198">
        <f>G110*BS!$B$9</f>
        <v/>
      </c>
      <c r="T110" s="198">
        <f>H110*BS!$B$9</f>
        <v/>
      </c>
      <c r="U110" s="193">
        <f>I99</f>
        <v/>
      </c>
      <c r="V110" s="197" t="n"/>
      <c r="W110" s="197" t="n"/>
      <c r="X110" s="197" t="n"/>
      <c r="Y110" s="197" t="n"/>
      <c r="Z110" s="197" t="n"/>
      <c r="AA110" s="197" t="n"/>
      <c r="AB110" s="197" t="n"/>
      <c r="AC110" s="197" t="n"/>
      <c r="AD110" s="197" t="n"/>
      <c r="AE110" s="197" t="n"/>
      <c r="AF110" s="197" t="n"/>
      <c r="AG110" s="197" t="n"/>
      <c r="AH110" s="197" t="n"/>
      <c r="AI110" s="197" t="n"/>
      <c r="AJ110" s="197" t="n"/>
      <c r="AK110" s="197" t="n"/>
      <c r="AL110" s="197" t="n"/>
      <c r="AM110" s="197" t="n"/>
      <c r="AN110" s="197" t="n"/>
      <c r="AO110" s="197" t="n"/>
      <c r="AP110" s="197" t="n"/>
      <c r="AQ110" s="197" t="n"/>
      <c r="AR110" s="197" t="n"/>
      <c r="AS110" s="197" t="n"/>
      <c r="AT110" s="197" t="n"/>
      <c r="AU110" s="197" t="n"/>
      <c r="AV110" s="197" t="n"/>
      <c r="AW110" s="197" t="n"/>
      <c r="AX110" s="197" t="n"/>
      <c r="AY110" s="197" t="n"/>
      <c r="AZ110" s="197" t="n"/>
      <c r="BA110" s="197" t="n"/>
      <c r="BB110" s="197" t="n"/>
      <c r="BC110" s="197" t="n"/>
      <c r="BD110" s="197" t="n"/>
      <c r="BE110" s="197" t="n"/>
      <c r="BF110" s="197" t="n"/>
      <c r="BG110" s="197" t="n"/>
      <c r="BH110" s="197" t="n"/>
      <c r="BI110" s="197" t="n"/>
      <c r="BJ110" s="197" t="n"/>
      <c r="BK110" s="197" t="n"/>
      <c r="BL110" s="197" t="n"/>
      <c r="BM110" s="197" t="n"/>
      <c r="BN110" s="197" t="n"/>
      <c r="BO110" s="197" t="n"/>
      <c r="BP110" s="197" t="n"/>
      <c r="BQ110" s="197" t="n"/>
      <c r="BR110" s="197" t="n"/>
      <c r="BS110" s="197" t="n"/>
      <c r="BT110" s="197" t="n"/>
      <c r="BU110" s="197" t="n"/>
      <c r="BV110" s="197" t="n"/>
      <c r="BW110" s="197" t="n"/>
      <c r="BX110" s="197" t="n"/>
      <c r="BY110" s="197" t="n"/>
      <c r="BZ110" s="197" t="n"/>
      <c r="CA110" s="197" t="n"/>
      <c r="CB110" s="197" t="n"/>
      <c r="CC110" s="197" t="n"/>
      <c r="CD110" s="197" t="n"/>
      <c r="CE110" s="197" t="n"/>
      <c r="CF110" s="197" t="n"/>
      <c r="CG110" s="197" t="n"/>
      <c r="CH110" s="197" t="n"/>
      <c r="CI110" s="197" t="n"/>
      <c r="CJ110" s="197" t="n"/>
      <c r="CK110" s="197" t="n"/>
      <c r="CL110" s="197" t="n"/>
      <c r="CM110" s="197" t="n"/>
      <c r="CN110" s="197" t="n"/>
      <c r="CO110" s="197" t="n"/>
      <c r="CP110" s="197" t="n"/>
      <c r="CQ110" s="197" t="n"/>
      <c r="CR110" s="197" t="n"/>
      <c r="CS110" s="197" t="n"/>
      <c r="CT110" s="197" t="n"/>
      <c r="CU110" s="197" t="n"/>
      <c r="CV110" s="197" t="n"/>
      <c r="CW110" s="197" t="n"/>
      <c r="CX110" s="197" t="n"/>
      <c r="CY110" s="197" t="n"/>
      <c r="CZ110" s="197" t="n"/>
      <c r="DA110" s="197" t="n"/>
      <c r="DB110" s="197" t="n"/>
      <c r="DC110" s="197" t="n"/>
      <c r="DD110" s="197" t="n"/>
      <c r="DE110" s="197" t="n"/>
      <c r="DF110" s="197" t="n"/>
      <c r="DG110" s="197" t="n"/>
      <c r="DH110" s="197" t="n"/>
      <c r="DI110" s="197" t="n"/>
      <c r="DJ110" s="197" t="n"/>
      <c r="DK110" s="197" t="n"/>
      <c r="DL110" s="197" t="n"/>
      <c r="DM110" s="197" t="n"/>
      <c r="DN110" s="197" t="n"/>
      <c r="DO110" s="197" t="n"/>
      <c r="DP110" s="197" t="n"/>
      <c r="DQ110" s="197" t="n"/>
      <c r="DR110" s="197" t="n"/>
      <c r="DS110" s="197" t="n"/>
      <c r="DT110" s="197" t="n"/>
      <c r="DU110" s="197" t="n"/>
      <c r="DV110" s="197" t="n"/>
      <c r="DW110" s="197" t="n"/>
      <c r="DX110" s="197" t="n"/>
      <c r="DY110" s="197" t="n"/>
      <c r="DZ110" s="197" t="n"/>
      <c r="EA110" s="197" t="n"/>
      <c r="EB110" s="197" t="n"/>
      <c r="EC110" s="197" t="n"/>
      <c r="ED110" s="197" t="n"/>
      <c r="EE110" s="197" t="n"/>
      <c r="EF110" s="197" t="n"/>
      <c r="EG110" s="197" t="n"/>
      <c r="EH110" s="197" t="n"/>
      <c r="EI110" s="197" t="n"/>
      <c r="EJ110" s="197" t="n"/>
    </row>
    <row r="111">
      <c r="B111" s="208" t="n"/>
      <c r="C111" s="215" t="n"/>
      <c r="D111" s="216" t="n"/>
      <c r="E111" s="982" t="n"/>
      <c r="F111" s="982" t="n"/>
      <c r="G111" s="982" t="n"/>
      <c r="H111" s="982" t="n"/>
      <c r="I111" s="981" t="n"/>
      <c r="J111" s="180" t="n"/>
      <c r="N111" s="976" t="inlineStr"/>
      <c r="O111" s="192" t="inlineStr"/>
      <c r="P111" s="192" t="inlineStr"/>
      <c r="Q111" s="192" t="inlineStr"/>
      <c r="R111" s="192" t="inlineStr"/>
      <c r="S111" s="192" t="inlineStr"/>
      <c r="T111" s="192" t="inlineStr"/>
      <c r="U111" s="193" t="n"/>
    </row>
    <row r="112">
      <c r="A112" s="171" t="inlineStr">
        <is>
          <t>K15</t>
        </is>
      </c>
      <c r="B112" s="96" t="inlineStr">
        <is>
          <t xml:space="preserve">Long Term Debt </t>
        </is>
      </c>
      <c r="C112" s="983" t="n"/>
      <c r="D112" s="983" t="n"/>
      <c r="E112" s="983" t="n"/>
      <c r="F112" s="983" t="n"/>
      <c r="G112" s="983" t="n"/>
      <c r="H112" s="983" t="n"/>
      <c r="I112" s="984" t="n"/>
      <c r="J112" s="180" t="n"/>
      <c r="N112" s="966">
        <f>B112</f>
        <v/>
      </c>
      <c r="O112" s="204" t="inlineStr"/>
      <c r="P112" s="204" t="inlineStr"/>
      <c r="Q112" s="204" t="inlineStr"/>
      <c r="R112" s="204" t="inlineStr"/>
      <c r="S112" s="204" t="inlineStr"/>
      <c r="T112" s="204" t="inlineStr"/>
      <c r="U112" s="193" t="n"/>
    </row>
    <row r="113">
      <c r="A113" s="79" t="inlineStr">
        <is>
          <t>K16</t>
        </is>
      </c>
      <c r="B113" s="621" t="inlineStr">
        <is>
          <t xml:space="preserve"> Long Term Borrowings</t>
        </is>
      </c>
      <c r="I113" s="210" t="n"/>
      <c r="J113" s="180" t="n"/>
      <c r="N113" s="985">
        <f>B113</f>
        <v/>
      </c>
      <c r="O113" t="inlineStr"/>
      <c r="P113" t="inlineStr"/>
      <c r="Q113" t="inlineStr"/>
      <c r="R113" t="inlineStr"/>
      <c r="S113" t="inlineStr"/>
      <c r="T113" t="inlineStr"/>
      <c r="U113" s="193">
        <f>I102</f>
        <v/>
      </c>
    </row>
    <row r="114">
      <c r="A114" s="79" t="n"/>
      <c r="B114" s="102" t="n"/>
      <c r="C114" s="103" t="n"/>
      <c r="D114" s="103" t="n"/>
      <c r="E114" s="103" t="n"/>
      <c r="F114" s="103" t="n"/>
      <c r="G114" s="103" t="n"/>
      <c r="H114" s="103" t="n"/>
      <c r="I114" s="210"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210" t="n"/>
      <c r="J115" s="180" t="n"/>
      <c r="N115" s="985" t="inlineStr"/>
      <c r="O115" s="192" t="inlineStr"/>
      <c r="P115" s="192" t="inlineStr"/>
      <c r="Q115" s="192" t="inlineStr"/>
      <c r="R115" s="192" t="inlineStr"/>
      <c r="S115" s="192" t="inlineStr"/>
      <c r="T115" s="192" t="inlineStr"/>
      <c r="U115" s="193" t="n"/>
    </row>
    <row r="116">
      <c r="A116" s="79" t="inlineStr">
        <is>
          <t>K16T</t>
        </is>
      </c>
      <c r="B116" s="96" t="inlineStr">
        <is>
          <t xml:space="preserve"> Total </t>
        </is>
      </c>
      <c r="C116" s="954">
        <f>SUM(INDIRECT(ADDRESS(MATCH("K16",$A:$A,0)+1,COLUMN(C$13),4)&amp;":"&amp;ADDRESS(MATCH("K16T",$A:$A,0)-1,COLUMN(C$13),4)))</f>
        <v/>
      </c>
      <c r="D116" s="954">
        <f>SUM(INDIRECT(ADDRESS(MATCH("K16",$A:$A,0)+1,COLUMN(D$13),4)&amp;":"&amp;ADDRESS(MATCH("K16T",$A:$A,0)-1,COLUMN(D$13),4)))</f>
        <v/>
      </c>
      <c r="E116" s="954">
        <f>SUM(INDIRECT(ADDRESS(MATCH("K16",$A:$A,0)+1,COLUMN(E$13),4)&amp;":"&amp;ADDRESS(MATCH("K16T",$A:$A,0)-1,COLUMN(E$13),4)))</f>
        <v/>
      </c>
      <c r="F116" s="954">
        <f>SUM(INDIRECT(ADDRESS(MATCH("K16",$A:$A,0)+1,COLUMN(F$13),4)&amp;":"&amp;ADDRESS(MATCH("K16T",$A:$A,0)-1,COLUMN(F$13),4)))</f>
        <v/>
      </c>
      <c r="G116" s="954" t="n">
        <v>0</v>
      </c>
      <c r="H116" s="954" t="n">
        <v>0</v>
      </c>
      <c r="I116" s="210" t="n"/>
      <c r="J116" s="180" t="n"/>
      <c r="N116" s="985">
        <f>B116</f>
        <v/>
      </c>
      <c r="O116" s="192">
        <f>C116*BS!$B$9</f>
        <v/>
      </c>
      <c r="P116" s="192">
        <f>D116*BS!$B$9</f>
        <v/>
      </c>
      <c r="Q116" s="192">
        <f>E116*BS!$B$9</f>
        <v/>
      </c>
      <c r="R116" s="192">
        <f>F116*BS!$B$9</f>
        <v/>
      </c>
      <c r="S116" s="192">
        <f>G116*BS!$B$9</f>
        <v/>
      </c>
      <c r="T116" s="192">
        <f>H116*BS!$B$9</f>
        <v/>
      </c>
      <c r="U116" s="193" t="n"/>
    </row>
    <row r="117">
      <c r="A117" s="79" t="inlineStr">
        <is>
          <t>K17</t>
        </is>
      </c>
      <c r="B117" s="621" t="inlineStr">
        <is>
          <t xml:space="preserve"> Bond</t>
        </is>
      </c>
      <c r="I117" s="986" t="n"/>
      <c r="J117" s="180" t="n"/>
      <c r="N117" s="985">
        <f>B117</f>
        <v/>
      </c>
      <c r="O117" t="inlineStr"/>
      <c r="P117" t="inlineStr"/>
      <c r="Q117" t="inlineStr"/>
      <c r="R117" t="inlineStr"/>
      <c r="S117" t="inlineStr"/>
      <c r="T117" t="inlineStr"/>
      <c r="U117" s="193">
        <f>I106</f>
        <v/>
      </c>
    </row>
    <row r="118">
      <c r="A118" s="79" t="n"/>
      <c r="B118" s="102" t="n"/>
      <c r="C118" s="103" t="n"/>
      <c r="D118" s="103" t="n"/>
      <c r="E118" s="103" t="n"/>
      <c r="F118" s="103" t="n"/>
      <c r="G118" s="103" t="n"/>
      <c r="H118" s="103" t="n"/>
      <c r="I118" s="986" t="n"/>
      <c r="J118" s="180" t="n"/>
      <c r="N118" s="98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86" t="n"/>
      <c r="J119" s="180" t="n"/>
      <c r="N119" s="985" t="inlineStr"/>
      <c r="O119" s="192" t="inlineStr"/>
      <c r="P119" s="192" t="inlineStr"/>
      <c r="Q119" s="192" t="inlineStr"/>
      <c r="R119" s="192" t="inlineStr"/>
      <c r="S119" s="192" t="inlineStr"/>
      <c r="T119" s="192" t="inlineStr"/>
      <c r="U119" s="193" t="n"/>
    </row>
    <row r="120">
      <c r="A120" s="79" t="inlineStr">
        <is>
          <t>K17T</t>
        </is>
      </c>
      <c r="B120" s="96" t="inlineStr">
        <is>
          <t xml:space="preserve"> Total </t>
        </is>
      </c>
      <c r="C120" s="954">
        <f>SUM(INDIRECT(ADDRESS(MATCH("K17",$A:$A,0)+1,COLUMN(C$13),4)&amp;":"&amp;ADDRESS(MATCH("K17T",$A:$A,0)-1,COLUMN(C$13),4)))</f>
        <v/>
      </c>
      <c r="D120" s="954">
        <f>SUM(INDIRECT(ADDRESS(MATCH("K17",$A:$A,0)+1,COLUMN(D$13),4)&amp;":"&amp;ADDRESS(MATCH("K17T",$A:$A,0)-1,COLUMN(D$13),4)))</f>
        <v/>
      </c>
      <c r="E120" s="954">
        <f>SUM(INDIRECT(ADDRESS(MATCH("K17",$A:$A,0)+1,COLUMN(E$13),4)&amp;":"&amp;ADDRESS(MATCH("K17T",$A:$A,0)-1,COLUMN(E$13),4)))</f>
        <v/>
      </c>
      <c r="F120" s="954">
        <f>SUM(INDIRECT(ADDRESS(MATCH("K17",$A:$A,0)+1,COLUMN(F$13),4)&amp;":"&amp;ADDRESS(MATCH("K17T",$A:$A,0)-1,COLUMN(F$13),4)))</f>
        <v/>
      </c>
      <c r="G120" s="954" t="n">
        <v>0</v>
      </c>
      <c r="H120" s="954" t="n">
        <v>0</v>
      </c>
      <c r="I120" s="986" t="n"/>
      <c r="J120" s="180" t="n"/>
      <c r="N120" s="985">
        <f>B120</f>
        <v/>
      </c>
      <c r="O120" s="192">
        <f>C120*BS!$B$9</f>
        <v/>
      </c>
      <c r="P120" s="192">
        <f>D120*BS!$B$9</f>
        <v/>
      </c>
      <c r="Q120" s="192">
        <f>E120*BS!$B$9</f>
        <v/>
      </c>
      <c r="R120" s="192">
        <f>F120*BS!$B$9</f>
        <v/>
      </c>
      <c r="S120" s="192">
        <f>G120*BS!$B$9</f>
        <v/>
      </c>
      <c r="T120" s="192">
        <f>H120*BS!$B$9</f>
        <v/>
      </c>
      <c r="U120" s="193" t="n"/>
    </row>
    <row r="121">
      <c r="A121" s="79" t="inlineStr">
        <is>
          <t>K18</t>
        </is>
      </c>
      <c r="B121" s="621" t="inlineStr">
        <is>
          <t xml:space="preserve"> Subordinate Debt</t>
        </is>
      </c>
      <c r="I121" s="975" t="n"/>
      <c r="J121" s="180" t="n"/>
      <c r="N121" s="985">
        <f>B121</f>
        <v/>
      </c>
      <c r="O121" t="inlineStr"/>
      <c r="P121" t="inlineStr"/>
      <c r="Q121" t="inlineStr"/>
      <c r="R121" t="inlineStr"/>
      <c r="S121" t="inlineStr"/>
      <c r="T121" t="inlineStr"/>
      <c r="U121" s="193">
        <f>I110</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inlineStr">
        <is>
          <t>K18T</t>
        </is>
      </c>
      <c r="B124" s="96" t="inlineStr">
        <is>
          <t xml:space="preserve"> Total </t>
        </is>
      </c>
      <c r="C124" s="954">
        <f>SUM(INDIRECT(ADDRESS(MATCH("K18",$A:$A,0)+1,COLUMN(C$13),4)&amp;":"&amp;ADDRESS(MATCH("K18T",$A:$A,0)-1,COLUMN(C$13),4)))</f>
        <v/>
      </c>
      <c r="D124" s="954">
        <f>SUM(INDIRECT(ADDRESS(MATCH("K18",$A:$A,0)+1,COLUMN(D$13),4)&amp;":"&amp;ADDRESS(MATCH("K18T",$A:$A,0)-1,COLUMN(D$13),4)))</f>
        <v/>
      </c>
      <c r="E124" s="954">
        <f>SUM(INDIRECT(ADDRESS(MATCH("K18",$A:$A,0)+1,COLUMN(E$13),4)&amp;":"&amp;ADDRESS(MATCH("K18T",$A:$A,0)-1,COLUMN(E$13),4)))</f>
        <v/>
      </c>
      <c r="F124" s="954">
        <f>SUM(INDIRECT(ADDRESS(MATCH("K18",$A:$A,0)+1,COLUMN(F$13),4)&amp;":"&amp;ADDRESS(MATCH("K18T",$A:$A,0)-1,COLUMN(F$13),4)))</f>
        <v/>
      </c>
      <c r="G124" s="954" t="n">
        <v>0</v>
      </c>
      <c r="H124" s="954" t="n">
        <v>0</v>
      </c>
      <c r="I124" s="975" t="n"/>
      <c r="J124" s="180" t="n"/>
      <c r="N124" s="976">
        <f>B124</f>
        <v/>
      </c>
      <c r="O124" s="192">
        <f>C124*BS!$B$9</f>
        <v/>
      </c>
      <c r="P124" s="192">
        <f>D124*BS!$B$9</f>
        <v/>
      </c>
      <c r="Q124" s="192">
        <f>E124*BS!$B$9</f>
        <v/>
      </c>
      <c r="R124" s="192">
        <f>F124*BS!$B$9</f>
        <v/>
      </c>
      <c r="S124" s="192">
        <f>G124*BS!$B$9</f>
        <v/>
      </c>
      <c r="T124" s="192">
        <f>H124*BS!$B$9</f>
        <v/>
      </c>
      <c r="U124" s="193" t="n"/>
    </row>
    <row r="125" customFormat="1" s="194">
      <c r="A125" s="79" t="inlineStr">
        <is>
          <t>K19</t>
        </is>
      </c>
      <c r="B125" s="102" t="inlineStr">
        <is>
          <t xml:space="preserve"> Loan from related parties </t>
        </is>
      </c>
      <c r="C125" s="220" t="n"/>
      <c r="D125" s="220" t="n"/>
      <c r="E125" s="220" t="n"/>
      <c r="F125" s="220" t="n"/>
      <c r="G125" s="220" t="n"/>
      <c r="H125" s="220" t="n"/>
      <c r="I125" s="975" t="n"/>
      <c r="J125" s="180" t="n"/>
      <c r="N125" s="976">
        <f>B125</f>
        <v/>
      </c>
      <c r="O125" s="192" t="inlineStr"/>
      <c r="P125" s="192" t="inlineStr"/>
      <c r="Q125" s="192" t="inlineStr"/>
      <c r="R125" s="192" t="inlineStr"/>
      <c r="S125" s="192" t="inlineStr"/>
      <c r="T125" s="192" t="inlineStr"/>
      <c r="U125" s="193">
        <f>I114</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I115</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I116</f>
        <v/>
      </c>
    </row>
    <row r="128" ht="18.75" customFormat="1" customHeight="1" s="194">
      <c r="A128" s="79" t="n"/>
      <c r="B128" s="102" t="n"/>
      <c r="C128" s="103" t="n"/>
      <c r="D128" s="103" t="n"/>
      <c r="E128" s="103" t="n"/>
      <c r="F128" s="103" t="n"/>
      <c r="G128" s="103" t="n"/>
      <c r="H128" s="103" t="n"/>
      <c r="I128" s="975" t="n"/>
      <c r="J128" s="180" t="n"/>
      <c r="N128" s="976" t="inlineStr"/>
      <c r="O128" s="192" t="inlineStr"/>
      <c r="P128" s="192" t="inlineStr"/>
      <c r="Q128" s="192" t="inlineStr"/>
      <c r="R128" s="192" t="inlineStr"/>
      <c r="S128" s="192" t="inlineStr"/>
      <c r="T128" s="192" t="inlineStr"/>
      <c r="U128" s="193">
        <f>I117</f>
        <v/>
      </c>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t="n"/>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I119</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I120</f>
        <v/>
      </c>
    </row>
    <row r="132">
      <c r="B132" s="102" t="inlineStr">
        <is>
          <t xml:space="preserve"> Others </t>
        </is>
      </c>
      <c r="C132" s="220" t="n"/>
      <c r="D132" s="220" t="n"/>
      <c r="E132" s="220" t="n"/>
      <c r="F132" s="220" t="n"/>
      <c r="G132" s="220" t="n"/>
      <c r="H132" s="220" t="n"/>
      <c r="I132" s="980" t="n"/>
      <c r="J132" s="180" t="n"/>
      <c r="N132" s="976">
        <f>B132</f>
        <v/>
      </c>
      <c r="O132" s="192" t="inlineStr"/>
      <c r="P132" s="192" t="inlineStr"/>
      <c r="Q132" s="192" t="inlineStr"/>
      <c r="R132" s="192" t="inlineStr"/>
      <c r="S132" s="192" t="inlineStr"/>
      <c r="T132" s="192" t="inlineStr"/>
      <c r="U132" s="193">
        <f>I121</f>
        <v/>
      </c>
    </row>
    <row r="133">
      <c r="A133" s="194" t="inlineStr">
        <is>
          <t>K20</t>
        </is>
      </c>
      <c r="B133" s="96" t="inlineStr">
        <is>
          <t xml:space="preserve">Total </t>
        </is>
      </c>
      <c r="C133" s="987">
        <f>INDIRECT(ADDRESS(MATCH("K16T",$A:$A,0),COLUMN(C$13),4))+INDIRECT(ADDRESS(MATCH("K17T",$A:$A,0),COLUMN(C$13),4))+INDIRECT(ADDRESS(MATCH("K18T",$A:$A,0),COLUMN(C$13),4))+SUM(INDIRECT(ADDRESS(MATCH("K19",$A:$A,0),COLUMN(C$13),4)&amp;":"&amp;ADDRESS(MATCH("K20",$A:$A,0)-1,COLUMN(C$13),4)))</f>
        <v/>
      </c>
      <c r="D133" s="987">
        <f>INDIRECT(ADDRESS(MATCH("K16T",$A:$A,0),COLUMN(D$13),4))+INDIRECT(ADDRESS(MATCH("K17T",$A:$A,0),COLUMN(D$13),4))+INDIRECT(ADDRESS(MATCH("K18T",$A:$A,0),COLUMN(D$13),4))+SUM(INDIRECT(ADDRESS(MATCH("K19",$A:$A,0),COLUMN(D$13),4)&amp;":"&amp;ADDRESS(MATCH("K20",$A:$A,0)-1,COLUMN(D$13),4)))</f>
        <v/>
      </c>
      <c r="E133" s="987">
        <f>INDIRECT(ADDRESS(MATCH("K16T",$A:$A,0),COLUMN(E$13),4))+INDIRECT(ADDRESS(MATCH("K17T",$A:$A,0),COLUMN(E$13),4))+INDIRECT(ADDRESS(MATCH("K18T",$A:$A,0),COLUMN(E$13),4))+SUM(INDIRECT(ADDRESS(MATCH("K19",$A:$A,0),COLUMN(E$13),4)&amp;":"&amp;ADDRESS(MATCH("K20",$A:$A,0)-1,COLUMN(E$13),4)))</f>
        <v/>
      </c>
      <c r="F133" s="987">
        <f>INDIRECT(ADDRESS(MATCH("K16T",$A:$A,0),COLUMN(F$13),4))+INDIRECT(ADDRESS(MATCH("K17T",$A:$A,0),COLUMN(F$13),4))+INDIRECT(ADDRESS(MATCH("K18T",$A:$A,0),COLUMN(F$13),4))+SUM(INDIRECT(ADDRESS(MATCH("K19",$A:$A,0),COLUMN(F$13),4)&amp;":"&amp;ADDRESS(MATCH("K20",$A:$A,0)-1,COLUMN(F$13),4)))</f>
        <v/>
      </c>
      <c r="G133" s="987">
        <f>INDIRECT(ADDRESS(MATCH("K16T",$A:$A,0),COLUMN(G$13),4))+INDIRECT(ADDRESS(MATCH("K17T",$A:$A,0),COLUMN(G$13),4))+INDIRECT(ADDRESS(MATCH("K18T",$A:$A,0),COLUMN(G$13),4))+SUM(INDIRECT(ADDRESS(MATCH("K19",$A:$A,0),COLUMN(G$13),4)&amp;":"&amp;ADDRESS(MATCH("K20",$A:$A,0)-1,COLUMN(G$13),4)))</f>
        <v/>
      </c>
      <c r="H133" s="987">
        <f>INDIRECT(ADDRESS(MATCH("K16T",$A:$A,0),COLUMN(H$13),4))+INDIRECT(ADDRESS(MATCH("K17T",$A:$A,0),COLUMN(H$13),4))+INDIRECT(ADDRESS(MATCH("K18T",$A:$A,0),COLUMN(H$13),4))+SUM(INDIRECT(ADDRESS(MATCH("K19",$A:$A,0),COLUMN(H$13),4)&amp;":"&amp;ADDRESS(MATCH("K20",$A:$A,0)-1,COLUMN(H$13),4)))</f>
        <v/>
      </c>
      <c r="I133" s="988" t="n"/>
      <c r="J133" s="196" t="n"/>
      <c r="K133" s="197" t="n"/>
      <c r="L133" s="197" t="n"/>
      <c r="M133" s="197" t="n"/>
      <c r="N133" s="966">
        <f>B133</f>
        <v/>
      </c>
      <c r="O133" s="198">
        <f>C133*BS!$B$9</f>
        <v/>
      </c>
      <c r="P133" s="198">
        <f>D133*BS!$B$9</f>
        <v/>
      </c>
      <c r="Q133" s="198">
        <f>E133*BS!$B$9</f>
        <v/>
      </c>
      <c r="R133" s="198">
        <f>F133*BS!$B$9</f>
        <v/>
      </c>
      <c r="S133" s="198">
        <f>G133*BS!$B$9</f>
        <v/>
      </c>
      <c r="T133" s="198">
        <f>H133*BS!$B$9</f>
        <v/>
      </c>
      <c r="U133" s="193">
        <f>I122</f>
        <v/>
      </c>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89" t="n"/>
      <c r="D134" s="989" t="n"/>
      <c r="E134" s="989" t="n"/>
      <c r="F134" s="989" t="n"/>
      <c r="G134" s="989" t="n"/>
      <c r="H134" s="989" t="n"/>
      <c r="I134" s="980" t="n"/>
      <c r="J134" s="180" t="n"/>
      <c r="N134" s="976" t="inlineStr"/>
      <c r="O134" s="192" t="inlineStr"/>
      <c r="P134" s="192" t="inlineStr"/>
      <c r="Q134" s="192" t="inlineStr"/>
      <c r="R134" s="192" t="inlineStr"/>
      <c r="S134" s="192" t="inlineStr"/>
      <c r="T134" s="192" t="inlineStr"/>
      <c r="U134" s="193" t="n"/>
    </row>
    <row r="135">
      <c r="A135" s="194" t="inlineStr">
        <is>
          <t>K21</t>
        </is>
      </c>
      <c r="B135" s="96" t="inlineStr">
        <is>
          <t xml:space="preserve">Deferred Taxes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f>I124</f>
        <v/>
      </c>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B136" s="102" t="n"/>
      <c r="C136" s="103" t="n"/>
      <c r="D136" s="103" t="n"/>
      <c r="E136" s="103" t="n"/>
      <c r="F136" s="103" t="n"/>
      <c r="G136" s="103" t="n"/>
      <c r="H136" s="103" t="n"/>
      <c r="I136" s="988" t="n"/>
      <c r="J136" s="196" t="n"/>
      <c r="K136" s="197" t="n"/>
      <c r="L136" s="197" t="n"/>
      <c r="M136" s="197" t="n"/>
      <c r="N136" s="966" t="inlineStr"/>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B137" s="102" t="n"/>
      <c r="C137" s="952" t="n"/>
      <c r="D137" s="952" t="n"/>
      <c r="E137" s="952" t="n"/>
      <c r="F137" s="952" t="n"/>
      <c r="G137" s="952" t="n"/>
      <c r="H137" s="952" t="n"/>
      <c r="I137" s="980" t="n"/>
      <c r="J137" s="180" t="n"/>
      <c r="N137" s="976" t="inlineStr"/>
      <c r="O137" s="192" t="inlineStr"/>
      <c r="P137" s="192" t="inlineStr"/>
      <c r="Q137" s="192" t="inlineStr"/>
      <c r="R137" s="192" t="inlineStr"/>
      <c r="S137" s="192" t="inlineStr"/>
      <c r="T137" s="192" t="inlineStr"/>
      <c r="U137" s="193" t="n"/>
    </row>
    <row r="138">
      <c r="A138" s="171" t="inlineStr">
        <is>
          <t>K22</t>
        </is>
      </c>
      <c r="B138" s="96" t="inlineStr">
        <is>
          <t xml:space="preserve">Total </t>
        </is>
      </c>
      <c r="C138" s="954">
        <f>SUM(INDIRECT(ADDRESS(MATCH("K21",$A:$A,0)+1,COLUMN(C$13),4)&amp;":"&amp;ADDRESS(MATCH("K22",$A:$A,0)-1,COLUMN(C$13),4)))</f>
        <v/>
      </c>
      <c r="D138" s="954">
        <f>SUM(INDIRECT(ADDRESS(MATCH("K21",$A:$A,0)+1,COLUMN(D$13),4)&amp;":"&amp;ADDRESS(MATCH("K22",$A:$A,0)-1,COLUMN(D$13),4)))</f>
        <v/>
      </c>
      <c r="E138" s="954">
        <f>SUM(INDIRECT(ADDRESS(MATCH("K21",$A:$A,0)+1,COLUMN(E$13),4)&amp;":"&amp;ADDRESS(MATCH("K22",$A:$A,0)-1,COLUMN(E$13),4)))</f>
        <v/>
      </c>
      <c r="F138" s="954">
        <f>SUM(INDIRECT(ADDRESS(MATCH("K21",$A:$A,0)+1,COLUMN(F$13),4)&amp;":"&amp;ADDRESS(MATCH("K22",$A:$A,0)-1,COLUMN(F$13),4)))</f>
        <v/>
      </c>
      <c r="G138" s="954" t="n">
        <v>0</v>
      </c>
      <c r="H138" s="954" t="n">
        <v>0</v>
      </c>
      <c r="I138" s="980" t="n"/>
      <c r="J138" s="180" t="n"/>
      <c r="N138" s="976">
        <f>B138</f>
        <v/>
      </c>
      <c r="O138" s="192">
        <f>C138*BS!$B$9</f>
        <v/>
      </c>
      <c r="P138" s="192">
        <f>D138*BS!$B$9</f>
        <v/>
      </c>
      <c r="Q138" s="192">
        <f>E138*BS!$B$9</f>
        <v/>
      </c>
      <c r="R138" s="192">
        <f>F138*BS!$B$9</f>
        <v/>
      </c>
      <c r="S138" s="192">
        <f>G138*BS!$B$9</f>
        <v/>
      </c>
      <c r="T138" s="192">
        <f>H138*BS!$B$9</f>
        <v/>
      </c>
      <c r="U138" s="193" t="n"/>
    </row>
    <row r="139">
      <c r="A139" s="194" t="inlineStr">
        <is>
          <t>K23</t>
        </is>
      </c>
      <c r="B139" s="96" t="inlineStr">
        <is>
          <t xml:space="preserve">Other Long Term liabilities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t="n"/>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A140" s="79" t="n"/>
      <c r="B140" s="102" t="n"/>
      <c r="C140" s="991" t="n"/>
      <c r="D140" s="991" t="n"/>
      <c r="E140" s="991" t="n"/>
      <c r="F140" s="991" t="n"/>
      <c r="G140" s="991" t="n"/>
      <c r="H140" s="991" t="n"/>
      <c r="I140" s="984" t="n"/>
      <c r="J140" s="180" t="n"/>
      <c r="N140" s="976" t="inlineStr"/>
      <c r="O140" s="192" t="inlineStr"/>
      <c r="P140" s="192" t="inlineStr"/>
      <c r="Q140" s="192" t="inlineStr"/>
      <c r="R140" s="192" t="inlineStr"/>
      <c r="S140" s="192" t="inlineStr"/>
      <c r="T140" s="192" t="inlineStr"/>
      <c r="U140" s="193">
        <f>I129</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I130</f>
        <v/>
      </c>
    </row>
    <row r="142" customFormat="1" s="194">
      <c r="A142" s="79" t="n"/>
      <c r="B142" s="102" t="n"/>
      <c r="C142" s="103" t="n"/>
      <c r="D142" s="103" t="n"/>
      <c r="E142" s="103" t="n"/>
      <c r="F142" s="103" t="n"/>
      <c r="G142" s="103" t="n"/>
      <c r="H142" s="103" t="n"/>
      <c r="I142" s="992" t="n"/>
      <c r="J142" s="180" t="n"/>
      <c r="N142" s="976" t="inlineStr"/>
      <c r="O142" s="192" t="inlineStr"/>
      <c r="P142" s="192" t="inlineStr"/>
      <c r="Q142" s="192" t="inlineStr"/>
      <c r="R142" s="192" t="inlineStr"/>
      <c r="S142" s="192" t="inlineStr"/>
      <c r="T142" s="192" t="inlineStr"/>
      <c r="U142" s="193">
        <f>I131</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I132</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I133</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I134</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I135</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I136</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I137</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I138</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I139</f>
        <v/>
      </c>
    </row>
    <row r="151">
      <c r="A151" s="194" t="inlineStr">
        <is>
          <t>K24</t>
        </is>
      </c>
      <c r="B151" s="96" t="inlineStr">
        <is>
          <t xml:space="preserve">Total </t>
        </is>
      </c>
      <c r="C151" s="954">
        <f>SUM(INDIRECT(ADDRESS(MATCH("K23",$A:$A,0)+1,COLUMN(C$13),4)&amp;":"&amp;ADDRESS(MATCH("K24",$A:$A,0)-1,COLUMN(C$13),4)))</f>
        <v/>
      </c>
      <c r="D151" s="954">
        <f>SUM(INDIRECT(ADDRESS(MATCH("K23",$A:$A,0)+1,COLUMN(D$13),4)&amp;":"&amp;ADDRESS(MATCH("K24",$A:$A,0)-1,COLUMN(D$13),4)))</f>
        <v/>
      </c>
      <c r="E151" s="954">
        <f>SUM(INDIRECT(ADDRESS(MATCH("K23",$A:$A,0)+1,COLUMN(E$13),4)&amp;":"&amp;ADDRESS(MATCH("K24",$A:$A,0)-1,COLUMN(E$13),4)))</f>
        <v/>
      </c>
      <c r="F151" s="954">
        <f>SUM(INDIRECT(ADDRESS(MATCH("K23",$A:$A,0)+1,COLUMN(F$13),4)&amp;":"&amp;ADDRESS(MATCH("K24",$A:$A,0)-1,COLUMN(F$13),4)))</f>
        <v/>
      </c>
      <c r="G151" s="954" t="n">
        <v>0</v>
      </c>
      <c r="H151" s="954" t="n">
        <v>0</v>
      </c>
      <c r="I151" s="977" t="n"/>
      <c r="J151" s="196" t="n"/>
      <c r="K151" s="197" t="n"/>
      <c r="L151" s="197" t="n"/>
      <c r="M151" s="197" t="n"/>
      <c r="N151" s="966">
        <f>B151</f>
        <v/>
      </c>
      <c r="O151" s="198">
        <f>C151*BS!$B$9</f>
        <v/>
      </c>
      <c r="P151" s="198">
        <f>D151*BS!$B$9</f>
        <v/>
      </c>
      <c r="Q151" s="198">
        <f>E151*BS!$B$9</f>
        <v/>
      </c>
      <c r="R151" s="198">
        <f>F151*BS!$B$9</f>
        <v/>
      </c>
      <c r="S151" s="198">
        <f>G151*BS!$B$9</f>
        <v/>
      </c>
      <c r="T151" s="198">
        <f>H151*BS!$B$9</f>
        <v/>
      </c>
      <c r="U151" s="193" t="n"/>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B152" s="102" t="n"/>
      <c r="C152" s="939" t="n"/>
      <c r="D152" s="939"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t="n"/>
    </row>
    <row r="153" customFormat="1" s="194">
      <c r="A153" s="194" t="inlineStr">
        <is>
          <t>K25</t>
        </is>
      </c>
      <c r="B153" s="96" t="inlineStr">
        <is>
          <t xml:space="preserve">Minority Interest </t>
        </is>
      </c>
      <c r="C153" s="954" t="n"/>
      <c r="D153" s="954" t="n"/>
      <c r="E153" s="954" t="n"/>
      <c r="F153" s="954" t="n"/>
      <c r="G153" s="954" t="n"/>
      <c r="H153" s="954" t="n"/>
      <c r="I153" s="977" t="n"/>
      <c r="J153" s="196" t="n"/>
      <c r="K153" s="197" t="n"/>
      <c r="L153" s="197" t="n"/>
      <c r="M153" s="197" t="n"/>
      <c r="N153" s="966">
        <f>B153</f>
        <v/>
      </c>
      <c r="O153" s="198" t="inlineStr"/>
      <c r="P153" s="198" t="inlineStr"/>
      <c r="Q153" s="198" t="inlineStr"/>
      <c r="R153" s="198" t="inlineStr"/>
      <c r="S153" s="198" t="inlineStr"/>
      <c r="T153" s="198" t="inlineStr"/>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A154" s="79" t="n"/>
      <c r="B154" s="102" t="n"/>
      <c r="C154" s="952" t="n"/>
      <c r="D154" s="952" t="n"/>
      <c r="E154" s="952" t="n"/>
      <c r="F154" s="952" t="n"/>
      <c r="G154" s="952" t="n"/>
      <c r="H154" s="952" t="n"/>
      <c r="I154" s="979" t="n"/>
      <c r="J154" s="180" t="n"/>
      <c r="N154" s="976" t="inlineStr"/>
      <c r="O154" s="192" t="inlineStr"/>
      <c r="P154" s="192" t="inlineStr"/>
      <c r="Q154" s="192" t="inlineStr"/>
      <c r="R154" s="192" t="inlineStr"/>
      <c r="S154" s="192" t="inlineStr"/>
      <c r="T154" s="192" t="inlineStr"/>
      <c r="U154" s="193">
        <f>I143</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I144</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I145</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I146</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I147</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I148</f>
        <v/>
      </c>
    </row>
    <row r="160">
      <c r="A160" s="79" t="n"/>
      <c r="B160" s="102" t="n"/>
      <c r="C160" s="103" t="n"/>
      <c r="D160" s="103" t="n"/>
      <c r="E160" s="103" t="n"/>
      <c r="F160" s="103" t="n"/>
      <c r="G160" s="103" t="n"/>
      <c r="H160" s="103" t="n"/>
      <c r="I160" s="979" t="n"/>
      <c r="J160" s="180" t="n"/>
      <c r="N160" s="976" t="inlineStr"/>
      <c r="O160" s="192" t="inlineStr"/>
      <c r="P160" s="192" t="inlineStr"/>
      <c r="Q160" s="192" t="inlineStr"/>
      <c r="R160" s="192" t="inlineStr"/>
      <c r="S160" s="192" t="inlineStr"/>
      <c r="T160" s="192" t="inlineStr"/>
      <c r="U160" s="193">
        <f>I149</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I150</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I151</f>
        <v/>
      </c>
    </row>
    <row r="163" ht="18.75" customFormat="1" customHeight="1" s="194">
      <c r="A163" s="79" t="n"/>
      <c r="B163" s="102" t="n"/>
      <c r="C163" s="989" t="n"/>
      <c r="D163" s="971" t="n"/>
      <c r="E163" s="939" t="n"/>
      <c r="F163" s="939" t="n"/>
      <c r="G163" s="939" t="n"/>
      <c r="H163" s="939" t="n"/>
      <c r="I163" s="975" t="n"/>
      <c r="J163" s="180" t="n"/>
      <c r="N163" s="976" t="inlineStr"/>
      <c r="O163" s="192" t="inlineStr"/>
      <c r="P163" s="192" t="inlineStr"/>
      <c r="Q163" s="192" t="inlineStr"/>
      <c r="R163" s="192" t="inlineStr"/>
      <c r="S163" s="192" t="inlineStr"/>
      <c r="T163" s="192" t="inlineStr"/>
      <c r="U163" s="193">
        <f>I152</f>
        <v/>
      </c>
    </row>
    <row r="164" ht="18.75" customFormat="1" customHeight="1" s="194">
      <c r="A164" s="194" t="inlineStr">
        <is>
          <t>K26</t>
        </is>
      </c>
      <c r="B164" s="96" t="inlineStr">
        <is>
          <t xml:space="preserve">Total </t>
        </is>
      </c>
      <c r="C164" s="954">
        <f>SUM(INDIRECT(ADDRESS(MATCH("K25",$A:$A,0)+1,COLUMN(C$13),4)&amp;":"&amp;ADDRESS(MATCH("K26",$A:$A,0)-1,COLUMN(C$13),4)))</f>
        <v/>
      </c>
      <c r="D164" s="954">
        <f>SUM(INDIRECT(ADDRESS(MATCH("K25",$A:$A,0)+1,COLUMN(D$13),4)&amp;":"&amp;ADDRESS(MATCH("K26",$A:$A,0)-1,COLUMN(D$13),4)))</f>
        <v/>
      </c>
      <c r="E164" s="954">
        <f>SUM(INDIRECT(ADDRESS(MATCH("K25",$A:$A,0)+1,COLUMN(E$13),4)&amp;":"&amp;ADDRESS(MATCH("K26",$A:$A,0)-1,COLUMN(E$13),4)))</f>
        <v/>
      </c>
      <c r="F164" s="954">
        <f>SUM(INDIRECT(ADDRESS(MATCH("K25",$A:$A,0)+1,COLUMN(F$13),4)&amp;":"&amp;ADDRESS(MATCH("K26",$A:$A,0)-1,COLUMN(F$13),4)))</f>
        <v/>
      </c>
      <c r="G164" s="954" t="n">
        <v>0</v>
      </c>
      <c r="H164" s="954" t="n">
        <v>0</v>
      </c>
      <c r="I164" s="988"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f>I154</f>
        <v/>
      </c>
    </row>
    <row r="166" ht="18.75" customFormat="1" customHeight="1" s="194">
      <c r="A166" s="194" t="inlineStr">
        <is>
          <t>K27</t>
        </is>
      </c>
      <c r="B166" s="96" t="inlineStr">
        <is>
          <t xml:space="preserve">Common Stock </t>
        </is>
      </c>
      <c r="C166" s="942" t="n"/>
      <c r="D166" s="942" t="n"/>
      <c r="E166" s="942" t="n"/>
      <c r="F166" s="942" t="n"/>
      <c r="G166" s="942" t="n"/>
      <c r="H166" s="942" t="n"/>
      <c r="I166" s="992" t="n"/>
      <c r="J166" s="196" t="n"/>
      <c r="K166" s="197" t="n"/>
      <c r="L166" s="197" t="n"/>
      <c r="M166" s="197" t="n"/>
      <c r="N166" s="966">
        <f>B166</f>
        <v/>
      </c>
      <c r="O166" s="198" t="inlineStr"/>
      <c r="P166" s="198" t="inlineStr"/>
      <c r="Q166" s="198" t="inlineStr"/>
      <c r="R166" s="198" t="inlineStr"/>
      <c r="S166" s="198" t="inlineStr"/>
      <c r="T166" s="198" t="inlineStr"/>
      <c r="U166" s="193">
        <f>I155</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229" t="n"/>
      <c r="D168" s="229" t="n"/>
      <c r="E168" s="229" t="n"/>
      <c r="F168" s="229" t="n"/>
      <c r="G168" s="229" t="n"/>
      <c r="H168" s="952" t="n"/>
      <c r="I168" s="979"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229" t="n"/>
      <c r="D169" s="229" t="n"/>
      <c r="E169" s="229" t="n"/>
      <c r="F169" s="229" t="n"/>
      <c r="G169" s="229" t="n"/>
      <c r="H169" s="952" t="n"/>
      <c r="I169" s="979"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94" t="inlineStr">
        <is>
          <t>K28</t>
        </is>
      </c>
      <c r="B170" s="96" t="inlineStr">
        <is>
          <t xml:space="preserve">Total </t>
        </is>
      </c>
      <c r="C170" s="954">
        <f>SUM(INDIRECT(ADDRESS(MATCH("K27",$A:$A,0)+1,COLUMN(C$13),4)&amp;":"&amp;ADDRESS(MATCH("K28",$A:$A,0)-1,COLUMN(C$13),4)))</f>
        <v/>
      </c>
      <c r="D170" s="954">
        <f>SUM(INDIRECT(ADDRESS(MATCH("K27",$A:$A,0)+1,COLUMN(D$13),4)&amp;":"&amp;ADDRESS(MATCH("K28",$A:$A,0)-1,COLUMN(D$13),4)))</f>
        <v/>
      </c>
      <c r="E170" s="954">
        <f>SUM(INDIRECT(ADDRESS(MATCH("K27",$A:$A,0)+1,COLUMN(E$13),4)&amp;":"&amp;ADDRESS(MATCH("K28",$A:$A,0)-1,COLUMN(E$13),4)))</f>
        <v/>
      </c>
      <c r="F170" s="954">
        <f>SUM(INDIRECT(ADDRESS(MATCH("K27",$A:$A,0)+1,COLUMN(F$13),4)&amp;":"&amp;ADDRESS(MATCH("K28",$A:$A,0)-1,COLUMN(F$13),4)))</f>
        <v/>
      </c>
      <c r="G170" s="954" t="n">
        <v>10000000</v>
      </c>
      <c r="H170" s="954" t="n">
        <v>10000000</v>
      </c>
      <c r="I170" s="995" t="n"/>
      <c r="J170" s="196" t="n"/>
      <c r="K170" s="197" t="n"/>
      <c r="L170" s="197" t="n"/>
      <c r="M170" s="197" t="n"/>
      <c r="N170" s="966">
        <f>B170</f>
        <v/>
      </c>
      <c r="O170" s="198">
        <f>C170*BS!$B$9</f>
        <v/>
      </c>
      <c r="P170" s="198">
        <f>D170*BS!$B$9</f>
        <v/>
      </c>
      <c r="Q170" s="198">
        <f>E170*BS!$B$9</f>
        <v/>
      </c>
      <c r="R170" s="198">
        <f>F170*BS!$B$9</f>
        <v/>
      </c>
      <c r="S170" s="198">
        <f>G170*BS!$B$9</f>
        <v/>
      </c>
      <c r="T170" s="198">
        <f>H170*BS!$B$9</f>
        <v/>
      </c>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102" t="n"/>
      <c r="C171" s="994" t="n"/>
      <c r="D171" s="994" t="n"/>
      <c r="E171" s="994" t="n"/>
      <c r="F171" s="994" t="n"/>
      <c r="G171" s="994" t="n"/>
      <c r="H171" s="994" t="n"/>
      <c r="I171" s="992" t="n"/>
      <c r="J171" s="180" t="n"/>
      <c r="N171" s="976" t="inlineStr"/>
      <c r="O171" s="192" t="inlineStr"/>
      <c r="P171" s="192" t="inlineStr"/>
      <c r="Q171" s="192" t="inlineStr"/>
      <c r="R171" s="192" t="inlineStr"/>
      <c r="S171" s="192" t="inlineStr"/>
      <c r="T171" s="192" t="inlineStr"/>
      <c r="U171" s="193" t="n"/>
    </row>
    <row r="172">
      <c r="B172" s="102" t="n"/>
      <c r="C172" s="994" t="n"/>
      <c r="D172" s="994" t="n"/>
      <c r="E172" s="994" t="n"/>
      <c r="F172" s="994" t="n"/>
      <c r="G172" s="994" t="n"/>
      <c r="H172" s="994" t="n"/>
      <c r="I172" s="992" t="n"/>
      <c r="J172" s="180" t="n"/>
      <c r="N172" s="976" t="inlineStr"/>
      <c r="O172" s="192" t="inlineStr"/>
      <c r="P172" s="192" t="inlineStr"/>
      <c r="Q172" s="192" t="inlineStr"/>
      <c r="R172" s="192" t="inlineStr"/>
      <c r="S172" s="192" t="inlineStr"/>
      <c r="T172" s="192" t="inlineStr"/>
      <c r="U172" s="193" t="n"/>
    </row>
    <row r="173">
      <c r="A173" s="194" t="inlineStr">
        <is>
          <t>K29</t>
        </is>
      </c>
      <c r="B173" s="96" t="inlineStr">
        <is>
          <t xml:space="preserve">Additional Paid in Capital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I162</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B174" s="229" t="n"/>
      <c r="C174" s="103" t="n"/>
      <c r="D174" s="103" t="n"/>
      <c r="E174" s="103" t="n"/>
      <c r="F174" s="103" t="n"/>
      <c r="G174" s="103" t="n"/>
      <c r="H174" s="103" t="n"/>
      <c r="I174" s="984"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229" t="n"/>
      <c r="B175" s="229" t="n"/>
      <c r="C175" s="229" t="n"/>
      <c r="D175" s="229" t="n"/>
      <c r="E175" s="229" t="n"/>
      <c r="F175" s="229" t="n"/>
      <c r="G175" s="229" t="n"/>
      <c r="H175" s="229" t="n"/>
      <c r="I175" s="984"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171" t="inlineStr">
        <is>
          <t>K30</t>
        </is>
      </c>
      <c r="B176" s="96" t="inlineStr">
        <is>
          <t xml:space="preserve">Total </t>
        </is>
      </c>
      <c r="C176" s="954">
        <f>SUM(INDIRECT(ADDRESS(MATCH("K29",$A:$A,0)+1,COLUMN(C$13),4)&amp;":"&amp;ADDRESS(MATCH("K30",$A:$A,0)-1,COLUMN(C$13),4)))</f>
        <v/>
      </c>
      <c r="D176" s="954">
        <f>SUM(INDIRECT(ADDRESS(MATCH("K29",$A:$A,0)+1,COLUMN(D$13),4)&amp;":"&amp;ADDRESS(MATCH("K30",$A:$A,0)-1,COLUMN(D$13),4)))</f>
        <v/>
      </c>
      <c r="E176" s="954">
        <f>SUM(INDIRECT(ADDRESS(MATCH("K29",$A:$A,0)+1,COLUMN(E$13),4)&amp;":"&amp;ADDRESS(MATCH("K30",$A:$A,0)-1,COLUMN(E$13),4)))</f>
        <v/>
      </c>
      <c r="F176" s="954">
        <f>SUM(INDIRECT(ADDRESS(MATCH("K29",$A:$A,0)+1,COLUMN(F$13),4)&amp;":"&amp;ADDRESS(MATCH("K30",$A:$A,0)-1,COLUMN(F$13),4)))</f>
        <v/>
      </c>
      <c r="G176" s="954" t="n">
        <v>0</v>
      </c>
      <c r="H176" s="954" t="n">
        <v>0</v>
      </c>
      <c r="I176" s="984" t="n"/>
      <c r="J176" s="180" t="n"/>
      <c r="N176" s="976">
        <f>B176</f>
        <v/>
      </c>
      <c r="O176" s="192">
        <f>C176*BS!$B$9</f>
        <v/>
      </c>
      <c r="P176" s="192">
        <f>D176*BS!$B$9</f>
        <v/>
      </c>
      <c r="Q176" s="192">
        <f>E176*BS!$B$9</f>
        <v/>
      </c>
      <c r="R176" s="192">
        <f>F176*BS!$B$9</f>
        <v/>
      </c>
      <c r="S176" s="192">
        <f>G176*BS!$B$9</f>
        <v/>
      </c>
      <c r="T176" s="192">
        <f>H176*BS!$B$9</f>
        <v/>
      </c>
      <c r="U176" s="193" t="n"/>
    </row>
    <row r="177">
      <c r="A177" s="194" t="inlineStr">
        <is>
          <t>K31</t>
        </is>
      </c>
      <c r="B177" s="96" t="inlineStr">
        <is>
          <t xml:space="preserve">Other Reserves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I166</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I167</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I168</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I169</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I170</f>
        <v/>
      </c>
    </row>
    <row r="182" ht="23.25" customFormat="1" customHeight="1" s="234">
      <c r="A182" s="79" t="n"/>
      <c r="B182" s="102" t="n"/>
      <c r="C182" s="103" t="n"/>
      <c r="D182" s="103" t="n"/>
      <c r="E182" s="103" t="n"/>
      <c r="F182" s="103" t="n"/>
      <c r="G182" s="103" t="n"/>
      <c r="H182" s="103" t="n"/>
      <c r="I182" s="992" t="n"/>
      <c r="J182" s="180" t="n"/>
      <c r="N182" s="976" t="inlineStr"/>
      <c r="O182" s="192" t="inlineStr"/>
      <c r="P182" s="192" t="inlineStr"/>
      <c r="Q182" s="192" t="inlineStr"/>
      <c r="R182" s="192" t="inlineStr"/>
      <c r="S182" s="192" t="inlineStr"/>
      <c r="T182" s="192" t="inlineStr"/>
      <c r="U182" s="193">
        <f>I171</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I172</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I173</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I174</f>
        <v/>
      </c>
    </row>
    <row r="186" ht="18.75" customFormat="1" customHeight="1" s="171">
      <c r="A186" s="79" t="n"/>
      <c r="B186" s="102" t="n"/>
      <c r="C186" s="993" t="n"/>
      <c r="D186" s="993" t="n"/>
      <c r="E186" s="993" t="n"/>
      <c r="F186" s="993" t="n"/>
      <c r="G186" s="993" t="n"/>
      <c r="H186" s="993" t="n"/>
      <c r="I186" s="986" t="n"/>
      <c r="J186" s="180" t="n"/>
      <c r="N186" s="976" t="inlineStr"/>
      <c r="O186" s="192" t="inlineStr"/>
      <c r="P186" s="192" t="inlineStr"/>
      <c r="Q186" s="192" t="inlineStr"/>
      <c r="R186" s="192" t="inlineStr"/>
      <c r="S186" s="192" t="inlineStr"/>
      <c r="T186" s="192" t="inlineStr"/>
      <c r="U186" s="193">
        <f>I175</f>
        <v/>
      </c>
    </row>
    <row r="187" ht="18.75" customFormat="1" customHeight="1" s="171">
      <c r="A187" s="79" t="n"/>
      <c r="B187" s="102" t="n"/>
      <c r="C187" s="993" t="n"/>
      <c r="D187" s="993" t="n"/>
      <c r="E187" s="993" t="n"/>
      <c r="F187" s="993" t="n"/>
      <c r="G187" s="993" t="n"/>
      <c r="H187" s="993" t="n"/>
      <c r="I187" s="986" t="n"/>
      <c r="J187" s="180" t="n"/>
      <c r="N187" s="976" t="inlineStr"/>
      <c r="O187" s="192" t="inlineStr"/>
      <c r="P187" s="192" t="inlineStr"/>
      <c r="Q187" s="192" t="inlineStr"/>
      <c r="R187" s="192" t="inlineStr"/>
      <c r="S187" s="192" t="inlineStr"/>
      <c r="T187" s="192" t="inlineStr"/>
      <c r="U187" s="193">
        <f>I176</f>
        <v/>
      </c>
    </row>
    <row r="188" ht="18.75" customFormat="1" customHeight="1" s="171">
      <c r="B188" s="102" t="n"/>
      <c r="C188" s="952" t="n"/>
      <c r="D188" s="952" t="n"/>
      <c r="E188" s="952" t="n"/>
      <c r="F188" s="952" t="n"/>
      <c r="G188" s="952" t="n"/>
      <c r="H188" s="952" t="n"/>
      <c r="I188" s="979" t="n"/>
      <c r="J188" s="180" t="n"/>
      <c r="N188" s="976" t="inlineStr"/>
      <c r="O188" s="192" t="inlineStr"/>
      <c r="P188" s="192" t="inlineStr"/>
      <c r="Q188" s="192" t="inlineStr"/>
      <c r="R188" s="192" t="inlineStr"/>
      <c r="S188" s="192" t="inlineStr"/>
      <c r="T188" s="192" t="inlineStr"/>
      <c r="U188" s="193">
        <f>I177</f>
        <v/>
      </c>
    </row>
    <row r="189" ht="18.75" customFormat="1" customHeight="1" s="171">
      <c r="A189" s="194" t="inlineStr">
        <is>
          <t>K32</t>
        </is>
      </c>
      <c r="B189" s="96" t="inlineStr">
        <is>
          <t>Total</t>
        </is>
      </c>
      <c r="C189" s="954">
        <f>SUM(INDIRECT(ADDRESS(MATCH("K31",$A:$A,0)+1,COLUMN(C$13),4)&amp;":"&amp;ADDRESS(MATCH("K32",$A:$A,0)-1,COLUMN(C$13),4)))</f>
        <v/>
      </c>
      <c r="D189" s="954">
        <f>SUM(INDIRECT(ADDRESS(MATCH("K31",$A:$A,0)+1,COLUMN(D$13),4)&amp;":"&amp;ADDRESS(MATCH("K32",$A:$A,0)-1,COLUMN(D$13),4)))</f>
        <v/>
      </c>
      <c r="E189" s="954">
        <f>SUM(INDIRECT(ADDRESS(MATCH("K31",$A:$A,0)+1,COLUMN(E$13),4)&amp;":"&amp;ADDRESS(MATCH("K32",$A:$A,0)-1,COLUMN(E$13),4)))</f>
        <v/>
      </c>
      <c r="F189" s="954">
        <f>SUM(INDIRECT(ADDRESS(MATCH("K31",$A:$A,0)+1,COLUMN(F$13),4)&amp;":"&amp;ADDRESS(MATCH("K32",$A:$A,0)-1,COLUMN(F$13),4)))</f>
        <v/>
      </c>
      <c r="G189" s="954" t="n">
        <v>0</v>
      </c>
      <c r="H189" s="954" t="n">
        <v>0</v>
      </c>
      <c r="I189" s="984" t="n"/>
      <c r="J189" s="196" t="n"/>
      <c r="K189" s="197" t="n"/>
      <c r="L189" s="197" t="n"/>
      <c r="M189" s="197" t="n"/>
      <c r="N189" s="966">
        <f>B189</f>
        <v/>
      </c>
      <c r="O189" s="198">
        <f>C189*BS!$B$9</f>
        <v/>
      </c>
      <c r="P189" s="198">
        <f>D189*BS!$B$9</f>
        <v/>
      </c>
      <c r="Q189" s="198">
        <f>E189*BS!$B$9</f>
        <v/>
      </c>
      <c r="R189" s="198">
        <f>F189*BS!$B$9</f>
        <v/>
      </c>
      <c r="S189" s="198">
        <f>G189*BS!$B$9</f>
        <v/>
      </c>
      <c r="T189" s="198">
        <f>H189*BS!$B$9</f>
        <v/>
      </c>
      <c r="U189" s="193">
        <f>I178</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102" t="n"/>
      <c r="C190" s="996" t="n"/>
      <c r="D190" s="996" t="n"/>
      <c r="E190" s="996" t="n"/>
      <c r="F190" s="996" t="n"/>
      <c r="G190" s="996" t="n"/>
      <c r="H190" s="996" t="n"/>
      <c r="I190" s="997" t="n"/>
      <c r="J190" s="180" t="n"/>
      <c r="N190" s="976" t="inlineStr"/>
      <c r="O190" s="192" t="inlineStr"/>
      <c r="P190" s="192" t="inlineStr"/>
      <c r="Q190" s="192" t="inlineStr"/>
      <c r="R190" s="192" t="inlineStr"/>
      <c r="S190" s="192" t="inlineStr"/>
      <c r="T190" s="192" t="inlineStr"/>
      <c r="U190" s="193" t="n"/>
    </row>
    <row r="191" ht="18.75" customFormat="1" customHeight="1" s="171">
      <c r="A191" s="194" t="inlineStr">
        <is>
          <t>K33</t>
        </is>
      </c>
      <c r="B191" s="96" t="inlineStr">
        <is>
          <t xml:space="preserve">Retained Earnings </t>
        </is>
      </c>
      <c r="C191" s="983" t="n"/>
      <c r="D191" s="983" t="n"/>
      <c r="E191" s="983" t="n"/>
      <c r="F191" s="983" t="n"/>
      <c r="G191" s="983" t="n"/>
      <c r="H191" s="983" t="n"/>
      <c r="I191" s="998" t="n"/>
      <c r="J191" s="196" t="n"/>
      <c r="K191" s="197" t="n"/>
      <c r="L191" s="197" t="n"/>
      <c r="M191" s="197" t="n"/>
      <c r="N191" s="966">
        <f>B191</f>
        <v/>
      </c>
      <c r="O191" s="198" t="inlineStr"/>
      <c r="P191" s="198" t="inlineStr"/>
      <c r="Q191" s="198" t="inlineStr"/>
      <c r="R191" s="198" t="inlineStr"/>
      <c r="S191" s="198" t="inlineStr"/>
      <c r="T191" s="198" t="inlineStr"/>
      <c r="U191" s="193">
        <f>I180</f>
        <v/>
      </c>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194" t="n"/>
      <c r="B192" s="102" t="n"/>
      <c r="C192" s="103" t="n"/>
      <c r="D192" s="103" t="n"/>
      <c r="E192" s="103" t="n"/>
      <c r="F192" s="103" t="n"/>
      <c r="G192" s="103" t="n">
        <v>41223680</v>
      </c>
      <c r="H192" s="103" t="n">
        <v>43210939</v>
      </c>
      <c r="I192" s="998" t="n"/>
      <c r="J192" s="196" t="n"/>
      <c r="K192" s="197" t="n"/>
      <c r="L192" s="197" t="n"/>
      <c r="M192" s="197" t="n"/>
      <c r="N192" s="966" t="inlineStr"/>
      <c r="O192" s="198" t="inlineStr"/>
      <c r="P192" s="198" t="inlineStr"/>
      <c r="Q192" s="198" t="inlineStr"/>
      <c r="R192" s="198" t="inlineStr"/>
      <c r="S192" s="198">
        <f>G192*BS!$B$9</f>
        <v/>
      </c>
      <c r="T192" s="198">
        <f>H192*BS!$B$9</f>
        <v/>
      </c>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993" t="n"/>
      <c r="D193" s="993" t="n"/>
      <c r="E193" s="993" t="n"/>
      <c r="F193" s="993" t="n"/>
      <c r="G193" s="993" t="n"/>
      <c r="H193" s="993" t="n"/>
      <c r="I193" s="998"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79" t="inlineStr">
        <is>
          <t>K34</t>
        </is>
      </c>
      <c r="B194" s="96" t="inlineStr">
        <is>
          <t>Total</t>
        </is>
      </c>
      <c r="C194" s="954">
        <f>SUM(INDIRECT(ADDRESS(MATCH("K33",$A:$A,0)+1,COLUMN(C$13),4)&amp;":"&amp;ADDRESS(MATCH("K34",$A:$A,0)-1,COLUMN(C$13),4)))</f>
        <v/>
      </c>
      <c r="D194" s="954">
        <f>SUM(INDIRECT(ADDRESS(MATCH("K33",$A:$A,0)+1,COLUMN(D$13),4)&amp;":"&amp;ADDRESS(MATCH("K34",$A:$A,0)-1,COLUMN(D$13),4)))</f>
        <v/>
      </c>
      <c r="E194" s="954">
        <f>SUM(INDIRECT(ADDRESS(MATCH("K33",$A:$A,0)+1,COLUMN(E$13),4)&amp;":"&amp;ADDRESS(MATCH("K34",$A:$A,0)-1,COLUMN(E$13),4)))</f>
        <v/>
      </c>
      <c r="F194" s="954">
        <f>SUM(INDIRECT(ADDRESS(MATCH("K33",$A:$A,0)+1,COLUMN(F$13),4)&amp;":"&amp;ADDRESS(MATCH("K34",$A:$A,0)-1,COLUMN(F$13),4)))</f>
        <v/>
      </c>
      <c r="G194" s="954">
        <f>SUM(INDIRECT(ADDRESS(MATCH("K33",$A:$A,0)+1,COLUMN(G$13),4)&amp;":"&amp;ADDRESS(MATCH("K34",$A:$A,0)-1,COLUMN(G$13),4)))</f>
        <v/>
      </c>
      <c r="H194" s="954">
        <f>SUM(INDIRECT(ADDRESS(MATCH("K33",$A:$A,0)+1,COLUMN(H$13),4)&amp;":"&amp;ADDRESS(MATCH("K34",$A:$A,0)-1,COLUMN(H$13),4)))</f>
        <v/>
      </c>
      <c r="I194" s="997" t="n"/>
      <c r="J194" s="180" t="n"/>
      <c r="N194" s="976">
        <f>B194</f>
        <v/>
      </c>
      <c r="O194" s="192">
        <f>C194*BS!$B$9</f>
        <v/>
      </c>
      <c r="P194" s="192">
        <f>D194*BS!$B$9</f>
        <v/>
      </c>
      <c r="Q194" s="192">
        <f>E194*BS!$B$9</f>
        <v/>
      </c>
      <c r="R194" s="192">
        <f>F194*BS!$B$9</f>
        <v/>
      </c>
      <c r="S194" s="192">
        <f>G194*BS!$B$9</f>
        <v/>
      </c>
      <c r="T194" s="192">
        <f>H194*BS!$B$9</f>
        <v/>
      </c>
      <c r="U194" s="193" t="n"/>
    </row>
    <row r="195" ht="18.75" customFormat="1" customHeight="1" s="171">
      <c r="A195" s="171" t="inlineStr">
        <is>
          <t>K35</t>
        </is>
      </c>
      <c r="B195" s="96" t="inlineStr">
        <is>
          <t xml:space="preserve">Others </t>
        </is>
      </c>
      <c r="C195" s="999" t="n"/>
      <c r="D195" s="999" t="n"/>
      <c r="E195" s="999" t="n"/>
      <c r="F195" s="999" t="n"/>
      <c r="G195" s="999" t="n"/>
      <c r="H195" s="999" t="n"/>
      <c r="I195" s="997" t="n"/>
      <c r="J195" s="180" t="n"/>
      <c r="N195" s="966">
        <f>B195</f>
        <v/>
      </c>
      <c r="O195" s="204" t="inlineStr"/>
      <c r="P195" s="204" t="inlineStr"/>
      <c r="Q195" s="204" t="inlineStr"/>
      <c r="R195" s="204" t="inlineStr"/>
      <c r="S195" s="204" t="inlineStr"/>
      <c r="T195" s="204" t="inlineStr"/>
      <c r="U195" s="193"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I185</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I186</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103" t="n"/>
      <c r="D198" s="103" t="n"/>
      <c r="E198" s="103" t="n"/>
      <c r="F198" s="103" t="n"/>
      <c r="G198" s="103" t="n"/>
      <c r="H198" s="103" t="n"/>
      <c r="I198" s="997" t="n"/>
      <c r="J198" s="180" t="n"/>
      <c r="K198" s="172" t="n"/>
      <c r="L198" s="172" t="n"/>
      <c r="M198" s="172" t="n"/>
      <c r="N198" s="973" t="inlineStr"/>
      <c r="O198" s="192" t="inlineStr"/>
      <c r="P198" s="192" t="inlineStr"/>
      <c r="Q198" s="192" t="inlineStr"/>
      <c r="R198" s="192" t="inlineStr"/>
      <c r="S198" s="192" t="inlineStr"/>
      <c r="T198" s="192" t="inlineStr"/>
      <c r="U198" s="193">
        <f>I187</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I188</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000"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I189</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I190</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I191</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I192</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I193</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I194</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inlineStr">
        <is>
          <t>K36</t>
        </is>
      </c>
      <c r="B206" s="96" t="inlineStr">
        <is>
          <t>Total</t>
        </is>
      </c>
      <c r="C206" s="954">
        <f>SUM(INDIRECT(ADDRESS(MATCH("K35",$A:$A,0)+1,COLUMN(C$13),4)&amp;":"&amp;ADDRESS(MATCH("K36",$A:$A,0)-1,COLUMN(C$13),4)))</f>
        <v/>
      </c>
      <c r="D206" s="954">
        <f>SUM(INDIRECT(ADDRESS(MATCH("K35",$A:$A,0)+1,COLUMN(D$13),4)&amp;":"&amp;ADDRESS(MATCH("K36",$A:$A,0)-1,COLUMN(D$13),4)))</f>
        <v/>
      </c>
      <c r="E206" s="954">
        <f>SUM(INDIRECT(ADDRESS(MATCH("K35",$A:$A,0)+1,COLUMN(E$13),4)&amp;":"&amp;ADDRESS(MATCH("K36",$A:$A,0)-1,COLUMN(E$13),4)))</f>
        <v/>
      </c>
      <c r="F206" s="954">
        <f>SUM(INDIRECT(ADDRESS(MATCH("K35",$A:$A,0)+1,COLUMN(F$13),4)&amp;":"&amp;ADDRESS(MATCH("K36",$A:$A,0)-1,COLUMN(F$13),4)))</f>
        <v/>
      </c>
      <c r="G206" s="954" t="n">
        <v>0</v>
      </c>
      <c r="H206" s="954" t="n">
        <v>0</v>
      </c>
      <c r="I206" s="997" t="n"/>
      <c r="J206" s="180" t="n"/>
      <c r="K206" s="172" t="n"/>
      <c r="L206" s="172" t="n"/>
      <c r="M206" s="172" t="n"/>
      <c r="N206" s="966">
        <f>B206</f>
        <v/>
      </c>
      <c r="O206" s="1001">
        <f>C206*BS!$B$9</f>
        <v/>
      </c>
      <c r="P206" s="1001">
        <f>D206*BS!$B$9</f>
        <v/>
      </c>
      <c r="Q206" s="1001">
        <f>E206*BS!$B$9</f>
        <v/>
      </c>
      <c r="R206" s="1001">
        <f>F206*BS!$B$9</f>
        <v/>
      </c>
      <c r="S206" s="1001">
        <f>G206*BS!$B$9</f>
        <v/>
      </c>
      <c r="T206" s="1001">
        <f>H206*BS!$B$9</f>
        <v/>
      </c>
      <c r="U206" s="193" t="n"/>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194" t="inlineStr">
        <is>
          <t>K37</t>
        </is>
      </c>
      <c r="B208" s="96" t="inlineStr">
        <is>
          <t xml:space="preserve">Total Shareholders Equity </t>
        </is>
      </c>
      <c r="C208" s="983" t="n"/>
      <c r="D208" s="983" t="n"/>
      <c r="E208" s="983" t="n"/>
      <c r="F208" s="983" t="n"/>
      <c r="G208" s="983" t="n"/>
      <c r="H208" s="983" t="n"/>
      <c r="I208" s="998" t="n"/>
      <c r="J208" s="196" t="n"/>
      <c r="K208" s="197" t="n"/>
      <c r="L208" s="197" t="n"/>
      <c r="M208" s="197" t="n"/>
      <c r="N208" s="966">
        <f>B208</f>
        <v/>
      </c>
      <c r="O208" s="198" t="inlineStr"/>
      <c r="P208" s="198" t="inlineStr"/>
      <c r="Q208" s="198" t="inlineStr"/>
      <c r="R208" s="198" t="inlineStr"/>
      <c r="S208" s="198" t="inlineStr"/>
      <c r="T208" s="198" t="inlineStr"/>
      <c r="U208" s="193">
        <f>I197</f>
        <v/>
      </c>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B209" s="102" t="n"/>
      <c r="C209" s="103" t="n"/>
      <c r="D209" s="103" t="n"/>
      <c r="E209" s="103" t="n"/>
      <c r="F209" s="103" t="n"/>
      <c r="G209" s="103" t="n"/>
      <c r="H209" s="103" t="n"/>
      <c r="I209" s="984" t="n"/>
      <c r="J209" s="180" t="n"/>
      <c r="N209" s="976" t="inlineStr"/>
      <c r="O209" s="192" t="inlineStr"/>
      <c r="P209" s="192" t="inlineStr"/>
      <c r="Q209" s="192" t="inlineStr"/>
      <c r="R209" s="192" t="inlineStr"/>
      <c r="S209" s="192" t="inlineStr"/>
      <c r="T209" s="192" t="inlineStr"/>
      <c r="U209" s="193">
        <f>I198</f>
        <v/>
      </c>
    </row>
    <row r="210">
      <c r="B210" s="102" t="n"/>
      <c r="C210" s="1002" t="n"/>
      <c r="D210" s="1002" t="n"/>
      <c r="E210" s="1002" t="n"/>
      <c r="F210" s="1002" t="n"/>
      <c r="G210" s="1002" t="n"/>
      <c r="H210" s="1002" t="n"/>
      <c r="I210" s="984" t="n"/>
      <c r="J210" s="180" t="n"/>
      <c r="N210" s="976" t="inlineStr"/>
      <c r="O210" s="192" t="inlineStr"/>
      <c r="P210" s="192" t="inlineStr"/>
      <c r="Q210" s="192" t="inlineStr"/>
      <c r="R210" s="192" t="inlineStr"/>
      <c r="S210" s="192" t="inlineStr"/>
      <c r="T210" s="192" t="inlineStr"/>
      <c r="U210" s="193" t="n"/>
    </row>
    <row r="211">
      <c r="A211" s="171" t="inlineStr">
        <is>
          <t>K38</t>
        </is>
      </c>
      <c r="B211" s="96" t="inlineStr">
        <is>
          <t>Total</t>
        </is>
      </c>
      <c r="C211" s="954">
        <f>SUM(INDIRECT(ADDRESS(MATCH("K37",$A:$A,0)+1,COLUMN(C$13),4)&amp;":"&amp;ADDRESS(MATCH("K38",$A:$A,0)-1,COLUMN(C$13),4)))</f>
        <v/>
      </c>
      <c r="D211" s="954">
        <f>SUM(INDIRECT(ADDRESS(MATCH("K37",$A:$A,0)+1,COLUMN(D$13),4)&amp;":"&amp;ADDRESS(MATCH("K38",$A:$A,0)-1,COLUMN(D$13),4)))</f>
        <v/>
      </c>
      <c r="E211" s="954">
        <f>SUM(INDIRECT(ADDRESS(MATCH("K37",$A:$A,0)+1,COLUMN(E$13),4)&amp;":"&amp;ADDRESS(MATCH("K38",$A:$A,0)-1,COLUMN(E$13),4)))</f>
        <v/>
      </c>
      <c r="F211" s="954">
        <f>SUM(INDIRECT(ADDRESS(MATCH("K37",$A:$A,0)+1,COLUMN(F$13),4)&amp;":"&amp;ADDRESS(MATCH("K38",$A:$A,0)-1,COLUMN(F$13),4)))</f>
        <v/>
      </c>
      <c r="G211" s="954" t="n">
        <v>0</v>
      </c>
      <c r="H211" s="954" t="n">
        <v>0</v>
      </c>
      <c r="I211" s="984" t="n"/>
      <c r="J211" s="180" t="n"/>
      <c r="N211" s="976">
        <f>B211</f>
        <v/>
      </c>
      <c r="O211" s="192">
        <f>C211*BS!$B$9</f>
        <v/>
      </c>
      <c r="P211" s="192">
        <f>D211*BS!$B$9</f>
        <v/>
      </c>
      <c r="Q211" s="192">
        <f>E211*BS!$B$9</f>
        <v/>
      </c>
      <c r="R211" s="192">
        <f>F211*BS!$B$9</f>
        <v/>
      </c>
      <c r="S211" s="192">
        <f>G211*BS!$B$9</f>
        <v/>
      </c>
      <c r="T211" s="192">
        <f>H211*BS!$B$9</f>
        <v/>
      </c>
      <c r="U211" s="193" t="n"/>
    </row>
    <row r="212">
      <c r="A212" s="171" t="inlineStr">
        <is>
          <t>K39</t>
        </is>
      </c>
      <c r="B212" s="96" t="inlineStr">
        <is>
          <t xml:space="preserve">Off Balance Liabilities </t>
        </is>
      </c>
      <c r="C212" s="1003" t="n"/>
      <c r="D212" s="1003" t="n"/>
      <c r="E212" s="1003" t="n"/>
      <c r="F212" s="1003" t="n"/>
      <c r="G212" s="1003" t="n"/>
      <c r="H212" s="1003" t="n"/>
      <c r="I212" s="997" t="n"/>
      <c r="J212" s="180" t="n"/>
      <c r="N212" s="966">
        <f>B212</f>
        <v/>
      </c>
      <c r="O212" s="204" t="inlineStr"/>
      <c r="P212" s="204" t="inlineStr"/>
      <c r="Q212" s="204" t="inlineStr"/>
      <c r="R212" s="204" t="inlineStr"/>
      <c r="S212" s="204" t="inlineStr"/>
      <c r="T212" s="204" t="inlineStr"/>
      <c r="U212" s="193" t="n"/>
    </row>
    <row r="213" ht="20.25" customFormat="1" customHeight="1" s="194">
      <c r="B213" s="102" t="inlineStr">
        <is>
          <t>- LC</t>
        </is>
      </c>
      <c r="C213" s="991" t="n"/>
      <c r="D213" s="991" t="n"/>
      <c r="E213" s="991" t="n"/>
      <c r="F213" s="991" t="n"/>
      <c r="G213" s="991" t="n"/>
      <c r="H213" s="991" t="n"/>
      <c r="I213" s="977" t="n"/>
      <c r="J213" s="180" t="n"/>
      <c r="N213" s="976">
        <f>B213</f>
        <v/>
      </c>
      <c r="O213" s="192" t="inlineStr"/>
      <c r="P213" s="192" t="inlineStr"/>
      <c r="Q213" s="192" t="inlineStr"/>
      <c r="R213" s="192" t="inlineStr"/>
      <c r="S213" s="192" t="inlineStr"/>
      <c r="T213" s="192" t="inlineStr"/>
      <c r="U213" s="193">
        <f>I202</f>
        <v/>
      </c>
    </row>
    <row r="214">
      <c r="B214" s="102" t="inlineStr">
        <is>
          <t>- BG</t>
        </is>
      </c>
      <c r="C214" s="991" t="n"/>
      <c r="D214" s="991" t="n"/>
      <c r="E214" s="991" t="n"/>
      <c r="F214" s="991" t="n"/>
      <c r="G214" s="991" t="n"/>
      <c r="H214" s="991" t="n"/>
      <c r="I214" s="239" t="n"/>
      <c r="J214" s="180" t="n"/>
      <c r="N214" s="976">
        <f>B214</f>
        <v/>
      </c>
      <c r="O214" s="192" t="inlineStr"/>
      <c r="P214" s="192" t="inlineStr"/>
      <c r="Q214" s="192" t="inlineStr"/>
      <c r="R214" s="192" t="inlineStr"/>
      <c r="S214" s="192" t="inlineStr"/>
      <c r="T214" s="192" t="inlineStr"/>
      <c r="U214" s="193">
        <f>I203</f>
        <v/>
      </c>
    </row>
    <row r="215">
      <c r="B215" s="102" t="inlineStr">
        <is>
          <t>- BD</t>
        </is>
      </c>
      <c r="C215" s="103" t="n"/>
      <c r="D215" s="103" t="n"/>
      <c r="E215" s="103" t="n"/>
      <c r="F215" s="103" t="n"/>
      <c r="G215" s="103" t="n"/>
      <c r="H215" s="103" t="n"/>
      <c r="I215" s="240" t="n"/>
      <c r="J215" s="180" t="n"/>
      <c r="N215" s="976">
        <f>B215</f>
        <v/>
      </c>
      <c r="O215" s="192" t="inlineStr"/>
      <c r="P215" s="192" t="inlineStr"/>
      <c r="Q215" s="192" t="inlineStr"/>
      <c r="R215" s="192" t="inlineStr"/>
      <c r="S215" s="192" t="inlineStr"/>
      <c r="T215" s="192" t="inlineStr"/>
      <c r="U215" s="193">
        <f>I204</f>
        <v/>
      </c>
    </row>
    <row r="216">
      <c r="B216" s="102" t="inlineStr">
        <is>
          <t>- CG</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I205</f>
        <v/>
      </c>
    </row>
    <row r="217">
      <c r="B217" s="102" t="inlineStr">
        <is>
          <t>- Commitments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I206</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I207</f>
        <v/>
      </c>
    </row>
    <row r="219">
      <c r="B219" s="102" t="inlineStr">
        <is>
          <t>- Others</t>
        </is>
      </c>
      <c r="C219" s="991" t="n"/>
      <c r="D219" s="991" t="n"/>
      <c r="E219" s="991" t="n"/>
      <c r="F219" s="991" t="n"/>
      <c r="G219" s="991" t="n"/>
      <c r="H219" s="991" t="n"/>
      <c r="I219" s="241" t="n"/>
      <c r="J219" s="180" t="n"/>
      <c r="N219" s="976">
        <f>B219</f>
        <v/>
      </c>
      <c r="O219" s="192" t="inlineStr"/>
      <c r="P219" s="192" t="inlineStr"/>
      <c r="Q219" s="192" t="inlineStr"/>
      <c r="R219" s="192" t="inlineStr"/>
      <c r="S219" s="192" t="inlineStr"/>
      <c r="T219" s="192" t="inlineStr"/>
      <c r="U219" s="193">
        <f>I208</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I209</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I210</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I211</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I212</f>
        <v/>
      </c>
    </row>
    <row r="224">
      <c r="A224" s="194" t="inlineStr">
        <is>
          <t>K40</t>
        </is>
      </c>
      <c r="B224" s="243" t="inlineStr">
        <is>
          <t xml:space="preserve">Total </t>
        </is>
      </c>
      <c r="C224" s="1004">
        <f>SUM(INDIRECT(ADDRESS(MATCH("K39",$A:$A,0)+1,COLUMN(C$13),4)&amp;":"&amp;ADDRESS(MATCH("K40",$A:$A,0)-1,COLUMN(C$13),4)))</f>
        <v/>
      </c>
      <c r="D224" s="1004">
        <f>SUM(INDIRECT(ADDRESS(MATCH("K39",$A:$A,0)+1,COLUMN(D$13),4)&amp;":"&amp;ADDRESS(MATCH("K40",$A:$A,0)-1,COLUMN(D$13),4)))</f>
        <v/>
      </c>
      <c r="E224" s="1004">
        <f>SUM(INDIRECT(ADDRESS(MATCH("K39",$A:$A,0)+1,COLUMN(E$13),4)&amp;":"&amp;ADDRESS(MATCH("K40",$A:$A,0)-1,COLUMN(E$13),4)))</f>
        <v/>
      </c>
      <c r="F224" s="1004">
        <f>SUM(INDIRECT(ADDRESS(MATCH("K39",$A:$A,0)+1,COLUMN(F$13),4)&amp;":"&amp;ADDRESS(MATCH("K40",$A:$A,0)-1,COLUMN(F$13),4)))</f>
        <v/>
      </c>
      <c r="G224" s="1004">
        <f>SUM(INDIRECT(ADDRESS(MATCH("K39",$A:$A,0)+1,COLUMN(G$13),4)&amp;":"&amp;ADDRESS(MATCH("K40",$A:$A,0)-1,COLUMN(G$13),4)))</f>
        <v/>
      </c>
      <c r="H224" s="1004">
        <f>SUM(INDIRECT(ADDRESS(MATCH("K39",$A:$A,0)+1,COLUMN(H$13),4)&amp;":"&amp;ADDRESS(MATCH("K40",$A:$A,0)-1,COLUMN(H$13),4)))</f>
        <v/>
      </c>
      <c r="I224" s="245" t="n"/>
      <c r="J224" s="196" t="n"/>
      <c r="K224" s="197" t="n"/>
      <c r="L224" s="197" t="n"/>
      <c r="M224" s="197" t="n"/>
      <c r="N224" s="966">
        <f>B224</f>
        <v/>
      </c>
      <c r="O224" s="246">
        <f>C224*BS!$B$9</f>
        <v/>
      </c>
      <c r="P224" s="246">
        <f>D224*BS!$B$9</f>
        <v/>
      </c>
      <c r="Q224" s="246">
        <f>E224*BS!$B$9</f>
        <v/>
      </c>
      <c r="R224" s="246">
        <f>F224*BS!$B$9</f>
        <v/>
      </c>
      <c r="S224" s="246">
        <f>G224*BS!$B$9</f>
        <v/>
      </c>
      <c r="T224" s="246">
        <f>H224*BS!$B$9</f>
        <v/>
      </c>
      <c r="U224" s="247">
        <f>I213</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B225" s="248" t="n"/>
      <c r="C225" s="242" t="n"/>
      <c r="D225" s="242" t="n"/>
      <c r="E225" s="242" t="n"/>
      <c r="F225" s="242" t="n"/>
      <c r="G225" s="242" t="n"/>
      <c r="H225" s="242" t="n"/>
      <c r="I225" s="242" t="n"/>
      <c r="J225" s="180" t="n"/>
      <c r="N225" t="inlineStr"/>
      <c r="O225" s="249" t="inlineStr"/>
      <c r="P225" s="249" t="inlineStr"/>
      <c r="Q225" s="249" t="inlineStr"/>
      <c r="R225" s="249" t="inlineStr"/>
      <c r="S225" s="249" t="inlineStr"/>
      <c r="T225" s="249" t="inlineStr"/>
      <c r="U225" s="249" t="n"/>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530127762</v>
      </c>
      <c r="H15" s="939" t="n">
        <v>526027348</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-482165742</v>
      </c>
      <c r="H29" s="939" t="n">
        <v>-470657778</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 expenses</t>
        </is>
      </c>
      <c r="C56" s="939" t="n"/>
      <c r="D56" s="939" t="n"/>
      <c r="E56" s="939" t="n"/>
      <c r="F56" s="939" t="n"/>
      <c r="G56" s="939" t="n">
        <v>-1381012</v>
      </c>
      <c r="H56" s="939" t="n">
        <v>-1632745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Marketing expenses</t>
        </is>
      </c>
      <c r="C57" s="939" t="n"/>
      <c r="D57" s="939" t="n"/>
      <c r="E57" s="939" t="n"/>
      <c r="F57" s="939" t="n"/>
      <c r="G57" s="939" t="n">
        <v>-10129088</v>
      </c>
      <c r="H57" s="939" t="n">
        <v>-10216405</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Administrative expenses</t>
        </is>
      </c>
      <c r="C58" s="939" t="n"/>
      <c r="D58" s="939" t="n"/>
      <c r="E58" s="939" t="n"/>
      <c r="F58" s="939" t="n"/>
      <c r="G58" s="939" t="n">
        <v>-18411785</v>
      </c>
      <c r="H58" s="939" t="n">
        <v>-18175034</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-1381012</v>
      </c>
      <c r="H80" s="939" t="n">
        <v>-1632745</v>
      </c>
      <c r="I80" s="1017" t="n"/>
      <c r="N80" s="290">
        <f>B80</f>
        <v/>
      </c>
      <c r="O80" s="204" t="inlineStr"/>
      <c r="P80" s="204" t="inlineStr"/>
      <c r="Q80" s="204" t="inlineStr"/>
      <c r="R80" s="204" t="inlineStr"/>
      <c r="S80" s="204">
        <f>G80*BS!$B$9</f>
        <v/>
      </c>
      <c r="T80" s="204">
        <f>H80*BS!$B$9</f>
        <v/>
      </c>
      <c r="U80" s="1016" t="n"/>
    </row>
    <row r="81" customFormat="1" s="279">
      <c r="B81" s="119" t="inlineStr">
        <is>
          <t>Administrative expenses</t>
        </is>
      </c>
      <c r="C81" s="939" t="n"/>
      <c r="D81" s="939" t="n"/>
      <c r="E81" s="939" t="n"/>
      <c r="F81" s="939" t="n"/>
      <c r="G81" s="939" t="n">
        <v>-18411785</v>
      </c>
      <c r="H81" s="939" t="n">
        <v>-18175034</v>
      </c>
      <c r="I81" s="1017" t="n"/>
      <c r="N81" s="296">
        <f>B81</f>
        <v/>
      </c>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nan Interestincome using the effective interest rate method</t>
        </is>
      </c>
      <c r="C98" s="939" t="n"/>
      <c r="D98" s="939" t="n"/>
      <c r="E98" s="939" t="n"/>
      <c r="F98" s="939" t="n"/>
      <c r="G98" s="939" t="n">
        <v>48</v>
      </c>
      <c r="H98" s="939" t="n">
        <v>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nan Loans and borrowings</t>
        </is>
      </c>
      <c r="C111" s="939" t="n"/>
      <c r="D111" s="939" t="n"/>
      <c r="E111" s="939" t="n"/>
      <c r="F111" s="939" t="n"/>
      <c r="G111" s="939" t="n">
        <v>469432</v>
      </c>
      <c r="H111" s="939" t="n">
        <v>2841903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nan Net foreign exchange loss</t>
        </is>
      </c>
      <c r="C124" s="952" t="n"/>
      <c r="D124" s="952" t="n"/>
      <c r="E124" s="952" t="n"/>
      <c r="F124" s="952" t="n"/>
      <c r="G124" s="952" t="n">
        <v>0</v>
      </c>
      <c r="H124" s="952" t="n">
        <v>26</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Recognised Net None Provisions</t>
        </is>
      </c>
      <c r="G138" t="n">
        <v>5380799</v>
      </c>
      <c r="H138" t="n">
        <v>0</v>
      </c>
      <c r="N138">
        <f>B138</f>
        <v/>
      </c>
      <c r="O138" t="inlineStr"/>
      <c r="P138" t="inlineStr"/>
      <c r="Q138" t="inlineStr"/>
      <c r="R138" t="inlineStr"/>
      <c r="S138">
        <f>G138*BS!$B$9</f>
        <v/>
      </c>
      <c r="T138">
        <f>H138*BS!$B$9</f>
        <v/>
      </c>
    </row>
    <row r="139" customFormat="1" s="118">
      <c r="B139" t="inlineStr">
        <is>
          <t>Recognised Net None Property, plant and equipment</t>
        </is>
      </c>
      <c r="G139" t="n">
        <v>-117509</v>
      </c>
      <c r="H139" t="n">
        <v>0</v>
      </c>
      <c r="N139">
        <f>B139</f>
        <v/>
      </c>
      <c r="O139" t="inlineStr"/>
      <c r="P139" t="inlineStr"/>
      <c r="Q139" t="inlineStr"/>
      <c r="R139" t="inlineStr"/>
      <c r="S139">
        <f>G139*BS!$B$9</f>
        <v/>
      </c>
      <c r="T139">
        <f>H139*BS!$B$9</f>
        <v/>
      </c>
    </row>
    <row r="140" customFormat="1" s="118">
      <c r="B140" t="inlineStr">
        <is>
          <t>Recognised Net None Prepayments</t>
        </is>
      </c>
      <c r="G140" t="n">
        <v>-250215</v>
      </c>
      <c r="H140" t="n">
        <v>0</v>
      </c>
      <c r="N140">
        <f>B140</f>
        <v/>
      </c>
      <c r="O140" t="inlineStr"/>
      <c r="P140" t="inlineStr"/>
      <c r="Q140" t="inlineStr"/>
      <c r="R140" t="inlineStr"/>
      <c r="S140">
        <f>G140*BS!$B$9</f>
        <v/>
      </c>
      <c r="T140">
        <f>H140*BS!$B$9</f>
        <v/>
      </c>
    </row>
    <row r="141" customFormat="1" s="118">
      <c r="B141" t="inlineStr">
        <is>
          <t>Recognised Net Tax assets (liabilities) before set-off</t>
        </is>
      </c>
      <c r="G141" t="n">
        <v>5013075</v>
      </c>
      <c r="H141" t="n">
        <v>0</v>
      </c>
      <c r="N141">
        <f>B141</f>
        <v/>
      </c>
      <c r="O141" t="inlineStr"/>
      <c r="P141" t="inlineStr"/>
      <c r="Q141" t="inlineStr"/>
      <c r="R141" t="inlineStr"/>
      <c r="S141">
        <f>G141*BS!$B$9</f>
        <v/>
      </c>
      <c r="T141">
        <f>H141*BS!$B$9</f>
        <v/>
      </c>
    </row>
    <row r="142" customFormat="1" s="118">
      <c r="B142" t="inlineStr">
        <is>
          <t>Recognised Net Tax assets (liabilities) before Net tax assets</t>
        </is>
      </c>
      <c r="G142" t="n">
        <v>5013075</v>
      </c>
      <c r="H142" t="n">
        <v>0</v>
      </c>
      <c r="N142">
        <f>B142</f>
        <v/>
      </c>
      <c r="O142" t="inlineStr"/>
      <c r="P142" t="inlineStr"/>
      <c r="Q142" t="inlineStr"/>
      <c r="R142" t="inlineStr"/>
      <c r="S142">
        <f>G142*BS!$B$9</f>
        <v/>
      </c>
      <c r="T142">
        <f>H142*BS!$B$9</f>
        <v/>
      </c>
    </row>
    <row r="143" customFormat="1" s="118">
      <c r="B143" t="inlineStr">
        <is>
          <t xml:space="preserve"> None Profit before income tax</t>
        </is>
      </c>
      <c r="G143" t="n">
        <v>16873606</v>
      </c>
      <c r="H143" t="n">
        <v>21738319</v>
      </c>
      <c r="N143">
        <f>B143</f>
        <v/>
      </c>
      <c r="O143" t="inlineStr"/>
      <c r="P143" t="inlineStr"/>
      <c r="Q143" t="inlineStr"/>
      <c r="R143" t="inlineStr"/>
      <c r="S143">
        <f>G143*BS!$B$9</f>
        <v/>
      </c>
      <c r="T143">
        <f>H143*BS!$B$9</f>
        <v/>
      </c>
    </row>
    <row r="144" customFormat="1" s="118">
      <c r="B144" t="inlineStr">
        <is>
          <t xml:space="preserve"> None Income tax expense</t>
        </is>
      </c>
      <c r="G144" t="n">
        <v>5563601</v>
      </c>
      <c r="H144" t="n">
        <v>8441055</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t="n">
        <v>0</v>
      </c>
      <c r="H152" s="158" t="n">
        <v>0</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t="n">
        <v>0</v>
      </c>
      <c r="H166" s="158" t="n">
        <v>0</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t="n">
        <v>0</v>
      </c>
      <c r="H180" s="942" t="n">
        <v>0</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-20302196</v>
      </c>
      <c r="G12" s="1029" t="n">
        <v>-12590967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-1982318</v>
      </c>
      <c r="G13" s="1028" t="n">
        <v>-1198305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-33305</v>
      </c>
      <c r="G15" s="326" t="n">
        <v>-62400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-2015623</v>
      </c>
      <c r="G18" s="1029" t="n">
        <v>-1260705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-11310005</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576434063</v>
      </c>
      <c r="G22" s="1028" t="n">
        <v>642072067</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-547437785</v>
      </c>
      <c r="G23" s="1028" t="n">
        <v>-612961137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28996278</v>
      </c>
      <c r="G25" s="1029" t="n">
        <v>17800925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