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None nan Cash at bank</t>
        </is>
      </c>
      <c r="C15" s="103" t="n"/>
      <c r="D15" s="103" t="n"/>
      <c r="E15" s="103" t="n"/>
      <c r="F15" s="103" t="n"/>
      <c r="G15" s="103" t="n">
        <v>4075354</v>
      </c>
      <c r="H15" s="103" t="n">
        <v>6387380</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Consolidated None nan Cash and cash equivalents in the statements of cash flows</t>
        </is>
      </c>
      <c r="C16" s="103" t="n"/>
      <c r="D16" s="103" t="n"/>
      <c r="E16" s="103" t="n"/>
      <c r="F16" s="103" t="n"/>
      <c r="G16" s="103" t="n">
        <v>4075354</v>
      </c>
      <c r="H16" s="103" t="n">
        <v>6387380</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Consolidated Total nan Trade debtors</t>
        </is>
      </c>
      <c r="C29" s="103" t="n"/>
      <c r="D29" s="103" t="n"/>
      <c r="E29" s="103" t="n"/>
      <c r="F29" s="103" t="n"/>
      <c r="G29" s="103" t="n">
        <v>116819</v>
      </c>
      <c r="H29" s="103" t="n">
        <v>108249</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 In AUD Coal stocks</t>
        </is>
      </c>
      <c r="C43" s="103" t="n"/>
      <c r="D43" s="103" t="n"/>
      <c r="E43" s="103" t="n"/>
      <c r="F43" s="103" t="n"/>
      <c r="G43" s="103" t="n">
        <v>158181</v>
      </c>
      <c r="H43" s="103" t="n">
        <v>535348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Inventories In AUD Materials and supplies</t>
        </is>
      </c>
      <c r="C44" s="103" t="n"/>
      <c r="D44" s="103" t="n"/>
      <c r="E44" s="103" t="n"/>
      <c r="F44" s="103" t="n"/>
      <c r="G44" s="103" t="n">
        <v>282620</v>
      </c>
      <c r="H44" s="103" t="n">
        <v>312838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Inventories In AUD Allowance for obsolesence</t>
        </is>
      </c>
      <c r="C45" s="103" t="n"/>
      <c r="D45" s="103" t="n"/>
      <c r="E45" s="103" t="n"/>
      <c r="F45" s="103" t="n"/>
      <c r="G45" s="103" t="n">
        <v>-68845</v>
      </c>
      <c r="H45" s="103" t="n">
        <v>-82018</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inlineStr">
        <is>
          <t>Inventories In AUD Total</t>
        </is>
      </c>
      <c r="C46" s="103" t="n"/>
      <c r="D46" s="103" t="n"/>
      <c r="E46" s="103" t="n"/>
      <c r="F46" s="103" t="n"/>
      <c r="G46" s="103" t="n">
        <v>371956</v>
      </c>
      <c r="H46" s="103" t="n">
        <v>766168</v>
      </c>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34401</v>
      </c>
      <c r="H67" s="112" t="n">
        <v>39407</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Consolidated Total nan Other receivables</t>
        </is>
      </c>
      <c r="C70" s="939" t="n"/>
      <c r="D70" s="939" t="n"/>
      <c r="E70" s="939" t="n"/>
      <c r="F70" s="939" t="n"/>
      <c r="G70" s="939" t="n">
        <v>95745</v>
      </c>
      <c r="H70" s="939" t="n">
        <v>68783</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24171</v>
      </c>
      <c r="H27" s="954" t="n">
        <v>33193</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Consolidated None nan Trade creditors</t>
        </is>
      </c>
      <c r="C58" s="939" t="n"/>
      <c r="D58" s="939" t="n"/>
      <c r="E58" s="939" t="n"/>
      <c r="F58" s="939" t="n"/>
      <c r="G58" s="939" t="n">
        <v>689004</v>
      </c>
      <c r="H58" s="939" t="n">
        <v>742849</v>
      </c>
      <c r="I58" s="975" t="n"/>
      <c r="J58" s="180" t="n"/>
      <c r="N58" s="976">
        <f>B58</f>
        <v/>
      </c>
      <c r="O58" s="192">
        <f>C58*BS!$B$9</f>
        <v/>
      </c>
      <c r="P58" s="192">
        <f>D58*BS!$B$9</f>
        <v/>
      </c>
      <c r="Q58" s="192">
        <f>E58*BS!$B$9</f>
        <v/>
      </c>
      <c r="R58" s="192">
        <f>F58*BS!$B$9</f>
        <v/>
      </c>
      <c r="S58" s="192">
        <f>G58*BS!$B$9</f>
        <v/>
      </c>
      <c r="T58" s="192">
        <f>H58*BS!$B$9</f>
        <v/>
      </c>
      <c r="U58" s="193">
        <f>I58</f>
        <v/>
      </c>
    </row>
    <row r="59">
      <c r="B59" s="102" t="inlineStr">
        <is>
          <t>Consolidated None nan Tax funding payable related party</t>
        </is>
      </c>
      <c r="C59" s="939" t="n"/>
      <c r="D59" s="939" t="n"/>
      <c r="E59" s="939" t="n"/>
      <c r="F59" s="939" t="n"/>
      <c r="G59" s="939" t="n">
        <v>0</v>
      </c>
      <c r="H59" s="939" t="n">
        <v>1420777</v>
      </c>
      <c r="I59" s="975" t="n"/>
      <c r="J59" s="180" t="n"/>
      <c r="N59" s="976">
        <f>B59</f>
        <v/>
      </c>
      <c r="O59" s="192">
        <f>C59*BS!$B$9</f>
        <v/>
      </c>
      <c r="P59" s="192">
        <f>D59*BS!$B$9</f>
        <v/>
      </c>
      <c r="Q59" s="192">
        <f>E59*BS!$B$9</f>
        <v/>
      </c>
      <c r="R59" s="192">
        <f>F59*BS!$B$9</f>
        <v/>
      </c>
      <c r="S59" s="192">
        <f>G59*BS!$B$9</f>
        <v/>
      </c>
      <c r="T59" s="192">
        <f>H59*BS!$B$9</f>
        <v/>
      </c>
      <c r="U59" s="193">
        <f>I59</f>
        <v/>
      </c>
    </row>
    <row r="60">
      <c r="B60" s="102" t="inlineStr">
        <is>
          <t>Consolidated None nan Other payables</t>
        </is>
      </c>
      <c r="C60" s="939" t="n"/>
      <c r="D60" s="939" t="n"/>
      <c r="E60" s="939" t="n"/>
      <c r="F60" s="939" t="n"/>
      <c r="G60" s="939" t="n">
        <v>1444057</v>
      </c>
      <c r="H60" s="939" t="n">
        <v>1046381</v>
      </c>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2133061</v>
      </c>
      <c r="H81" s="954" t="n">
        <v>3210007</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Consolidated None nan Tax funding payable related party</t>
        </is>
      </c>
      <c r="C88" s="939" t="n"/>
      <c r="D88" s="939" t="n"/>
      <c r="E88" s="939" t="n"/>
      <c r="F88" s="939" t="n"/>
      <c r="G88" s="939" t="n">
        <v>0</v>
      </c>
      <c r="H88" s="939" t="n">
        <v>1420777</v>
      </c>
      <c r="I88" s="975" t="n"/>
      <c r="J88" s="180" t="n"/>
      <c r="N88" s="976">
        <f>B88</f>
        <v/>
      </c>
      <c r="O88" s="192">
        <f>C88*BS!$B$9</f>
        <v/>
      </c>
      <c r="P88" s="192">
        <f>D88*BS!$B$9</f>
        <v/>
      </c>
      <c r="Q88" s="192">
        <f>E88*BS!$B$9</f>
        <v/>
      </c>
      <c r="R88" s="192">
        <f>F88*BS!$B$9</f>
        <v/>
      </c>
      <c r="S88" s="192">
        <f>G88*BS!$B$9</f>
        <v/>
      </c>
      <c r="T88" s="192">
        <f>H88*BS!$B$9</f>
        <v/>
      </c>
      <c r="U88" s="193">
        <f>I88</f>
        <v/>
      </c>
    </row>
    <row r="89">
      <c r="B89" s="102" t="inlineStr">
        <is>
          <t>Consolidated None nan Other payables</t>
        </is>
      </c>
      <c r="C89" s="939" t="n"/>
      <c r="D89" s="939" t="n"/>
      <c r="E89" s="939" t="n"/>
      <c r="F89" s="939" t="n"/>
      <c r="G89" s="939" t="n">
        <v>1444057</v>
      </c>
      <c r="H89" s="939" t="n">
        <v>1046381</v>
      </c>
      <c r="I89" s="975" t="n"/>
      <c r="J89" s="180" t="n"/>
      <c r="N89" s="976">
        <f>B89</f>
        <v/>
      </c>
      <c r="O89" s="192">
        <f>C89*BS!$B$9</f>
        <v/>
      </c>
      <c r="P89" s="192">
        <f>D89*BS!$B$9</f>
        <v/>
      </c>
      <c r="Q89" s="192">
        <f>E89*BS!$B$9</f>
        <v/>
      </c>
      <c r="R89" s="192">
        <f>F89*BS!$B$9</f>
        <v/>
      </c>
      <c r="S89" s="192">
        <f>G89*BS!$B$9</f>
        <v/>
      </c>
      <c r="T89" s="192">
        <f>H89*BS!$B$9</f>
        <v/>
      </c>
      <c r="U89" s="193">
        <f>I89</f>
        <v/>
      </c>
    </row>
    <row r="90">
      <c r="B90" s="211" t="inlineStr">
        <is>
          <t>Consolidated None 14.0 Employee benefits</t>
        </is>
      </c>
      <c r="C90" s="939" t="n"/>
      <c r="D90" s="939" t="n"/>
      <c r="E90" s="939" t="n"/>
      <c r="F90" s="939" t="n"/>
      <c r="G90" s="939" t="n">
        <v>0</v>
      </c>
      <c r="H90" s="939" t="n">
        <v>0</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3000000</v>
      </c>
      <c r="H159" s="954" t="n">
        <v>3000000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15959215</v>
      </c>
      <c r="H181" s="103" t="n">
        <v>19120823</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nan Sale of goods</t>
        </is>
      </c>
      <c r="C15" s="939" t="n"/>
      <c r="D15" s="939" t="n"/>
      <c r="E15" s="939" t="n"/>
      <c r="F15" s="939" t="n"/>
      <c r="G15" s="939" t="n">
        <v>5624766</v>
      </c>
      <c r="H15" s="939" t="n">
        <v>15135308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-5528209</v>
      </c>
      <c r="H29" s="939" t="n">
        <v>-8632741</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t>
        </is>
      </c>
      <c r="C56" s="939" t="n"/>
      <c r="D56" s="939" t="n"/>
      <c r="E56" s="939" t="n"/>
      <c r="F56" s="939" t="n"/>
      <c r="G56" s="939" t="n">
        <v>-1935433</v>
      </c>
      <c r="H56" s="939" t="n">
        <v>-2383232</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-446647</v>
      </c>
      <c r="H57" s="939" t="n">
        <v>-424699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354542</v>
      </c>
      <c r="H84" s="991" t="n">
        <v>913338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354542</v>
      </c>
      <c r="H98" s="939" t="n">
        <v>913338</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0</v>
      </c>
      <c r="H99" s="939" t="n">
        <v>22241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costs</t>
        </is>
      </c>
      <c r="C100" s="939" t="n"/>
      <c r="D100" s="939" t="n"/>
      <c r="E100" s="939" t="n"/>
      <c r="F100" s="939" t="n"/>
      <c r="G100" s="939" t="n">
        <v>0</v>
      </c>
      <c r="H100" s="939" t="n">
        <v>-113581</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inlineStr">
        <is>
          <t>Net finance costs</t>
        </is>
      </c>
      <c r="C101" s="939" t="n"/>
      <c r="D101" s="939" t="n"/>
      <c r="E101" s="939" t="n"/>
      <c r="F101" s="939" t="n"/>
      <c r="G101" s="939" t="n">
        <v>0</v>
      </c>
      <c r="H101" s="939" t="n">
        <v>-91340</v>
      </c>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0</v>
      </c>
      <c r="H111" s="939" t="n">
        <v>-113581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Net finance costs</t>
        </is>
      </c>
      <c r="C112" s="939" t="n"/>
      <c r="D112" s="939" t="n"/>
      <c r="E112" s="939" t="n"/>
      <c r="F112" s="939" t="n"/>
      <c r="G112" s="939" t="n">
        <v>0</v>
      </c>
      <c r="H112" s="939" t="n">
        <v>-91340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0</v>
      </c>
      <c r="H124" s="952" t="n">
        <v>-113581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finance costs</t>
        </is>
      </c>
      <c r="C125" s="991" t="n"/>
      <c r="D125" s="991" t="n"/>
      <c r="E125" s="991" t="n"/>
      <c r="F125" s="991" t="n"/>
      <c r="G125" s="991" t="n">
        <v>0</v>
      </c>
      <c r="H125" s="991" t="n">
        <v>-91340</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88506</v>
      </c>
      <c r="G12" s="1029" t="n">
        <v>6165237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-2475485</v>
      </c>
      <c r="G13" s="1028" t="n">
        <v>-3846597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29306</v>
      </c>
      <c r="G16" s="1028" t="n">
        <v>117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-2320367</v>
      </c>
      <c r="G18" s="1029" t="n">
        <v>-3846480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-6731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12566</v>
      </c>
      <c r="G25" s="1029" t="n">
        <v>-6731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