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Current assets Trade receivables</t>
        </is>
      </c>
      <c r="C29" s="103" t="n"/>
      <c r="D29" s="103" t="n"/>
      <c r="E29" s="103" t="n"/>
      <c r="F29" s="103" t="n"/>
      <c r="G29" s="103" t="n">
        <v>14801018</v>
      </c>
      <c r="H29" s="103" t="n">
        <v>16260495</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Current assets Fair value of derivative financial instuments</t>
        </is>
      </c>
      <c r="C30" s="103" t="n"/>
      <c r="D30" s="103" t="n"/>
      <c r="E30" s="103" t="n"/>
      <c r="F30" s="103" t="n"/>
      <c r="G30" s="103" t="n">
        <v>688264</v>
      </c>
      <c r="H30" s="103" t="n">
        <v>2688065</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Current assets BAS receivable</t>
        </is>
      </c>
      <c r="C31" s="103" t="n"/>
      <c r="D31" s="103" t="n"/>
      <c r="E31" s="103" t="n"/>
      <c r="F31" s="103" t="n"/>
      <c r="G31" s="103" t="n">
        <v>103276</v>
      </c>
      <c r="H31" s="103" t="n">
        <v>105210</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Current assets Total</t>
        </is>
      </c>
      <c r="C32" s="103" t="n"/>
      <c r="D32" s="103" t="n"/>
      <c r="E32" s="103" t="n"/>
      <c r="F32" s="103" t="n"/>
      <c r="G32" s="103" t="n">
        <v>15592558</v>
      </c>
      <c r="H32" s="103" t="n">
        <v>19053770</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Current assets Prepayments</t>
        </is>
      </c>
      <c r="C33" s="103" t="n"/>
      <c r="D33" s="103" t="n"/>
      <c r="E33" s="103" t="n"/>
      <c r="F33" s="103" t="n"/>
      <c r="G33" s="103" t="n">
        <v>294702</v>
      </c>
      <c r="H33" s="103" t="n">
        <v>861265</v>
      </c>
      <c r="I33" s="104" t="n"/>
      <c r="N33" s="105">
        <f>B33</f>
        <v/>
      </c>
      <c r="O33" s="109" t="inlineStr"/>
      <c r="P33" s="109" t="inlineStr"/>
      <c r="Q33" s="106" t="inlineStr"/>
      <c r="R33" s="106" t="inlineStr"/>
      <c r="S33" s="106">
        <f>G33*BS!$B$9</f>
        <v/>
      </c>
      <c r="T33" s="106">
        <f>H33*BS!$B$9</f>
        <v/>
      </c>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Current assets Finished goods</t>
        </is>
      </c>
      <c r="C43" s="103" t="n"/>
      <c r="D43" s="103" t="n"/>
      <c r="E43" s="103" t="n"/>
      <c r="F43" s="103" t="n"/>
      <c r="G43" s="103" t="n">
        <v>29243422</v>
      </c>
      <c r="H43" s="103" t="n">
        <v>39353938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15592558</v>
      </c>
      <c r="H81" s="940" t="n">
        <v>19053770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Non-current assets Plant and equipment at cost</t>
        </is>
      </c>
      <c r="C86" s="939" t="n"/>
      <c r="D86" s="939" t="n"/>
      <c r="E86" s="939" t="n"/>
      <c r="F86" s="939" t="n"/>
      <c r="G86" s="939" t="n">
        <v>799237</v>
      </c>
      <c r="H86" s="939" t="n">
        <v>1005151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Non-current assets Fixtures and fittings at cost</t>
        </is>
      </c>
      <c r="C87" s="939" t="n"/>
      <c r="D87" s="939" t="n"/>
      <c r="E87" s="939" t="n"/>
      <c r="F87" s="939" t="n"/>
      <c r="G87" s="939" t="n">
        <v>395627</v>
      </c>
      <c r="H87" s="939" t="n">
        <v>444099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Non-current assets Less: Accumulated depreciation</t>
        </is>
      </c>
      <c r="C100" s="952" t="n"/>
      <c r="D100" s="952" t="n"/>
      <c r="E100" s="952" t="n"/>
      <c r="F100" s="952" t="n"/>
      <c r="G100" s="952" t="n">
        <v>-271574</v>
      </c>
      <c r="H100" s="952" t="n">
        <v>-264155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 Non-current assets Property and equipment - right-of-use</t>
        </is>
      </c>
      <c r="C114" s="939" t="n"/>
      <c r="D114" s="939" t="n"/>
      <c r="E114" s="939" t="n"/>
      <c r="F114" s="939" t="n"/>
      <c r="G114" s="939" t="n">
        <v>2419814</v>
      </c>
      <c r="H114" s="939" t="n">
        <v>2419814</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 Non-current assets Less: Accumulated depreciation</t>
        </is>
      </c>
      <c r="C115" s="939" t="n"/>
      <c r="D115" s="939" t="n"/>
      <c r="E115" s="939" t="n"/>
      <c r="F115" s="939" t="n"/>
      <c r="G115" s="939" t="n">
        <v>-82392</v>
      </c>
      <c r="H115" s="939" t="n">
        <v>-125475</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 Non-current assets Total</t>
        </is>
      </c>
      <c r="C116" s="939" t="n"/>
      <c r="D116" s="939" t="n"/>
      <c r="E116" s="939" t="n"/>
      <c r="F116" s="939" t="n"/>
      <c r="G116" s="939" t="n">
        <v>1259989</v>
      </c>
      <c r="H116" s="939" t="n">
        <v>854149</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inlineStr">
        <is>
          <t>$ Non-current assets Fixtures and fittings - right-of-use</t>
        </is>
      </c>
      <c r="C117" s="939" t="n"/>
      <c r="D117" s="939" t="n"/>
      <c r="E117" s="939" t="n"/>
      <c r="F117" s="939" t="n"/>
      <c r="G117" s="939" t="n">
        <v>181937</v>
      </c>
      <c r="H117" s="939" t="n">
        <v>181937</v>
      </c>
      <c r="I117" s="945" t="n"/>
      <c r="N117" s="105">
        <f>B117</f>
        <v/>
      </c>
      <c r="O117" s="106" t="inlineStr"/>
      <c r="P117" s="106" t="inlineStr"/>
      <c r="Q117" s="106" t="inlineStr"/>
      <c r="R117" s="106" t="inlineStr"/>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 Amounts recognised in equity: Deferred tax asset</t>
        </is>
      </c>
      <c r="C161" s="103" t="n"/>
      <c r="D161" s="103" t="n"/>
      <c r="E161" s="103" t="n"/>
      <c r="F161" s="103" t="n"/>
      <c r="G161" s="103" t="n">
        <v>1923383</v>
      </c>
      <c r="H161" s="103" t="n">
        <v>2767212</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Current liabilities Lease liability</t>
        </is>
      </c>
      <c r="C16" s="939" t="n"/>
      <c r="D16" s="939" t="n"/>
      <c r="E16" s="939" t="n"/>
      <c r="F16" s="939" t="n"/>
      <c r="G16" s="939" t="n">
        <v>401764</v>
      </c>
      <c r="H16" s="939" t="n">
        <v>430330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Current liabilities Trade payables nan nan</t>
        </is>
      </c>
      <c r="C58" s="939" t="n"/>
      <c r="D58" s="939" t="n"/>
      <c r="E58" s="939" t="n"/>
      <c r="F58" s="939" t="n"/>
      <c r="G58" s="939" t="n">
        <v>86370428</v>
      </c>
      <c r="H58" s="939" t="n">
        <v>111729442</v>
      </c>
      <c r="I58" s="975" t="n"/>
      <c r="J58" s="180" t="n"/>
      <c r="N58" s="976">
        <f>B58</f>
        <v/>
      </c>
      <c r="O58" s="192" t="inlineStr"/>
      <c r="P58" s="192" t="inlineStr"/>
      <c r="Q58" s="192" t="inlineStr"/>
      <c r="R58" s="192" t="inlineStr"/>
      <c r="S58" s="192">
        <f>G58*BS!$B$9</f>
        <v/>
      </c>
      <c r="T58" s="192">
        <f>H58*BS!$B$9</f>
        <v/>
      </c>
      <c r="U58" s="193">
        <f>I58</f>
        <v/>
      </c>
    </row>
    <row r="59">
      <c r="B59" s="102" t="inlineStr">
        <is>
          <t>$ Current liabilities Other trade payables and accrued expenses Other trade payables and accrued expenses Other trade payables and accrued expenses</t>
        </is>
      </c>
      <c r="C59" s="939" t="n"/>
      <c r="D59" s="939" t="n"/>
      <c r="E59" s="939" t="n"/>
      <c r="F59" s="939" t="n"/>
      <c r="G59" s="939" t="n">
        <v>2231716</v>
      </c>
      <c r="H59" s="939" t="n">
        <v>2544868</v>
      </c>
      <c r="I59" s="975" t="n"/>
      <c r="J59" s="180" t="n"/>
      <c r="N59" s="976">
        <f>B59</f>
        <v/>
      </c>
      <c r="O59" s="192" t="inlineStr"/>
      <c r="P59" s="192" t="inlineStr"/>
      <c r="Q59" s="192" t="inlineStr"/>
      <c r="R59" s="192" t="inlineStr"/>
      <c r="S59" s="192">
        <f>G59*BS!$B$9</f>
        <v/>
      </c>
      <c r="T59" s="192">
        <f>H59*BS!$B$9</f>
        <v/>
      </c>
      <c r="U59" s="193">
        <f>I59</f>
        <v/>
      </c>
    </row>
    <row r="60">
      <c r="B60" s="102" t="inlineStr">
        <is>
          <t>$ Current liabilities Unearned income nan nan</t>
        </is>
      </c>
      <c r="C60" s="939" t="n"/>
      <c r="D60" s="939" t="n"/>
      <c r="E60" s="939" t="n"/>
      <c r="F60" s="939" t="n"/>
      <c r="G60" s="939" t="n">
        <v>1300385</v>
      </c>
      <c r="H60" s="939" t="n">
        <v>1978405</v>
      </c>
      <c r="I60" s="975" t="n"/>
      <c r="J60" s="180" t="n"/>
      <c r="N60" s="976">
        <f>B60</f>
        <v/>
      </c>
      <c r="O60" s="192" t="inlineStr"/>
      <c r="P60" s="192" t="inlineStr"/>
      <c r="Q60" s="192" t="inlineStr"/>
      <c r="R60" s="192" t="inlineStr"/>
      <c r="S60" s="192">
        <f>G60*BS!$B$9</f>
        <v/>
      </c>
      <c r="T60" s="192">
        <f>H60*BS!$B$9</f>
        <v/>
      </c>
      <c r="U60" s="193">
        <f>I60</f>
        <v/>
      </c>
    </row>
    <row r="61">
      <c r="B61" s="102" t="inlineStr">
        <is>
          <t>$ Current liabilities Other payables nan nan</t>
        </is>
      </c>
      <c r="C61" s="103" t="n"/>
      <c r="D61" s="103" t="n"/>
      <c r="E61" s="103" t="n"/>
      <c r="F61" s="103" t="n"/>
      <c r="G61" s="103" t="n">
        <v>3119554</v>
      </c>
      <c r="H61" s="103" t="n">
        <v>3900407</v>
      </c>
      <c r="I61" s="975" t="n"/>
      <c r="J61" s="180" t="n"/>
      <c r="N61" s="976">
        <f>B61</f>
        <v/>
      </c>
      <c r="O61" s="192" t="inlineStr"/>
      <c r="P61" s="192" t="inlineStr"/>
      <c r="Q61" s="192" t="inlineStr"/>
      <c r="R61" s="192" t="inlineStr"/>
      <c r="S61" s="192">
        <f>G61*BS!$B$9</f>
        <v/>
      </c>
      <c r="T61" s="192">
        <f>H61*BS!$B$9</f>
        <v/>
      </c>
      <c r="U61" s="193">
        <f>I61</f>
        <v/>
      </c>
    </row>
    <row r="62">
      <c r="B62" s="102" t="inlineStr">
        <is>
          <t>$ Current liabilities Total nan nan</t>
        </is>
      </c>
      <c r="C62" s="939" t="n"/>
      <c r="D62" s="939" t="n"/>
      <c r="E62" s="939" t="n"/>
      <c r="F62" s="939" t="n"/>
      <c r="G62" s="939" t="n">
        <v>93022083</v>
      </c>
      <c r="H62" s="939" t="n">
        <v>120153122</v>
      </c>
      <c r="I62" s="975" t="n"/>
      <c r="J62" s="180" t="n"/>
      <c r="N62" s="976">
        <f>B62</f>
        <v/>
      </c>
      <c r="O62" s="192" t="inlineStr"/>
      <c r="P62" s="192" t="inlineStr"/>
      <c r="Q62" s="192" t="inlineStr"/>
      <c r="R62" s="192" t="inlineStr"/>
      <c r="S62" s="192">
        <f>G62*BS!$B$9</f>
        <v/>
      </c>
      <c r="T62" s="192">
        <f>H62*BS!$B$9</f>
        <v/>
      </c>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Current liabilities Other trade payables and accrued expenses Other trade payables and accrued expenses Other trade payables and accrued expenses</t>
        </is>
      </c>
      <c r="C70" s="939" t="n"/>
      <c r="D70" s="939" t="n"/>
      <c r="E70" s="939" t="n"/>
      <c r="F70" s="939" t="n"/>
      <c r="G70" s="939" t="n">
        <v>2231716</v>
      </c>
      <c r="H70" s="939" t="n">
        <v>2544868</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2865178</v>
      </c>
      <c r="H86" s="954" t="n">
        <v>5898522</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Current liabilities Trade payables nan nan</t>
        </is>
      </c>
      <c r="C88" s="939" t="n"/>
      <c r="D88" s="939" t="n"/>
      <c r="E88" s="939" t="n"/>
      <c r="F88" s="939" t="n"/>
      <c r="G88" s="939" t="n">
        <v>86370428</v>
      </c>
      <c r="H88" s="939" t="n">
        <v>111729442</v>
      </c>
      <c r="I88" s="975" t="n"/>
      <c r="J88" s="180" t="n"/>
      <c r="N88" s="976">
        <f>B88</f>
        <v/>
      </c>
      <c r="O88" s="192" t="inlineStr"/>
      <c r="P88" s="192" t="inlineStr"/>
      <c r="Q88" s="192" t="inlineStr"/>
      <c r="R88" s="192" t="inlineStr"/>
      <c r="S88" s="192">
        <f>G88*BS!$B$9</f>
        <v/>
      </c>
      <c r="T88" s="192">
        <f>H88*BS!$B$9</f>
        <v/>
      </c>
      <c r="U88" s="193">
        <f>I88</f>
        <v/>
      </c>
    </row>
    <row r="89">
      <c r="B89" s="102" t="inlineStr">
        <is>
          <t>$ Current liabilities Other trade payables and accrued expenses Other trade payables and accrued expenses Other trade payables and accrued expenses</t>
        </is>
      </c>
      <c r="C89" s="939" t="n"/>
      <c r="D89" s="939" t="n"/>
      <c r="E89" s="939" t="n"/>
      <c r="F89" s="939" t="n"/>
      <c r="G89" s="939" t="n">
        <v>2231716</v>
      </c>
      <c r="H89" s="939" t="n">
        <v>2544868</v>
      </c>
      <c r="I89" s="975" t="n"/>
      <c r="J89" s="180" t="n"/>
      <c r="N89" s="976">
        <f>B89</f>
        <v/>
      </c>
      <c r="O89" s="192" t="inlineStr"/>
      <c r="P89" s="192" t="inlineStr"/>
      <c r="Q89" s="192" t="inlineStr"/>
      <c r="R89" s="192" t="inlineStr"/>
      <c r="S89" s="192">
        <f>G89*BS!$B$9</f>
        <v/>
      </c>
      <c r="T89" s="192">
        <f>H89*BS!$B$9</f>
        <v/>
      </c>
      <c r="U89" s="193">
        <f>I89</f>
        <v/>
      </c>
    </row>
    <row r="90">
      <c r="B90" s="211" t="inlineStr">
        <is>
          <t>$ Current liabilities Unearned income nan nan</t>
        </is>
      </c>
      <c r="C90" s="939" t="n"/>
      <c r="D90" s="939" t="n"/>
      <c r="E90" s="939" t="n"/>
      <c r="F90" s="939" t="n"/>
      <c r="G90" s="939" t="n">
        <v>1300385</v>
      </c>
      <c r="H90" s="939" t="n">
        <v>1978405</v>
      </c>
      <c r="I90" s="975" t="n"/>
      <c r="J90" s="180" t="n"/>
      <c r="N90" s="976">
        <f>B90</f>
        <v/>
      </c>
      <c r="O90" s="192" t="inlineStr"/>
      <c r="P90" s="192" t="inlineStr"/>
      <c r="Q90" s="192" t="inlineStr"/>
      <c r="R90" s="192" t="inlineStr"/>
      <c r="S90" s="192">
        <f>G90*BS!$B$9</f>
        <v/>
      </c>
      <c r="T90" s="192">
        <f>H90*BS!$B$9</f>
        <v/>
      </c>
      <c r="U90" s="193">
        <f>I90</f>
        <v/>
      </c>
    </row>
    <row r="91">
      <c r="B91" s="211" t="inlineStr">
        <is>
          <t>$ Current liabilities Other payables nan nan</t>
        </is>
      </c>
      <c r="C91" s="103" t="n"/>
      <c r="D91" s="103" t="n"/>
      <c r="E91" s="103" t="n"/>
      <c r="F91" s="103" t="n"/>
      <c r="G91" s="103" t="n">
        <v>3119554</v>
      </c>
      <c r="H91" s="103" t="n">
        <v>3900407</v>
      </c>
      <c r="I91" s="979" t="n"/>
      <c r="J91" s="180" t="n"/>
      <c r="N91" s="976">
        <f>B91</f>
        <v/>
      </c>
      <c r="O91" s="192" t="inlineStr"/>
      <c r="P91" s="192" t="inlineStr"/>
      <c r="Q91" s="192" t="inlineStr"/>
      <c r="R91" s="192" t="inlineStr"/>
      <c r="S91" s="192">
        <f>G91*BS!$B$9</f>
        <v/>
      </c>
      <c r="T91" s="192">
        <f>H91*BS!$B$9</f>
        <v/>
      </c>
      <c r="U91" s="193">
        <f>I91</f>
        <v/>
      </c>
    </row>
    <row r="92">
      <c r="B92" s="211" t="inlineStr">
        <is>
          <t>$ Current liabilities Total nan nan</t>
        </is>
      </c>
      <c r="C92" s="939" t="n"/>
      <c r="D92" s="939" t="n"/>
      <c r="E92" s="939" t="n"/>
      <c r="F92" s="939" t="n"/>
      <c r="G92" s="939" t="n">
        <v>93022083</v>
      </c>
      <c r="H92" s="939" t="n">
        <v>120153122</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Current liabilities Annual leave</t>
        </is>
      </c>
      <c r="C93" s="939" t="n"/>
      <c r="D93" s="939" t="n"/>
      <c r="E93" s="939" t="n"/>
      <c r="F93" s="939" t="n"/>
      <c r="G93" s="939" t="n">
        <v>0</v>
      </c>
      <c r="H93" s="939" t="n">
        <v>343941</v>
      </c>
      <c r="I93" s="981" t="n"/>
      <c r="J93" s="180" t="n"/>
      <c r="N93" s="976">
        <f>B93</f>
        <v/>
      </c>
      <c r="O93" s="192" t="inlineStr"/>
      <c r="P93" s="192" t="inlineStr"/>
      <c r="Q93" s="192" t="inlineStr"/>
      <c r="R93" s="192" t="inlineStr"/>
      <c r="S93" s="192">
        <f>G93*BS!$B$9</f>
        <v/>
      </c>
      <c r="T93" s="192">
        <f>H93*BS!$B$9</f>
        <v/>
      </c>
      <c r="U93" s="193">
        <f>I93</f>
        <v/>
      </c>
    </row>
    <row r="94">
      <c r="B94" s="211" t="inlineStr">
        <is>
          <t xml:space="preserve"> Current liabilities Long service leave</t>
        </is>
      </c>
      <c r="C94" s="939" t="n"/>
      <c r="D94" s="939" t="n"/>
      <c r="E94" s="939" t="n"/>
      <c r="F94" s="939" t="n"/>
      <c r="G94" s="939" t="n">
        <v>0</v>
      </c>
      <c r="H94" s="939" t="n">
        <v>70982</v>
      </c>
      <c r="I94" s="981" t="n"/>
      <c r="J94" s="180" t="n"/>
      <c r="N94" s="976">
        <f>B94</f>
        <v/>
      </c>
      <c r="O94" s="192" t="inlineStr"/>
      <c r="P94" s="192" t="inlineStr"/>
      <c r="Q94" s="192" t="inlineStr"/>
      <c r="R94" s="192" t="inlineStr"/>
      <c r="S94" s="192">
        <f>G94*BS!$B$9</f>
        <v/>
      </c>
      <c r="T94" s="192">
        <f>H94*BS!$B$9</f>
        <v/>
      </c>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Current liabilities Lease liability</t>
        </is>
      </c>
      <c r="G103" t="n">
        <v>401764</v>
      </c>
      <c r="H103" t="n">
        <v>430330</v>
      </c>
      <c r="N103">
        <f>B103</f>
        <v/>
      </c>
      <c r="O103" t="inlineStr"/>
      <c r="P103" t="inlineStr"/>
      <c r="Q103" t="inlineStr"/>
      <c r="R103" t="inlineStr"/>
      <c r="S103">
        <f>G103*BS!$B$9</f>
        <v/>
      </c>
      <c r="T103">
        <f>H103*BS!$B$9</f>
        <v/>
      </c>
    </row>
    <row r="104">
      <c r="B104" t="inlineStr">
        <is>
          <t>$ Non-current liabilities Lease liability</t>
        </is>
      </c>
      <c r="G104" t="n">
        <v>1021263</v>
      </c>
      <c r="H104" t="n">
        <v>586856</v>
      </c>
      <c r="N104">
        <f>B104</f>
        <v/>
      </c>
      <c r="O104" t="inlineStr"/>
      <c r="P104" t="inlineStr"/>
      <c r="Q104" t="inlineStr"/>
      <c r="R104" t="inlineStr"/>
      <c r="S104">
        <f>G104*BS!$B$9</f>
        <v/>
      </c>
      <c r="T104">
        <f>H104*BS!$B$9</f>
        <v/>
      </c>
    </row>
    <row r="105">
      <c r="B105" t="inlineStr">
        <is>
          <t>$ Lease liabilities Total</t>
        </is>
      </c>
      <c r="G105" t="n">
        <v>1423027</v>
      </c>
      <c r="H105" t="n">
        <v>963281</v>
      </c>
      <c r="N105">
        <f>B105</f>
        <v/>
      </c>
      <c r="O105" t="inlineStr"/>
      <c r="P105" t="inlineStr"/>
      <c r="Q105" t="inlineStr"/>
      <c r="R105" t="inlineStr"/>
      <c r="S105">
        <f>G105*BS!$B$9</f>
        <v/>
      </c>
      <c r="T105">
        <f>H105*BS!$B$9</f>
        <v/>
      </c>
    </row>
    <row r="106">
      <c r="B106" t="inlineStr">
        <is>
          <t>$ Lease liabilities Less than one year</t>
        </is>
      </c>
      <c r="G106" t="n">
        <v>449954</v>
      </c>
      <c r="H106" t="n">
        <v>464900</v>
      </c>
      <c r="N106">
        <f>B106</f>
        <v/>
      </c>
      <c r="O106" t="inlineStr"/>
      <c r="P106" t="inlineStr"/>
      <c r="Q106" t="inlineStr"/>
      <c r="R106" t="inlineStr"/>
      <c r="S106">
        <f>G106*BS!$B$9</f>
        <v/>
      </c>
      <c r="T106">
        <f>H106*BS!$B$9</f>
        <v/>
      </c>
    </row>
    <row r="107">
      <c r="B107" t="inlineStr">
        <is>
          <t>$ Lease liabilities Between one and five years</t>
        </is>
      </c>
      <c r="G107" t="n">
        <v>1081975</v>
      </c>
      <c r="H107" t="n">
        <v>559094</v>
      </c>
      <c r="N107">
        <f>B107</f>
        <v/>
      </c>
      <c r="O107" t="inlineStr"/>
      <c r="P107" t="inlineStr"/>
      <c r="Q107" t="inlineStr"/>
      <c r="R107" t="inlineStr"/>
      <c r="S107">
        <f>G107*BS!$B$9</f>
        <v/>
      </c>
      <c r="T107">
        <f>H107*BS!$B$9</f>
        <v/>
      </c>
    </row>
    <row r="108">
      <c r="B108" t="inlineStr">
        <is>
          <t>$ Lease liabilities Less future finance charges</t>
        </is>
      </c>
      <c r="G108" t="n">
        <v>-108902</v>
      </c>
      <c r="H108" t="n">
        <v>-60713</v>
      </c>
      <c r="N108">
        <f>B108</f>
        <v/>
      </c>
      <c r="O108" t="inlineStr"/>
      <c r="P108" t="inlineStr"/>
      <c r="Q108" t="inlineStr"/>
      <c r="R108" t="inlineStr"/>
      <c r="S108">
        <f>G108*BS!$B$9</f>
        <v/>
      </c>
      <c r="T108">
        <f>H108*BS!$B$9</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t="n">
        <v>0</v>
      </c>
      <c r="H115" s="954" t="n">
        <v>0</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t="n">
        <v>0</v>
      </c>
      <c r="H119" s="954" t="n">
        <v>0</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t="n">
        <v>1021263</v>
      </c>
      <c r="H133" s="954" t="n">
        <v>586856</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 xml:space="preserve"> Non-current liabilities Long service leave</t>
        </is>
      </c>
      <c r="C135" s="991" t="n"/>
      <c r="D135" s="991" t="n"/>
      <c r="E135" s="991" t="n"/>
      <c r="F135" s="991" t="n"/>
      <c r="G135" s="991" t="n">
        <v>244900</v>
      </c>
      <c r="H135" s="991" t="n">
        <v>277007</v>
      </c>
      <c r="I135" s="984" t="n"/>
      <c r="J135" s="180" t="n"/>
      <c r="N135" s="976">
        <f>B135</f>
        <v/>
      </c>
      <c r="O135" s="192" t="inlineStr"/>
      <c r="P135" s="192" t="inlineStr"/>
      <c r="Q135" s="192" t="inlineStr"/>
      <c r="R135" s="192" t="inlineStr"/>
      <c r="S135" s="192">
        <f>G135*BS!$B$9</f>
        <v/>
      </c>
      <c r="T135" s="192">
        <f>H135*BS!$B$9</f>
        <v/>
      </c>
      <c r="U135" s="193">
        <f>I129</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t="n">
        <v>0</v>
      </c>
      <c r="H159" s="954" t="n">
        <v>0</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 Total Ordinary shares - fully paid 10000000 10000000</t>
        </is>
      </c>
      <c r="C162" s="103" t="n"/>
      <c r="D162" s="103" t="n"/>
      <c r="E162" s="103" t="n"/>
      <c r="F162" s="103" t="n"/>
      <c r="G162" s="103" t="n">
        <v>10000000</v>
      </c>
      <c r="H162" s="103" t="n">
        <v>10000000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t="n">
        <v>0</v>
      </c>
      <c r="H171" s="954" t="n">
        <v>0</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t="n">
        <v>0</v>
      </c>
      <c r="H184" s="954" t="n">
        <v>0</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v>0</v>
      </c>
      <c r="H187" s="103" t="n">
        <v>0</v>
      </c>
      <c r="I187" s="998" t="n"/>
      <c r="J187" s="196" t="n"/>
      <c r="K187" s="197" t="n"/>
      <c r="L187" s="197" t="n"/>
      <c r="M187" s="197" t="n"/>
      <c r="N187" s="966" t="inlineStr"/>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t="n">
        <v>0</v>
      </c>
      <c r="H201" s="954" t="n">
        <v>0</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t="n">
        <v>0</v>
      </c>
      <c r="H206" s="954" t="n">
        <v>0</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3"/>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contracts with customers Sale of goods machinery</t>
        </is>
      </c>
      <c r="C15" s="939" t="n"/>
      <c r="D15" s="939" t="n"/>
      <c r="E15" s="939" t="n"/>
      <c r="F15" s="939" t="n"/>
      <c r="G15" s="939" t="n">
        <v>205256159</v>
      </c>
      <c r="H15" s="939" t="n">
        <v>267100202</v>
      </c>
      <c r="I15" s="289" t="n"/>
      <c r="N15" s="293">
        <f>B15</f>
        <v/>
      </c>
      <c r="O15" s="192" t="inlineStr"/>
      <c r="P15" s="192" t="inlineStr"/>
      <c r="Q15" s="192" t="inlineStr"/>
      <c r="R15" s="192" t="inlineStr"/>
      <c r="S15" s="192">
        <f>G15*BS!$B$9</f>
        <v/>
      </c>
      <c r="T15" s="192">
        <f>H15*BS!$B$9</f>
        <v/>
      </c>
      <c r="U15" s="1016">
        <f>I15</f>
        <v/>
      </c>
    </row>
    <row r="16" customFormat="1" s="118">
      <c r="B16" s="102" t="inlineStr">
        <is>
          <t xml:space="preserve"> Revenue from contracts with customers Sales of goods - spare parts</t>
        </is>
      </c>
      <c r="C16" s="939" t="n"/>
      <c r="D16" s="939" t="n"/>
      <c r="E16" s="939" t="n"/>
      <c r="F16" s="939" t="n"/>
      <c r="G16" s="939" t="n">
        <v>14755027</v>
      </c>
      <c r="H16" s="939" t="n">
        <v>17678601</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-200172723</v>
      </c>
      <c r="H29" s="939" t="n">
        <v>-248871118</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Profit before income tax includes the following specific expenses: (Gain)/loss on sale of property, plant and equipment</t>
        </is>
      </c>
      <c r="C56" s="939" t="n"/>
      <c r="D56" s="939" t="n"/>
      <c r="E56" s="939" t="n"/>
      <c r="F56" s="939" t="n"/>
      <c r="G56" s="939" t="n">
        <v>5691</v>
      </c>
      <c r="H56" s="939" t="n">
        <v>1564</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Other income</t>
        </is>
      </c>
      <c r="C84" s="991" t="n"/>
      <c r="D84" s="991" t="n"/>
      <c r="E84" s="991" t="n"/>
      <c r="F84" s="991" t="n"/>
      <c r="G84" s="991" t="n">
        <v>106594</v>
      </c>
      <c r="H84" s="991" t="n">
        <v>260503</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106594</v>
      </c>
      <c r="H98" s="939" t="n">
        <v>260503</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Financial income</t>
        </is>
      </c>
      <c r="C99" s="939" t="n"/>
      <c r="D99" s="939" t="n"/>
      <c r="E99" s="939" t="n"/>
      <c r="F99" s="939" t="n"/>
      <c r="G99" s="939" t="n">
        <v>383311</v>
      </c>
      <c r="H99" s="939" t="n">
        <v>936338</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Finance costs</t>
        </is>
      </c>
      <c r="C100" s="939" t="n"/>
      <c r="D100" s="939" t="n"/>
      <c r="E100" s="939" t="n"/>
      <c r="F100" s="939" t="n"/>
      <c r="G100" s="939" t="n">
        <v>-420734</v>
      </c>
      <c r="H100" s="939" t="n">
        <v>-740340</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 on lease liability</t>
        </is>
      </c>
      <c r="C111" s="939" t="n"/>
      <c r="D111" s="939" t="n"/>
      <c r="E111" s="939" t="n"/>
      <c r="F111" s="939" t="n"/>
      <c r="G111" s="939" t="n">
        <v>-62798</v>
      </c>
      <c r="H111" s="939" t="n">
        <v>-91193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Interest expense on service providers</t>
        </is>
      </c>
      <c r="C112" s="939" t="n"/>
      <c r="D112" s="939" t="n"/>
      <c r="E112" s="939" t="n"/>
      <c r="F112" s="939" t="n"/>
      <c r="G112" s="939" t="n">
        <v>-357936</v>
      </c>
      <c r="H112" s="939" t="n">
        <v>-649147</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Net foreign exchange gain/(loss)</t>
        </is>
      </c>
      <c r="C124" s="952" t="n"/>
      <c r="D124" s="952" t="n"/>
      <c r="E124" s="952" t="n"/>
      <c r="F124" s="952" t="n"/>
      <c r="G124" s="952" t="n">
        <v>326289</v>
      </c>
      <c r="H124" s="952" t="n">
        <v>-536743</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 Current tax</t>
        </is>
      </c>
      <c r="G138" t="n">
        <v>5735898</v>
      </c>
      <c r="H138" t="n">
        <v>9869079</v>
      </c>
      <c r="N138">
        <f>B138</f>
        <v/>
      </c>
      <c r="O138" t="inlineStr"/>
      <c r="P138" t="inlineStr"/>
      <c r="Q138" t="inlineStr"/>
      <c r="R138" t="inlineStr"/>
      <c r="S138">
        <f>G138*BS!$B$9</f>
        <v/>
      </c>
      <c r="T138">
        <f>H138*BS!$B$9</f>
        <v/>
      </c>
    </row>
    <row r="139" customFormat="1" s="118">
      <c r="B139" t="inlineStr">
        <is>
          <t xml:space="preserve"> Income tax expense Adjustment recognised for prior periods</t>
        </is>
      </c>
      <c r="G139" t="n">
        <v>-73914</v>
      </c>
      <c r="H139" t="n">
        <v>0</v>
      </c>
      <c r="N139">
        <f>B139</f>
        <v/>
      </c>
      <c r="O139" t="inlineStr"/>
      <c r="P139" t="inlineStr"/>
      <c r="Q139" t="inlineStr"/>
      <c r="R139" t="inlineStr"/>
      <c r="S139">
        <f>G139*BS!$B$9</f>
        <v/>
      </c>
      <c r="T139">
        <f>H139*BS!$B$9</f>
        <v/>
      </c>
    </row>
    <row r="140" customFormat="1" s="118">
      <c r="B140" t="inlineStr">
        <is>
          <t xml:space="preserve"> Income tax expense Deferred tax expense</t>
        </is>
      </c>
      <c r="G140" t="n">
        <v>-398618</v>
      </c>
      <c r="H140" t="n">
        <v>0</v>
      </c>
      <c r="N140">
        <f>B140</f>
        <v/>
      </c>
      <c r="O140" t="inlineStr"/>
      <c r="P140" t="inlineStr"/>
      <c r="Q140" t="inlineStr"/>
      <c r="R140" t="inlineStr"/>
      <c r="S140">
        <f>G140*BS!$B$9</f>
        <v/>
      </c>
      <c r="T140">
        <f>H140*BS!$B$9</f>
        <v/>
      </c>
    </row>
    <row r="141" customFormat="1" s="118">
      <c r="B141" t="inlineStr">
        <is>
          <t xml:space="preserve"> Income tax expense Aggregate income tax expense</t>
        </is>
      </c>
      <c r="G141" t="n">
        <v>5263366</v>
      </c>
      <c r="H141" t="n">
        <v>9869079</v>
      </c>
      <c r="N141">
        <f>B141</f>
        <v/>
      </c>
      <c r="O141" t="inlineStr"/>
      <c r="P141" t="inlineStr"/>
      <c r="Q141" t="inlineStr"/>
      <c r="R141" t="inlineStr"/>
      <c r="S141">
        <f>G141*BS!$B$9</f>
        <v/>
      </c>
      <c r="T141">
        <f>H141*BS!$B$9</f>
        <v/>
      </c>
    </row>
    <row r="142" customFormat="1" s="118">
      <c r="B142" t="inlineStr">
        <is>
          <t xml:space="preserve"> Income tax expense Numerical reconciliation ofincome tax expense and tax at the statutory rate Profit before income tax expense</t>
        </is>
      </c>
      <c r="G142" t="n">
        <v>17770542</v>
      </c>
      <c r="H142" t="n">
        <v>32089637</v>
      </c>
      <c r="N142">
        <f>B142</f>
        <v/>
      </c>
      <c r="O142" t="inlineStr"/>
      <c r="P142" t="inlineStr"/>
      <c r="Q142" t="inlineStr"/>
      <c r="R142" t="inlineStr"/>
      <c r="S142">
        <f>G142*BS!$B$9</f>
        <v/>
      </c>
      <c r="T142">
        <f>H142*BS!$B$9</f>
        <v/>
      </c>
    </row>
    <row r="143" customFormat="1" s="118">
      <c r="B143" t="inlineStr">
        <is>
          <t xml:space="preserve"> Income tax expense Tax at the statutory tax rate of 30%</t>
        </is>
      </c>
      <c r="G143" t="n">
        <v>5331163</v>
      </c>
      <c r="H143" t="n">
        <v>9626891</v>
      </c>
      <c r="N143">
        <f>B143</f>
        <v/>
      </c>
      <c r="O143" t="inlineStr"/>
      <c r="P143" t="inlineStr"/>
      <c r="Q143" t="inlineStr"/>
      <c r="R143" t="inlineStr"/>
      <c r="S143">
        <f>G143*BS!$B$9</f>
        <v/>
      </c>
      <c r="T143">
        <f>H143*BS!$B$9</f>
        <v/>
      </c>
    </row>
    <row r="144" customFormat="1" s="118">
      <c r="B144" t="inlineStr">
        <is>
          <t xml:space="preserve"> Income tax expense Income tax expense</t>
        </is>
      </c>
      <c r="G144" t="n">
        <v>5263366</v>
      </c>
      <c r="H144" t="n">
        <v>9869079</v>
      </c>
      <c r="N144">
        <f>B144</f>
        <v/>
      </c>
      <c r="O144" t="inlineStr"/>
      <c r="P144" t="inlineStr"/>
      <c r="Q144" t="inlineStr"/>
      <c r="R144" t="inlineStr"/>
      <c r="S144">
        <f>G144*BS!$B$9</f>
        <v/>
      </c>
      <c r="T144">
        <f>H144*BS!$B$9</f>
        <v/>
      </c>
    </row>
    <row r="145" customFormat="1" s="118">
      <c r="B145" t="inlineStr">
        <is>
          <t xml:space="preserve"> Provision for income tax Provision for income tax</t>
        </is>
      </c>
      <c r="G145" t="n">
        <v>2865178</v>
      </c>
      <c r="H145" t="n">
        <v>5898522</v>
      </c>
      <c r="N145">
        <f>B145</f>
        <v/>
      </c>
      <c r="O145" t="inlineStr"/>
      <c r="P145" t="inlineStr"/>
      <c r="Q145" t="inlineStr"/>
      <c r="R145" t="inlineStr"/>
      <c r="S145">
        <f>G145*BS!$B$9</f>
        <v/>
      </c>
      <c r="T145">
        <f>H145*BS!$B$9</f>
        <v/>
      </c>
    </row>
    <row r="146" customFormat="1" s="118">
      <c r="B146" s="102"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B147" s="102" t="n"/>
      <c r="C147" s="939" t="n"/>
      <c r="D147" s="939" t="n"/>
      <c r="E147" s="939" t="n"/>
      <c r="F147" s="939" t="n"/>
      <c r="G147" s="939" t="n"/>
      <c r="H147" s="939" t="n"/>
      <c r="I147" s="1017" t="n"/>
      <c r="L147" s="279" t="n"/>
      <c r="M147" s="279" t="n"/>
      <c r="N147" s="290" t="inlineStr"/>
      <c r="O147" s="204" t="inlineStr"/>
      <c r="P147" s="204" t="inlineStr"/>
      <c r="Q147" s="204" t="inlineStr"/>
      <c r="R147" s="204" t="inlineStr"/>
      <c r="S147" s="204" t="inlineStr"/>
      <c r="T147" s="204" t="inlineStr"/>
      <c r="U147" s="1016" t="n"/>
    </row>
    <row r="148" customFormat="1" s="118">
      <c r="A148" s="118" t="inlineStr">
        <is>
          <t>K22</t>
        </is>
      </c>
      <c r="B148" s="298" t="inlineStr">
        <is>
          <t>Minority Interest (-)</t>
        </is>
      </c>
      <c r="C148" s="158" t="n"/>
      <c r="D148" s="954" t="n"/>
      <c r="E148" s="954" t="n"/>
      <c r="F148" s="954" t="n"/>
      <c r="G148" s="954" t="n"/>
      <c r="H148" s="954" t="n"/>
      <c r="I148" s="1017" t="n"/>
      <c r="L148" s="279" t="n"/>
      <c r="M148" s="279" t="n"/>
      <c r="N148" s="290">
        <f>B148</f>
        <v/>
      </c>
      <c r="O148" s="204" t="inlineStr"/>
      <c r="P148" s="204" t="inlineStr"/>
      <c r="Q148" s="204" t="inlineStr"/>
      <c r="R148" s="204" t="inlineStr"/>
      <c r="S148" s="204" t="inlineStr"/>
      <c r="T148" s="204" t="inlineStr"/>
      <c r="U148" s="1016">
        <f>I140</f>
        <v/>
      </c>
    </row>
    <row r="149" customFormat="1" s="118">
      <c r="B149" s="102" t="n"/>
      <c r="C149" s="939" t="n"/>
      <c r="D149" s="939" t="n"/>
      <c r="E149" s="939" t="n"/>
      <c r="F149" s="939" t="n"/>
      <c r="G149" s="939" t="n"/>
      <c r="H149" s="939" t="n"/>
      <c r="I149" s="1017" t="n"/>
      <c r="L149" s="279" t="n"/>
      <c r="M149" s="279" t="n"/>
      <c r="N149" s="293" t="inlineStr"/>
      <c r="O149" s="192" t="inlineStr"/>
      <c r="P149" s="192" t="inlineStr"/>
      <c r="Q149" s="192" t="inlineStr"/>
      <c r="R149" s="192" t="inlineStr"/>
      <c r="S149" s="192" t="inlineStr"/>
      <c r="T149" s="192" t="inlineStr"/>
      <c r="U149" s="1016">
        <f>I141</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I142</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I143</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I144</f>
        <v/>
      </c>
    </row>
    <row r="153" customFormat="1" s="118">
      <c r="A153" s="118" t="inlineStr">
        <is>
          <t>K23</t>
        </is>
      </c>
      <c r="B153" s="96" t="inlineStr">
        <is>
          <t xml:space="preserve">Total </t>
        </is>
      </c>
      <c r="C153" s="158">
        <f>SUM(INDIRECT(ADDRESS(MATCH("K22",$A:$A,0)+1,COLUMN(C$12),4)&amp;":"&amp;ADDRESS(MATCH("K23",$A:$A,0)-1,COLUMN(C$12),4)))</f>
        <v/>
      </c>
      <c r="D153" s="158">
        <f>SUM(INDIRECT(ADDRESS(MATCH("K22",$A:$A,0)+1,COLUMN(D$12),4)&amp;":"&amp;ADDRESS(MATCH("K23",$A:$A,0)-1,COLUMN(D$12),4)))</f>
        <v/>
      </c>
      <c r="E153" s="158">
        <f>SUM(INDIRECT(ADDRESS(MATCH("K22",$A:$A,0)+1,COLUMN(E$12),4)&amp;":"&amp;ADDRESS(MATCH("K23",$A:$A,0)-1,COLUMN(E$12),4)))</f>
        <v/>
      </c>
      <c r="F153" s="158">
        <f>SUM(INDIRECT(ADDRESS(MATCH("K22",$A:$A,0)+1,COLUMN(F$12),4)&amp;":"&amp;ADDRESS(MATCH("K23",$A:$A,0)-1,COLUMN(F$12),4)))</f>
        <v/>
      </c>
      <c r="G153" s="158" t="n">
        <v>0</v>
      </c>
      <c r="H153" s="158" t="n">
        <v>0</v>
      </c>
      <c r="I153" s="1017" t="n"/>
      <c r="L153" s="279" t="n"/>
      <c r="M153" s="279" t="n"/>
      <c r="N153" s="290">
        <f>B153</f>
        <v/>
      </c>
      <c r="O153" s="204">
        <f>C153*BS!$B$9</f>
        <v/>
      </c>
      <c r="P153" s="204">
        <f>D153*BS!$B$9</f>
        <v/>
      </c>
      <c r="Q153" s="204">
        <f>E153*BS!$B$9</f>
        <v/>
      </c>
      <c r="R153" s="204">
        <f>F153*BS!$B$9</f>
        <v/>
      </c>
      <c r="S153" s="204">
        <f>G153*BS!$B$9</f>
        <v/>
      </c>
      <c r="T153" s="204">
        <f>H153*BS!$B$9</f>
        <v/>
      </c>
      <c r="U153" s="1016">
        <f>I145</f>
        <v/>
      </c>
    </row>
    <row r="154" customFormat="1" s="118">
      <c r="B154" s="303" t="n"/>
      <c r="C154" s="279" t="n"/>
      <c r="D154" s="938" t="n"/>
      <c r="E154" s="938" t="n"/>
      <c r="F154" s="938" t="n"/>
      <c r="G154" s="938" t="n"/>
      <c r="H154" s="938" t="n"/>
      <c r="I154" s="1017" t="n"/>
      <c r="L154" s="279" t="n"/>
      <c r="M154" s="279" t="n"/>
      <c r="N154" s="296" t="inlineStr"/>
      <c r="O154" s="192" t="inlineStr"/>
      <c r="P154" s="192" t="inlineStr"/>
      <c r="Q154" s="192" t="inlineStr"/>
      <c r="R154" s="192" t="inlineStr"/>
      <c r="S154" s="192" t="inlineStr"/>
      <c r="T154" s="192" t="inlineStr"/>
      <c r="U154" s="1016">
        <f>I146</f>
        <v/>
      </c>
    </row>
    <row r="155" customFormat="1" s="118">
      <c r="A155" s="118" t="inlineStr">
        <is>
          <t>K24</t>
        </is>
      </c>
      <c r="B155" s="298" t="inlineStr">
        <is>
          <t xml:space="preserve">Extraordinary Gain/Loss </t>
        </is>
      </c>
      <c r="C155" s="158" t="n"/>
      <c r="D155" s="954" t="n"/>
      <c r="E155" s="954" t="n"/>
      <c r="F155" s="954" t="n"/>
      <c r="G155" s="954" t="n"/>
      <c r="H155" s="954" t="n"/>
      <c r="I155" s="1017" t="n"/>
      <c r="L155" s="279" t="n"/>
      <c r="M155" s="279" t="n"/>
      <c r="N155" s="290">
        <f>B155</f>
        <v/>
      </c>
      <c r="O155" s="204" t="inlineStr"/>
      <c r="P155" s="204" t="inlineStr"/>
      <c r="Q155" s="204" t="inlineStr"/>
      <c r="R155" s="204" t="inlineStr"/>
      <c r="S155" s="204" t="inlineStr"/>
      <c r="T155" s="204" t="inlineStr"/>
      <c r="U155" s="1016">
        <f>I147</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I148</f>
        <v/>
      </c>
    </row>
    <row r="157" customFormat="1" s="118">
      <c r="B157" s="303" t="n"/>
      <c r="I157" s="1017" t="n"/>
      <c r="L157" s="279" t="n"/>
      <c r="M157" s="279" t="n"/>
      <c r="N157" s="293" t="inlineStr"/>
      <c r="O157" s="192" t="inlineStr"/>
      <c r="P157" s="192" t="inlineStr"/>
      <c r="Q157" s="192" t="inlineStr"/>
      <c r="R157" s="192" t="inlineStr"/>
      <c r="S157" s="192" t="inlineStr"/>
      <c r="T157" s="192" t="inlineStr"/>
      <c r="U157" s="1016">
        <f>I149</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I150</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I151</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I152</f>
        <v/>
      </c>
    </row>
    <row r="161" customFormat="1" s="118">
      <c r="B161" s="102" t="n"/>
      <c r="C161" s="939" t="n"/>
      <c r="D161" s="939" t="n"/>
      <c r="E161" s="939" t="n"/>
      <c r="F161" s="939" t="n"/>
      <c r="G161" s="939" t="n"/>
      <c r="H161" s="939" t="n"/>
      <c r="I161" s="1017" t="n"/>
      <c r="L161" s="279" t="n"/>
      <c r="M161" s="279" t="n"/>
      <c r="N161" s="293" t="inlineStr"/>
      <c r="O161" s="192" t="inlineStr"/>
      <c r="P161" s="192" t="inlineStr"/>
      <c r="Q161" s="192" t="inlineStr"/>
      <c r="R161" s="192" t="inlineStr"/>
      <c r="S161" s="192" t="inlineStr"/>
      <c r="T161" s="192" t="inlineStr"/>
      <c r="U161" s="1016">
        <f>I153</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I154</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I155</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I156</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I157</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I158</f>
        <v/>
      </c>
    </row>
    <row r="167" customFormat="1" s="118">
      <c r="A167" s="118" t="inlineStr">
        <is>
          <t>K25</t>
        </is>
      </c>
      <c r="B167" s="96" t="inlineStr">
        <is>
          <t xml:space="preserve">Total </t>
        </is>
      </c>
      <c r="C167" s="158">
        <f>SUM(INDIRECT(ADDRESS(MATCH("K24",$A:$A,0)+1,COLUMN(C$12),4)&amp;":"&amp;ADDRESS(MATCH("K25",$A:$A,0)-1,COLUMN(C$12),4)))</f>
        <v/>
      </c>
      <c r="D167" s="158">
        <f>SUM(INDIRECT(ADDRESS(MATCH("K24",$A:$A,0)+1,COLUMN(D$12),4)&amp;":"&amp;ADDRESS(MATCH("K25",$A:$A,0)-1,COLUMN(D$12),4)))</f>
        <v/>
      </c>
      <c r="E167" s="158">
        <f>SUM(INDIRECT(ADDRESS(MATCH("K24",$A:$A,0)+1,COLUMN(E$12),4)&amp;":"&amp;ADDRESS(MATCH("K25",$A:$A,0)-1,COLUMN(E$12),4)))</f>
        <v/>
      </c>
      <c r="F167" s="158">
        <f>SUM(INDIRECT(ADDRESS(MATCH("K24",$A:$A,0)+1,COLUMN(F$12),4)&amp;":"&amp;ADDRESS(MATCH("K25",$A:$A,0)-1,COLUMN(F$12),4)))</f>
        <v/>
      </c>
      <c r="G167" s="158" t="n">
        <v>0</v>
      </c>
      <c r="H167" s="158" t="n">
        <v>0</v>
      </c>
      <c r="I167" s="1017" t="n"/>
      <c r="L167" s="279" t="n"/>
      <c r="M167" s="279" t="n"/>
      <c r="N167" s="290">
        <f>B167</f>
        <v/>
      </c>
      <c r="O167" s="204">
        <f>C167*BS!$B$9</f>
        <v/>
      </c>
      <c r="P167" s="204">
        <f>D167*BS!$B$9</f>
        <v/>
      </c>
      <c r="Q167" s="204">
        <f>E167*BS!$B$9</f>
        <v/>
      </c>
      <c r="R167" s="204">
        <f>F167*BS!$B$9</f>
        <v/>
      </c>
      <c r="S167" s="204">
        <f>G167*BS!$B$9</f>
        <v/>
      </c>
      <c r="T167" s="204">
        <f>H167*BS!$B$9</f>
        <v/>
      </c>
      <c r="U167" s="1016">
        <f>I159</f>
        <v/>
      </c>
    </row>
    <row r="168" customFormat="1" s="118">
      <c r="B168" s="303" t="n"/>
      <c r="D168" s="939" t="n"/>
      <c r="E168" s="939" t="n"/>
      <c r="F168" s="939" t="n"/>
      <c r="G168" s="939" t="n"/>
      <c r="H168" s="939" t="n"/>
      <c r="I168" s="934" t="n"/>
      <c r="N168" s="296" t="inlineStr"/>
      <c r="O168" s="192" t="inlineStr"/>
      <c r="P168" s="192" t="inlineStr"/>
      <c r="Q168" s="192" t="inlineStr"/>
      <c r="R168" s="192" t="inlineStr"/>
      <c r="S168" s="192" t="inlineStr"/>
      <c r="T168" s="192" t="inlineStr"/>
      <c r="U168" s="1016" t="n"/>
    </row>
    <row r="169" customFormat="1" s="118">
      <c r="A169" s="118" t="inlineStr">
        <is>
          <t>K26</t>
        </is>
      </c>
      <c r="B169" s="298" t="inlineStr">
        <is>
          <t xml:space="preserve">Others </t>
        </is>
      </c>
      <c r="C169" s="97" t="n"/>
      <c r="D169" s="964" t="n"/>
      <c r="E169" s="964" t="n"/>
      <c r="F169" s="964" t="n"/>
      <c r="G169" s="964" t="n"/>
      <c r="H169" s="964" t="n"/>
      <c r="I169" s="1017" t="n"/>
      <c r="N169" s="290">
        <f>B169</f>
        <v/>
      </c>
      <c r="O169" s="204" t="inlineStr"/>
      <c r="P169" s="204" t="inlineStr"/>
      <c r="Q169" s="204" t="inlineStr"/>
      <c r="R169" s="204" t="inlineStr"/>
      <c r="S169" s="204" t="inlineStr"/>
      <c r="T169" s="204" t="inlineStr"/>
      <c r="U169" s="1016" t="n"/>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I162</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I163</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I164</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I165</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I166</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I167</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I168</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I169</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I170</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I171</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I172</f>
        <v/>
      </c>
    </row>
    <row r="181">
      <c r="A181" s="118" t="inlineStr">
        <is>
          <t>K27</t>
        </is>
      </c>
      <c r="B181" s="96" t="inlineStr">
        <is>
          <t xml:space="preserve">Total </t>
        </is>
      </c>
      <c r="C181" s="942">
        <f>SUM(INDIRECT(ADDRESS(MATCH("K26",$A:$A,0)+1,COLUMN(C$12),4)&amp;":"&amp;ADDRESS(MATCH("K27",$A:$A,0)-1,COLUMN(C$12),4)))</f>
        <v/>
      </c>
      <c r="D181" s="942">
        <f>SUM(INDIRECT(ADDRESS(MATCH("K26",$A:$A,0)+1,COLUMN(D$12),4)&amp;":"&amp;ADDRESS(MATCH("K27",$A:$A,0)-1,COLUMN(D$12),4)))</f>
        <v/>
      </c>
      <c r="E181" s="942">
        <f>SUM(INDIRECT(ADDRESS(MATCH("K26",$A:$A,0)+1,COLUMN(E$12),4)&amp;":"&amp;ADDRESS(MATCH("K27",$A:$A,0)-1,COLUMN(E$12),4)))</f>
        <v/>
      </c>
      <c r="F181" s="942">
        <f>SUM(INDIRECT(ADDRESS(MATCH("K26",$A:$A,0)+1,COLUMN(F$12),4)&amp;":"&amp;ADDRESS(MATCH("K27",$A:$A,0)-1,COLUMN(F$12),4)))</f>
        <v/>
      </c>
      <c r="G181" s="942" t="n">
        <v>0</v>
      </c>
      <c r="H181" s="942" t="n">
        <v>0</v>
      </c>
      <c r="I181" s="1017" t="n"/>
      <c r="N181" s="290">
        <f>B181</f>
        <v/>
      </c>
      <c r="O181" s="204">
        <f>C181*BS!$B$9</f>
        <v/>
      </c>
      <c r="P181" s="204">
        <f>D181*BS!$B$9</f>
        <v/>
      </c>
      <c r="Q181" s="204">
        <f>E181*BS!$B$9</f>
        <v/>
      </c>
      <c r="R181" s="204">
        <f>F181*BS!$B$9</f>
        <v/>
      </c>
      <c r="S181" s="204">
        <f>G181*BS!$B$9</f>
        <v/>
      </c>
      <c r="T181" s="204">
        <f>H181*BS!$B$9</f>
        <v/>
      </c>
      <c r="U181" s="1021" t="n"/>
    </row>
    <row r="182">
      <c r="B182" s="306" t="n"/>
      <c r="C182" s="307" t="n"/>
      <c r="D182" s="307" t="n"/>
      <c r="E182" s="307" t="n"/>
      <c r="F182" s="307" t="n"/>
      <c r="G182" s="307" t="n"/>
      <c r="H182" s="307" t="n"/>
      <c r="I182" s="1022" t="n"/>
      <c r="N182" s="309" t="inlineStr"/>
      <c r="O182" s="310" t="inlineStr"/>
      <c r="P182" s="310" t="inlineStr"/>
      <c r="Q182" s="310" t="inlineStr"/>
      <c r="R182" s="310" t="inlineStr"/>
      <c r="S182" s="310" t="inlineStr"/>
      <c r="T182" s="310" t="inlineStr"/>
      <c r="U182" s="311" t="n"/>
    </row>
    <row r="183">
      <c r="N183" t="inlineStr"/>
      <c r="O183" t="inlineStr"/>
      <c r="P183" t="inlineStr"/>
      <c r="Q183" t="inlineStr"/>
      <c r="R183" t="inlineStr"/>
      <c r="S183" t="inlineStr"/>
      <c r="T183" t="inlineStr"/>
    </row>
    <row r="184">
      <c r="B184" s="312" t="n"/>
      <c r="D184" s="1023" t="n"/>
      <c r="N184" s="314" t="inlineStr"/>
      <c r="O184" t="inlineStr"/>
      <c r="P184" s="1024" t="inlineStr"/>
      <c r="Q184" t="inlineStr"/>
      <c r="R184" t="inlineStr"/>
      <c r="S184" t="inlineStr"/>
      <c r="T184" t="inlineStr"/>
    </row>
    <row r="185">
      <c r="D185" s="1023" t="n"/>
      <c r="N185" t="inlineStr"/>
      <c r="O185" t="inlineStr"/>
      <c r="P185" s="1024"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G190" s="1025" t="n"/>
      <c r="H190" s="1025" t="n"/>
      <c r="N190" t="inlineStr"/>
      <c r="O190" t="inlineStr"/>
      <c r="P190" t="inlineStr"/>
      <c r="Q190" t="inlineStr"/>
      <c r="R190" t="inlineStr"/>
      <c r="S190" s="1026" t="inlineStr"/>
      <c r="T190" s="1026" t="inlineStr"/>
    </row>
    <row r="191">
      <c r="B191" s="312" t="n"/>
      <c r="N191" s="314"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B193" s="312" t="n"/>
      <c r="N193" s="314" t="inlineStr"/>
      <c r="O193" t="inlineStr"/>
      <c r="P193" t="inlineStr"/>
      <c r="Q193" t="inlineStr"/>
      <c r="R193" t="inlineStr"/>
      <c r="S193" t="inlineStr"/>
      <c r="T19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52356854</v>
      </c>
      <c r="G12" s="1029" t="n">
        <v>40002572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-160346</v>
      </c>
      <c r="G13" s="1028" t="n">
        <v>-295489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19327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20242292</v>
      </c>
      <c r="G18" s="1029" t="n">
        <v>640849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-3529177</v>
      </c>
      <c r="G21" s="1028" t="n">
        <v>-9380373</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-391131</v>
      </c>
      <c r="G23" s="1028" t="n">
        <v>-405841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-3920308</v>
      </c>
      <c r="G25" s="1029" t="n">
        <v>-9786214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