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9.0 nan Cash at bank nan</t>
        </is>
      </c>
      <c r="C15" s="103" t="n"/>
      <c r="D15" s="103" t="n"/>
      <c r="E15" s="103" t="n"/>
      <c r="F15" s="103" t="n"/>
      <c r="G15" s="103" t="n">
        <v>28882033</v>
      </c>
      <c r="H15" s="103" t="n">
        <v>11363155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9.0 nan Cash and cash equivalents in the statement of cash flows Cash and cash equivalents in the statement of cash flows</t>
        </is>
      </c>
      <c r="C16" s="103" t="n"/>
      <c r="D16" s="103" t="n"/>
      <c r="E16" s="103" t="n"/>
      <c r="F16" s="103" t="n"/>
      <c r="G16" s="103" t="n">
        <v>28882033</v>
      </c>
      <c r="H16" s="103" t="n">
        <v>11363155</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None nan Trade receivables Trade receivables nan</t>
        </is>
      </c>
      <c r="C29" s="103" t="n"/>
      <c r="D29" s="103" t="n"/>
      <c r="E29" s="103" t="n"/>
      <c r="F29" s="103" t="n"/>
      <c r="G29" s="103" t="n">
        <v>15098612</v>
      </c>
      <c r="H29" s="103" t="n">
        <v>17459436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nan Finished goods</t>
        </is>
      </c>
      <c r="C43" s="103" t="n"/>
      <c r="D43" s="103" t="n"/>
      <c r="E43" s="103" t="n"/>
      <c r="F43" s="103" t="n"/>
      <c r="G43" s="103" t="n">
        <v>9035150</v>
      </c>
      <c r="H43" s="103" t="n">
        <v>18337932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nan Goods in transit</t>
        </is>
      </c>
      <c r="C44" s="103" t="n"/>
      <c r="D44" s="103" t="n"/>
      <c r="E44" s="103" t="n"/>
      <c r="F44" s="103" t="n"/>
      <c r="G44" s="103" t="n">
        <v>7732875</v>
      </c>
      <c r="H44" s="103" t="n">
        <v>5625043</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503124</v>
      </c>
      <c r="H67" s="112" t="n">
        <v>1919963</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14884197</v>
      </c>
      <c r="H81" s="940" t="n">
        <v>18840132</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4"/>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4509938</v>
      </c>
      <c r="H27" s="954" t="n">
        <v>3638045</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Current Trade payables nan nan</t>
        </is>
      </c>
      <c r="C58" s="939" t="n"/>
      <c r="D58" s="939" t="n"/>
      <c r="E58" s="939" t="n"/>
      <c r="F58" s="939" t="n"/>
      <c r="G58" s="939" t="n">
        <v>4276206</v>
      </c>
      <c r="H58" s="939" t="n">
        <v>3084298</v>
      </c>
      <c r="I58" s="975" t="n"/>
      <c r="J58" s="180" t="n"/>
      <c r="N58" s="976">
        <f>B58</f>
        <v/>
      </c>
      <c r="O58" s="192" t="inlineStr"/>
      <c r="P58" s="192" t="inlineStr"/>
      <c r="Q58" s="192" t="inlineStr"/>
      <c r="R58" s="192" t="inlineStr"/>
      <c r="S58" s="192">
        <f>G58*BS!$B$9</f>
        <v/>
      </c>
      <c r="T58" s="192">
        <f>H58*BS!$B$9</f>
        <v/>
      </c>
      <c r="U58" s="193">
        <f>I58</f>
        <v/>
      </c>
    </row>
    <row r="59">
      <c r="B59" s="102" t="inlineStr">
        <is>
          <t>$ Current Amounts due to related parties Amounts due to related parties 21</t>
        </is>
      </c>
      <c r="C59" s="939" t="n"/>
      <c r="D59" s="939" t="n"/>
      <c r="E59" s="939" t="n"/>
      <c r="F59" s="939" t="n"/>
      <c r="G59" s="939" t="n">
        <v>4882467</v>
      </c>
      <c r="H59" s="939" t="n">
        <v>4385142</v>
      </c>
      <c r="I59" s="975" t="n"/>
      <c r="J59" s="180" t="n"/>
      <c r="N59" s="976">
        <f>B59</f>
        <v/>
      </c>
      <c r="O59" s="192" t="inlineStr"/>
      <c r="P59" s="192" t="inlineStr"/>
      <c r="Q59" s="192" t="inlineStr"/>
      <c r="R59" s="192" t="inlineStr"/>
      <c r="S59" s="192">
        <f>G59*BS!$B$9</f>
        <v/>
      </c>
      <c r="T59" s="192">
        <f>H59*BS!$B$9</f>
        <v/>
      </c>
      <c r="U59" s="193">
        <f>I59</f>
        <v/>
      </c>
    </row>
    <row r="60">
      <c r="B60" s="102" t="inlineStr">
        <is>
          <t>$ Current Other payables nan nan</t>
        </is>
      </c>
      <c r="C60" s="939" t="n"/>
      <c r="D60" s="939" t="n"/>
      <c r="E60" s="939" t="n"/>
      <c r="F60" s="939" t="n"/>
      <c r="G60" s="939" t="n">
        <v>4734</v>
      </c>
      <c r="H60" s="939" t="n">
        <v>909966</v>
      </c>
      <c r="I60" s="975" t="n"/>
      <c r="J60" s="180" t="n"/>
      <c r="N60" s="976">
        <f>B60</f>
        <v/>
      </c>
      <c r="O60" s="192" t="inlineStr"/>
      <c r="P60" s="192" t="inlineStr"/>
      <c r="Q60" s="192" t="inlineStr"/>
      <c r="R60" s="192" t="inlineStr"/>
      <c r="S60" s="192">
        <f>G60*BS!$B$9</f>
        <v/>
      </c>
      <c r="T60" s="192">
        <f>H60*BS!$B$9</f>
        <v/>
      </c>
      <c r="U60" s="193">
        <f>I60</f>
        <v/>
      </c>
    </row>
    <row r="61">
      <c r="B61" s="102" t="inlineStr">
        <is>
          <t>$ Current Total nan nan</t>
        </is>
      </c>
      <c r="C61" s="103" t="n"/>
      <c r="D61" s="103" t="n"/>
      <c r="E61" s="103" t="n"/>
      <c r="F61" s="103" t="n"/>
      <c r="G61" s="103" t="n">
        <v>9163407</v>
      </c>
      <c r="H61" s="103" t="n">
        <v>8379406</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9618358</v>
      </c>
      <c r="H81" s="954" t="n">
        <v>8379406</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454951</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Current Trade payables nan nan</t>
        </is>
      </c>
      <c r="G88" t="n">
        <v>4276206</v>
      </c>
      <c r="H88" t="n">
        <v>3084298</v>
      </c>
      <c r="N88">
        <f>B88</f>
        <v/>
      </c>
      <c r="O88" t="inlineStr"/>
      <c r="P88" t="inlineStr"/>
      <c r="Q88" t="inlineStr"/>
      <c r="R88" t="inlineStr"/>
      <c r="S88">
        <f>G88*BS!$B$9</f>
        <v/>
      </c>
      <c r="T88">
        <f>H88*BS!$B$9</f>
        <v/>
      </c>
    </row>
    <row r="89">
      <c r="B89" t="inlineStr">
        <is>
          <t>$ Current Amounts due to related parties Amounts due to related parties 21</t>
        </is>
      </c>
      <c r="G89" t="n">
        <v>4882467</v>
      </c>
      <c r="H89" t="n">
        <v>4385142</v>
      </c>
      <c r="N89">
        <f>B89</f>
        <v/>
      </c>
      <c r="O89" t="inlineStr"/>
      <c r="P89" t="inlineStr"/>
      <c r="Q89" t="inlineStr"/>
      <c r="R89" t="inlineStr"/>
      <c r="S89">
        <f>G89*BS!$B$9</f>
        <v/>
      </c>
      <c r="T89">
        <f>H89*BS!$B$9</f>
        <v/>
      </c>
    </row>
    <row r="90">
      <c r="B90" t="inlineStr">
        <is>
          <t>$ Current Other payables nan nan</t>
        </is>
      </c>
      <c r="G90" t="n">
        <v>4734</v>
      </c>
      <c r="H90" t="n">
        <v>909966</v>
      </c>
      <c r="N90">
        <f>B90</f>
        <v/>
      </c>
      <c r="O90" t="inlineStr"/>
      <c r="P90" t="inlineStr"/>
      <c r="Q90" t="inlineStr"/>
      <c r="R90" t="inlineStr"/>
      <c r="S90">
        <f>G90*BS!$B$9</f>
        <v/>
      </c>
      <c r="T90">
        <f>H90*BS!$B$9</f>
        <v/>
      </c>
    </row>
    <row r="91">
      <c r="B91" t="inlineStr">
        <is>
          <t>$ Current Total nan nan</t>
        </is>
      </c>
      <c r="G91" t="n">
        <v>9163407</v>
      </c>
      <c r="H91" t="n">
        <v>8379406</v>
      </c>
      <c r="N91">
        <f>B91</f>
        <v/>
      </c>
      <c r="O91" t="inlineStr"/>
      <c r="P91" t="inlineStr"/>
      <c r="Q91" t="inlineStr"/>
      <c r="R91" t="inlineStr"/>
      <c r="S91">
        <f>G91*BS!$B$9</f>
        <v/>
      </c>
      <c r="T91">
        <f>H91*BS!$B$9</f>
        <v/>
      </c>
    </row>
    <row r="92">
      <c r="B92" t="inlineStr">
        <is>
          <t xml:space="preserve"> 16.0 nan Liability for annual leave</t>
        </is>
      </c>
      <c r="G92" t="n">
        <v>498763</v>
      </c>
      <c r="H92" t="n">
        <v>528797</v>
      </c>
      <c r="N92">
        <f>B92</f>
        <v/>
      </c>
      <c r="O92" t="inlineStr"/>
      <c r="P92" t="inlineStr"/>
      <c r="Q92" t="inlineStr"/>
      <c r="R92" t="inlineStr"/>
      <c r="S92">
        <f>G92*BS!$B$9</f>
        <v/>
      </c>
      <c r="T92">
        <f>H92*BS!$B$9</f>
        <v/>
      </c>
    </row>
    <row r="93" ht="15.75" customHeight="1" s="340">
      <c r="B93" t="inlineStr">
        <is>
          <t>Settlement discount Warranties $ None Balance at 1 April 2022</t>
        </is>
      </c>
      <c r="G93" t="n">
        <v/>
      </c>
      <c r="H93" t="n">
        <v>1031647</v>
      </c>
      <c r="N93">
        <f>B93</f>
        <v/>
      </c>
      <c r="O93" t="inlineStr"/>
      <c r="P93" t="inlineStr"/>
      <c r="Q93" t="inlineStr"/>
      <c r="R93" t="inlineStr"/>
      <c r="S93">
        <f>G93*BS!$B$9</f>
        <v/>
      </c>
      <c r="T93">
        <f>H93*BS!$B$9</f>
        <v/>
      </c>
    </row>
    <row r="94">
      <c r="B94" t="inlineStr">
        <is>
          <t>Settlement discount Warranties $ None Provisions made during the year</t>
        </is>
      </c>
      <c r="G94" t="n">
        <v/>
      </c>
      <c r="H94" t="n">
        <v>709107</v>
      </c>
      <c r="N94">
        <f>B94</f>
        <v/>
      </c>
      <c r="O94" t="inlineStr"/>
      <c r="P94" t="inlineStr"/>
      <c r="Q94" t="inlineStr"/>
      <c r="R94" t="inlineStr"/>
      <c r="S94">
        <f>G94*BS!$B$9</f>
        <v/>
      </c>
      <c r="T94">
        <f>H94*BS!$B$9</f>
        <v/>
      </c>
    </row>
    <row r="95">
      <c r="B95" t="inlineStr">
        <is>
          <t>Settlement discount Warranties $ None Provisions paid during the year</t>
        </is>
      </c>
      <c r="G95" t="n">
        <v/>
      </c>
      <c r="H95" t="n">
        <v>-496600</v>
      </c>
      <c r="N95">
        <f>B95</f>
        <v/>
      </c>
      <c r="O95" t="inlineStr"/>
      <c r="P95" t="inlineStr"/>
      <c r="Q95" t="inlineStr"/>
      <c r="R95" t="inlineStr"/>
      <c r="S95">
        <f>G95*BS!$B$9</f>
        <v/>
      </c>
      <c r="T95">
        <f>H95*BS!$B$9</f>
        <v/>
      </c>
    </row>
    <row r="96">
      <c r="B96" t="inlineStr">
        <is>
          <t>Settlement discount Warranties $ None Provisions reversed during the year</t>
        </is>
      </c>
      <c r="G96" t="n">
        <v/>
      </c>
      <c r="H96" t="n">
        <v>0</v>
      </c>
      <c r="N96">
        <f>B96</f>
        <v/>
      </c>
      <c r="O96" t="inlineStr"/>
      <c r="P96" t="inlineStr"/>
      <c r="Q96" t="inlineStr"/>
      <c r="R96" t="inlineStr"/>
      <c r="S96">
        <f>G96*BS!$B$9</f>
        <v/>
      </c>
      <c r="T96">
        <f>H96*BS!$B$9</f>
        <v/>
      </c>
    </row>
    <row r="97">
      <c r="B97" t="inlineStr">
        <is>
          <t>Settlement discount Warranties $ None Balance at 31 March 2023</t>
        </is>
      </c>
      <c r="G97" t="n">
        <v/>
      </c>
      <c r="H97" t="n">
        <v>1244154</v>
      </c>
      <c r="N97">
        <f>B97</f>
        <v/>
      </c>
      <c r="O97" t="inlineStr"/>
      <c r="P97" t="inlineStr"/>
      <c r="Q97" t="inlineStr"/>
      <c r="R97" t="inlineStr"/>
      <c r="S97">
        <f>G97*BS!$B$9</f>
        <v/>
      </c>
      <c r="T97">
        <f>H97*BS!$B$9</f>
        <v/>
      </c>
    </row>
    <row r="98">
      <c r="B98" t="inlineStr">
        <is>
          <t>Settlement discount Warranties $ None Current</t>
        </is>
      </c>
      <c r="G98" t="n">
        <v/>
      </c>
      <c r="H98" t="n">
        <v>493849</v>
      </c>
      <c r="N98">
        <f>B98</f>
        <v/>
      </c>
      <c r="O98" t="inlineStr"/>
      <c r="P98" t="inlineStr"/>
      <c r="Q98" t="inlineStr"/>
      <c r="R98" t="inlineStr"/>
      <c r="S98">
        <f>G98*BS!$B$9</f>
        <v/>
      </c>
      <c r="T98">
        <f>H98*BS!$B$9</f>
        <v/>
      </c>
    </row>
    <row r="99" customFormat="1" s="194">
      <c r="B99" t="inlineStr">
        <is>
          <t>Settlement discount Warranties $ None Non-current</t>
        </is>
      </c>
      <c r="G99" t="n">
        <v/>
      </c>
      <c r="H99" t="n">
        <v>750305</v>
      </c>
      <c r="N99">
        <f>B99</f>
        <v/>
      </c>
      <c r="O99" t="inlineStr"/>
      <c r="P99" t="inlineStr"/>
      <c r="Q99" t="inlineStr"/>
      <c r="R99" t="inlineStr"/>
      <c r="S99">
        <f>G99*BS!$B$9</f>
        <v/>
      </c>
      <c r="T99">
        <f>H99*BS!$B$9</f>
        <v/>
      </c>
    </row>
    <row r="100">
      <c r="B100" t="inlineStr">
        <is>
          <t>Settlement discount Warranties $ None Total</t>
        </is>
      </c>
      <c r="G100" t="n">
        <v/>
      </c>
      <c r="H100" t="n">
        <v>1244154</v>
      </c>
      <c r="N100">
        <f>B100</f>
        <v/>
      </c>
      <c r="O100" t="inlineStr"/>
      <c r="P100" t="inlineStr"/>
      <c r="Q100" t="inlineStr"/>
      <c r="R100" t="inlineStr"/>
      <c r="S100">
        <f>G100*BS!$B$9</f>
        <v/>
      </c>
      <c r="T100">
        <f>H100*BS!$B$9</f>
        <v/>
      </c>
    </row>
    <row r="101">
      <c r="B101" t="inlineStr">
        <is>
          <t>Settlement discount Rebates $ None Balance at 1 April 2022</t>
        </is>
      </c>
      <c r="G101" t="n">
        <v/>
      </c>
      <c r="H101" t="n">
        <v>4071323</v>
      </c>
      <c r="N101">
        <f>B101</f>
        <v/>
      </c>
      <c r="O101" t="inlineStr"/>
      <c r="P101" t="inlineStr"/>
      <c r="Q101" t="inlineStr"/>
      <c r="R101" t="inlineStr"/>
      <c r="S101">
        <f>G101*BS!$B$9</f>
        <v/>
      </c>
      <c r="T101">
        <f>H101*BS!$B$9</f>
        <v/>
      </c>
    </row>
    <row r="102">
      <c r="B102" t="inlineStr">
        <is>
          <t>Settlement discount Rebates $ None Provisions made during the year</t>
        </is>
      </c>
      <c r="G102" t="n">
        <v/>
      </c>
      <c r="H102" t="n">
        <v>6578152</v>
      </c>
      <c r="N102">
        <f>B102</f>
        <v/>
      </c>
      <c r="O102" t="inlineStr"/>
      <c r="P102" t="inlineStr"/>
      <c r="Q102" t="inlineStr"/>
      <c r="R102" t="inlineStr"/>
      <c r="S102">
        <f>G102*BS!$B$9</f>
        <v/>
      </c>
      <c r="T102">
        <f>H102*BS!$B$9</f>
        <v/>
      </c>
    </row>
    <row r="103">
      <c r="B103" t="inlineStr">
        <is>
          <t>Settlement discount Rebates $ None Provisions paid during the year</t>
        </is>
      </c>
      <c r="G103" t="n">
        <v/>
      </c>
      <c r="H103" t="n">
        <v>-6149529</v>
      </c>
      <c r="N103">
        <f>B103</f>
        <v/>
      </c>
      <c r="O103" t="inlineStr"/>
      <c r="P103" t="inlineStr"/>
      <c r="Q103" t="inlineStr"/>
      <c r="R103" t="inlineStr"/>
      <c r="S103">
        <f>G103*BS!$B$9</f>
        <v/>
      </c>
      <c r="T103">
        <f>H103*BS!$B$9</f>
        <v/>
      </c>
    </row>
    <row r="104">
      <c r="B104" t="inlineStr">
        <is>
          <t>Settlement discount Rebates $ None Provisions reversed during the year</t>
        </is>
      </c>
      <c r="G104" t="n">
        <v/>
      </c>
      <c r="H104" t="n">
        <v>-1059380</v>
      </c>
      <c r="N104">
        <f>B104</f>
        <v/>
      </c>
      <c r="O104" t="inlineStr"/>
      <c r="P104" t="inlineStr"/>
      <c r="Q104" t="inlineStr"/>
      <c r="R104" t="inlineStr"/>
      <c r="S104">
        <f>G104*BS!$B$9</f>
        <v/>
      </c>
      <c r="T104">
        <f>H104*BS!$B$9</f>
        <v/>
      </c>
    </row>
    <row r="105">
      <c r="B105" t="inlineStr">
        <is>
          <t>Settlement discount Rebates $ None Balance at 31 March 2023</t>
        </is>
      </c>
      <c r="G105" t="n">
        <v/>
      </c>
      <c r="H105" t="n">
        <v>3440566</v>
      </c>
      <c r="N105">
        <f>B105</f>
        <v/>
      </c>
      <c r="O105" t="inlineStr"/>
      <c r="P105" t="inlineStr"/>
      <c r="Q105" t="inlineStr"/>
      <c r="R105" t="inlineStr"/>
      <c r="S105">
        <f>G105*BS!$B$9</f>
        <v/>
      </c>
      <c r="T105">
        <f>H105*BS!$B$9</f>
        <v/>
      </c>
    </row>
    <row r="106">
      <c r="B106" t="inlineStr">
        <is>
          <t>Settlement discount Rebates $ None Current</t>
        </is>
      </c>
      <c r="G106" t="n">
        <v/>
      </c>
      <c r="H106" t="n">
        <v>3440566</v>
      </c>
      <c r="N106">
        <f>B106</f>
        <v/>
      </c>
      <c r="O106" t="inlineStr"/>
      <c r="P106" t="inlineStr"/>
      <c r="Q106" t="inlineStr"/>
      <c r="R106" t="inlineStr"/>
      <c r="S106">
        <f>G106*BS!$B$9</f>
        <v/>
      </c>
      <c r="T106">
        <f>H106*BS!$B$9</f>
        <v/>
      </c>
    </row>
    <row r="107">
      <c r="B107" t="inlineStr">
        <is>
          <t>Settlement discount Rebates $ None Non-current</t>
        </is>
      </c>
      <c r="G107" t="n">
        <v/>
      </c>
      <c r="H107" t="n">
        <v>0</v>
      </c>
      <c r="N107">
        <f>B107</f>
        <v/>
      </c>
      <c r="O107" t="inlineStr"/>
      <c r="P107" t="inlineStr"/>
      <c r="Q107" t="inlineStr"/>
      <c r="R107" t="inlineStr"/>
      <c r="S107">
        <f>G107*BS!$B$9</f>
        <v/>
      </c>
      <c r="T107">
        <f>H107*BS!$B$9</f>
        <v/>
      </c>
    </row>
    <row r="108">
      <c r="B108" t="inlineStr">
        <is>
          <t>Settlement discount Rebates $ None Total</t>
        </is>
      </c>
      <c r="G108" t="n">
        <v/>
      </c>
      <c r="H108" t="n">
        <v>3440566</v>
      </c>
      <c r="N108">
        <f>B108</f>
        <v/>
      </c>
      <c r="O108" t="inlineStr"/>
      <c r="P108" t="inlineStr"/>
      <c r="Q108" t="inlineStr"/>
      <c r="R108" t="inlineStr"/>
      <c r="S108">
        <f>G108*BS!$B$9</f>
        <v/>
      </c>
      <c r="T108">
        <f>H108*BS!$B$9</f>
        <v/>
      </c>
    </row>
    <row r="109">
      <c r="B109" s="102" t="inlineStr">
        <is>
          <t>Settlement discount and other $ None Balance at 1 April 2022</t>
        </is>
      </c>
      <c r="C109" s="939" t="n"/>
      <c r="D109" s="939" t="n"/>
      <c r="E109" s="939" t="n"/>
      <c r="F109" s="939" t="n"/>
      <c r="G109" s="939" t="n">
        <v/>
      </c>
      <c r="H109" s="939" t="n">
        <v>456282</v>
      </c>
      <c r="I109" s="975" t="n"/>
      <c r="J109" s="180" t="n"/>
      <c r="N109" s="976">
        <f>B109</f>
        <v/>
      </c>
      <c r="O109" s="192" t="inlineStr"/>
      <c r="P109" s="192" t="inlineStr"/>
      <c r="Q109" s="192" t="inlineStr"/>
      <c r="R109" s="192" t="inlineStr"/>
      <c r="S109" s="192">
        <f>G109*BS!$B$9</f>
        <v/>
      </c>
      <c r="T109" s="192">
        <f>H109*BS!$B$9</f>
        <v/>
      </c>
      <c r="U109" s="193">
        <f>I88</f>
        <v/>
      </c>
    </row>
    <row r="110">
      <c r="B110" s="102" t="inlineStr">
        <is>
          <t>Settlement discount and other $ None Provisions made during the year</t>
        </is>
      </c>
      <c r="C110" s="939" t="n"/>
      <c r="D110" s="939" t="n"/>
      <c r="E110" s="939" t="n"/>
      <c r="F110" s="939" t="n"/>
      <c r="G110" s="939" t="n">
        <v/>
      </c>
      <c r="H110" s="939" t="n">
        <v>6033706</v>
      </c>
      <c r="I110" s="975" t="n"/>
      <c r="J110" s="180" t="n"/>
      <c r="N110" s="976">
        <f>B110</f>
        <v/>
      </c>
      <c r="O110" s="192" t="inlineStr"/>
      <c r="P110" s="192" t="inlineStr"/>
      <c r="Q110" s="192" t="inlineStr"/>
      <c r="R110" s="192" t="inlineStr"/>
      <c r="S110" s="192">
        <f>G110*BS!$B$9</f>
        <v/>
      </c>
      <c r="T110" s="192">
        <f>H110*BS!$B$9</f>
        <v/>
      </c>
      <c r="U110" s="193">
        <f>I89</f>
        <v/>
      </c>
    </row>
    <row r="111">
      <c r="B111" s="211" t="inlineStr">
        <is>
          <t>Settlement discount and other $ None Provisions paid during the year</t>
        </is>
      </c>
      <c r="C111" s="939" t="n"/>
      <c r="D111" s="939" t="n"/>
      <c r="E111" s="939" t="n"/>
      <c r="F111" s="939" t="n"/>
      <c r="G111" s="939" t="n">
        <v/>
      </c>
      <c r="H111" s="939" t="n">
        <v>-5016719</v>
      </c>
      <c r="I111" s="975" t="n"/>
      <c r="J111" s="180" t="n"/>
      <c r="N111" s="976">
        <f>B111</f>
        <v/>
      </c>
      <c r="O111" s="192" t="inlineStr"/>
      <c r="P111" s="192" t="inlineStr"/>
      <c r="Q111" s="192" t="inlineStr"/>
      <c r="R111" s="192" t="inlineStr"/>
      <c r="S111" s="192">
        <f>G111*BS!$B$9</f>
        <v/>
      </c>
      <c r="T111" s="192">
        <f>H111*BS!$B$9</f>
        <v/>
      </c>
      <c r="U111" s="193">
        <f>I90</f>
        <v/>
      </c>
    </row>
    <row r="112">
      <c r="B112" s="211" t="inlineStr">
        <is>
          <t>Settlement discount and other $ None Provisions reversed during the year</t>
        </is>
      </c>
      <c r="C112" s="103" t="n"/>
      <c r="D112" s="103" t="n"/>
      <c r="E112" s="103" t="n"/>
      <c r="F112" s="103" t="n"/>
      <c r="G112" s="103" t="n">
        <v/>
      </c>
      <c r="H112" s="103" t="n">
        <v>-922348</v>
      </c>
      <c r="I112" s="979" t="n"/>
      <c r="J112" s="180" t="n"/>
      <c r="N112" s="976">
        <f>B112</f>
        <v/>
      </c>
      <c r="O112" s="192" t="inlineStr"/>
      <c r="P112" s="192" t="inlineStr"/>
      <c r="Q112" s="192" t="inlineStr"/>
      <c r="R112" s="192" t="inlineStr"/>
      <c r="S112" s="192">
        <f>G112*BS!$B$9</f>
        <v/>
      </c>
      <c r="T112" s="192">
        <f>H112*BS!$B$9</f>
        <v/>
      </c>
      <c r="U112" s="193">
        <f>I91</f>
        <v/>
      </c>
    </row>
    <row r="113">
      <c r="B113" s="211" t="inlineStr">
        <is>
          <t>Settlement discount and other $ None Balance at 31 March 2023</t>
        </is>
      </c>
      <c r="C113" s="939" t="n"/>
      <c r="D113" s="939" t="n"/>
      <c r="E113" s="939" t="n"/>
      <c r="F113" s="939" t="n"/>
      <c r="G113" s="939" t="n">
        <v/>
      </c>
      <c r="H113" s="939" t="n">
        <v>550921</v>
      </c>
      <c r="I113" s="980" t="n"/>
      <c r="J113" s="180" t="n"/>
      <c r="N113" s="976">
        <f>B113</f>
        <v/>
      </c>
      <c r="O113" s="192" t="inlineStr"/>
      <c r="P113" s="192" t="inlineStr"/>
      <c r="Q113" s="192" t="inlineStr"/>
      <c r="R113" s="192" t="inlineStr"/>
      <c r="S113" s="192">
        <f>G113*BS!$B$9</f>
        <v/>
      </c>
      <c r="T113" s="192">
        <f>H113*BS!$B$9</f>
        <v/>
      </c>
      <c r="U113" s="193">
        <f>I92</f>
        <v/>
      </c>
    </row>
    <row r="114">
      <c r="B114" s="208" t="inlineStr">
        <is>
          <t>Settlement discount and other $ None Current</t>
        </is>
      </c>
      <c r="C114" s="939" t="n"/>
      <c r="D114" s="939" t="n"/>
      <c r="E114" s="939" t="n"/>
      <c r="F114" s="939" t="n"/>
      <c r="G114" s="939" t="n">
        <v/>
      </c>
      <c r="H114" s="939" t="n">
        <v>550921</v>
      </c>
      <c r="I114" s="981" t="n"/>
      <c r="J114" s="180" t="n"/>
      <c r="N114" s="976">
        <f>B114</f>
        <v/>
      </c>
      <c r="O114" s="192" t="inlineStr"/>
      <c r="P114" s="192" t="inlineStr"/>
      <c r="Q114" s="192" t="inlineStr"/>
      <c r="R114" s="192" t="inlineStr"/>
      <c r="S114" s="192">
        <f>G114*BS!$B$9</f>
        <v/>
      </c>
      <c r="T114" s="192">
        <f>H114*BS!$B$9</f>
        <v/>
      </c>
      <c r="U114" s="193">
        <f>I93</f>
        <v/>
      </c>
    </row>
    <row r="115">
      <c r="B115" s="211" t="inlineStr">
        <is>
          <t>Settlement discount and other $ None Non-current</t>
        </is>
      </c>
      <c r="C115" s="939" t="n"/>
      <c r="D115" s="939" t="n"/>
      <c r="E115" s="939" t="n"/>
      <c r="F115" s="939" t="n"/>
      <c r="G115" s="939" t="n">
        <v/>
      </c>
      <c r="H115" s="939" t="n">
        <v>0</v>
      </c>
      <c r="I115" s="981" t="n"/>
      <c r="J115" s="180" t="n"/>
      <c r="N115" s="976">
        <f>B115</f>
        <v/>
      </c>
      <c r="O115" s="192" t="inlineStr"/>
      <c r="P115" s="192" t="inlineStr"/>
      <c r="Q115" s="192" t="inlineStr"/>
      <c r="R115" s="192" t="inlineStr"/>
      <c r="S115" s="192">
        <f>G115*BS!$B$9</f>
        <v/>
      </c>
      <c r="T115" s="192">
        <f>H115*BS!$B$9</f>
        <v/>
      </c>
      <c r="U115" s="193">
        <f>I94</f>
        <v/>
      </c>
    </row>
    <row r="116">
      <c r="B116" s="211" t="inlineStr">
        <is>
          <t>Settlement discount and other $ None Total</t>
        </is>
      </c>
      <c r="C116" s="939" t="n"/>
      <c r="D116" s="939" t="n"/>
      <c r="E116" s="939" t="n"/>
      <c r="F116" s="939" t="n"/>
      <c r="G116" s="939" t="n">
        <v/>
      </c>
      <c r="H116" s="939" t="n">
        <v>550921</v>
      </c>
      <c r="I116" s="981" t="n"/>
      <c r="J116" s="180" t="n"/>
      <c r="N116" s="976">
        <f>B116</f>
        <v/>
      </c>
      <c r="O116" s="192" t="inlineStr"/>
      <c r="P116" s="192" t="inlineStr"/>
      <c r="Q116" s="192" t="inlineStr"/>
      <c r="R116" s="192" t="inlineStr"/>
      <c r="S116" s="192">
        <f>G116*BS!$B$9</f>
        <v/>
      </c>
      <c r="T116" s="192">
        <f>H116*BS!$B$9</f>
        <v/>
      </c>
      <c r="U116" s="193">
        <f>I95</f>
        <v/>
      </c>
    </row>
    <row r="117">
      <c r="B117" s="211" t="inlineStr">
        <is>
          <t>Settlement discount Total $ None Current</t>
        </is>
      </c>
      <c r="C117" s="939" t="n"/>
      <c r="D117" s="939" t="n"/>
      <c r="E117" s="939" t="n"/>
      <c r="F117" s="939" t="n"/>
      <c r="G117" s="939" t="n">
        <v>4485336</v>
      </c>
      <c r="H117" s="939" t="n"/>
      <c r="I117" s="981" t="n"/>
      <c r="J117" s="180" t="n"/>
      <c r="N117" s="976">
        <f>B117</f>
        <v/>
      </c>
      <c r="O117" s="192" t="inlineStr"/>
      <c r="P117" s="192" t="inlineStr"/>
      <c r="Q117" s="192" t="inlineStr"/>
      <c r="R117" s="192" t="inlineStr"/>
      <c r="S117" s="192">
        <f>G117*BS!$B$9</f>
        <v/>
      </c>
      <c r="T117" s="192" t="inlineStr"/>
      <c r="U117" s="193">
        <f>I96</f>
        <v/>
      </c>
    </row>
    <row r="118">
      <c r="B118" s="211" t="n"/>
      <c r="C118" s="939" t="n"/>
      <c r="D118" s="939" t="n"/>
      <c r="E118" s="939" t="n"/>
      <c r="F118" s="939" t="n"/>
      <c r="G118" s="939" t="n"/>
      <c r="H118" s="939" t="n"/>
      <c r="I118" s="981" t="n"/>
      <c r="J118" s="180" t="n"/>
      <c r="N118" s="976" t="inlineStr"/>
      <c r="O118" s="192" t="inlineStr"/>
      <c r="P118" s="192" t="inlineStr"/>
      <c r="Q118" s="192" t="inlineStr"/>
      <c r="R118" s="192" t="inlineStr"/>
      <c r="S118" s="192" t="inlineStr"/>
      <c r="T118" s="192" t="inlineStr"/>
      <c r="U118" s="193">
        <f>I97</f>
        <v/>
      </c>
    </row>
    <row r="119">
      <c r="B119" s="102" t="n"/>
      <c r="C119" s="939" t="n"/>
      <c r="D119" s="939" t="n"/>
      <c r="E119" s="939" t="n"/>
      <c r="F119" s="939" t="n"/>
      <c r="G119" s="939" t="n"/>
      <c r="H119" s="939" t="n"/>
      <c r="I119" s="981" t="n"/>
      <c r="J119" s="180" t="n"/>
      <c r="N119" s="976" t="inlineStr"/>
      <c r="O119" s="192" t="inlineStr"/>
      <c r="P119" s="192" t="inlineStr"/>
      <c r="Q119" s="192" t="inlineStr"/>
      <c r="R119" s="192" t="inlineStr"/>
      <c r="S119" s="192" t="inlineStr"/>
      <c r="T119" s="192" t="inlineStr"/>
      <c r="U119" s="193">
        <f>I98</f>
        <v/>
      </c>
    </row>
    <row r="120">
      <c r="A120" s="194" t="inlineStr">
        <is>
          <t>K14</t>
        </is>
      </c>
      <c r="B120" s="96" t="inlineStr">
        <is>
          <t xml:space="preserve">Total </t>
        </is>
      </c>
      <c r="C120" s="954">
        <f>SUM(INDIRECT(ADDRESS(MATCH("K13",$A:$A,0)+1,COLUMN(C$13),4)&amp;":"&amp;ADDRESS(MATCH("K14",$A:$A,0)-1,COLUMN(C$13),4)))</f>
        <v/>
      </c>
      <c r="D120" s="954">
        <f>SUM(INDIRECT(ADDRESS(MATCH("K13",$A:$A,0)+1,COLUMN(D$13),4)&amp;":"&amp;ADDRESS(MATCH("K14",$A:$A,0)-1,COLUMN(D$13),4)))</f>
        <v/>
      </c>
      <c r="E120" s="954">
        <f>SUM(INDIRECT(ADDRESS(MATCH("K13",$A:$A,0)+1,COLUMN(E$13),4)&amp;":"&amp;ADDRESS(MATCH("K14",$A:$A,0)-1,COLUMN(E$13),4)))</f>
        <v/>
      </c>
      <c r="F120" s="954">
        <f>SUM(INDIRECT(ADDRESS(MATCH("K13",$A:$A,0)+1,COLUMN(F$13),4)&amp;":"&amp;ADDRESS(MATCH("K14",$A:$A,0)-1,COLUMN(F$13),4)))</f>
        <v/>
      </c>
      <c r="G120" s="954">
        <f>SUM(INDIRECT(ADDRESS(MATCH("K13",$A:$A,0)+1,COLUMN(G$13),4)&amp;":"&amp;ADDRESS(MATCH("K14",$A:$A,0)-1,COLUMN(G$13),4)))</f>
        <v/>
      </c>
      <c r="H120" s="954">
        <f>SUM(INDIRECT(ADDRESS(MATCH("K13",$A:$A,0)+1,COLUMN(H$13),4)&amp;":"&amp;ADDRESS(MATCH("K14",$A:$A,0)-1,COLUMN(H$13),4)))</f>
        <v/>
      </c>
      <c r="I120" s="981" t="n"/>
      <c r="J120" s="196" t="n"/>
      <c r="K120" s="197" t="n"/>
      <c r="L120" s="197" t="n"/>
      <c r="M120" s="197" t="n"/>
      <c r="N120" s="966">
        <f>B120</f>
        <v/>
      </c>
      <c r="O120" s="198">
        <f>C120*BS!$B$9</f>
        <v/>
      </c>
      <c r="P120" s="198">
        <f>D120*BS!$B$9</f>
        <v/>
      </c>
      <c r="Q120" s="198">
        <f>E120*BS!$B$9</f>
        <v/>
      </c>
      <c r="R120" s="198">
        <f>F120*BS!$B$9</f>
        <v/>
      </c>
      <c r="S120" s="198">
        <f>G120*BS!$B$9</f>
        <v/>
      </c>
      <c r="T120" s="198">
        <f>H120*BS!$B$9</f>
        <v/>
      </c>
      <c r="U120" s="193">
        <f>I99</f>
        <v/>
      </c>
      <c r="V120" s="197" t="n"/>
      <c r="W120" s="197" t="n"/>
      <c r="X120" s="197" t="n"/>
      <c r="Y120" s="197" t="n"/>
      <c r="Z120" s="197" t="n"/>
      <c r="AA120" s="197" t="n"/>
      <c r="AB120" s="197" t="n"/>
      <c r="AC120" s="197" t="n"/>
      <c r="AD120" s="197" t="n"/>
      <c r="AE120" s="197" t="n"/>
      <c r="AF120" s="197" t="n"/>
      <c r="AG120" s="197" t="n"/>
      <c r="AH120" s="197" t="n"/>
      <c r="AI120" s="197" t="n"/>
      <c r="AJ120" s="197" t="n"/>
      <c r="AK120" s="197" t="n"/>
      <c r="AL120" s="197" t="n"/>
      <c r="AM120" s="197" t="n"/>
      <c r="AN120" s="197" t="n"/>
      <c r="AO120" s="197" t="n"/>
      <c r="AP120" s="197" t="n"/>
      <c r="AQ120" s="197" t="n"/>
      <c r="AR120" s="197" t="n"/>
      <c r="AS120" s="197" t="n"/>
      <c r="AT120" s="197" t="n"/>
      <c r="AU120" s="197" t="n"/>
      <c r="AV120" s="197" t="n"/>
      <c r="AW120" s="197" t="n"/>
      <c r="AX120" s="197" t="n"/>
      <c r="AY120" s="197" t="n"/>
      <c r="AZ120" s="197" t="n"/>
      <c r="BA120" s="197" t="n"/>
      <c r="BB120" s="197" t="n"/>
      <c r="BC120" s="197" t="n"/>
      <c r="BD120" s="197" t="n"/>
      <c r="BE120" s="197" t="n"/>
      <c r="BF120" s="197" t="n"/>
      <c r="BG120" s="197" t="n"/>
      <c r="BH120" s="197" t="n"/>
      <c r="BI120" s="197" t="n"/>
      <c r="BJ120" s="197" t="n"/>
      <c r="BK120" s="197" t="n"/>
      <c r="BL120" s="197" t="n"/>
      <c r="BM120" s="197" t="n"/>
      <c r="BN120" s="197" t="n"/>
      <c r="BO120" s="197" t="n"/>
      <c r="BP120" s="197" t="n"/>
      <c r="BQ120" s="197" t="n"/>
      <c r="BR120" s="197" t="n"/>
      <c r="BS120" s="197" t="n"/>
      <c r="BT120" s="197" t="n"/>
      <c r="BU120" s="197" t="n"/>
      <c r="BV120" s="197" t="n"/>
      <c r="BW120" s="197" t="n"/>
      <c r="BX120" s="197" t="n"/>
      <c r="BY120" s="197" t="n"/>
      <c r="BZ120" s="197" t="n"/>
      <c r="CA120" s="197" t="n"/>
      <c r="CB120" s="197" t="n"/>
      <c r="CC120" s="197" t="n"/>
      <c r="CD120" s="197" t="n"/>
      <c r="CE120" s="197" t="n"/>
      <c r="CF120" s="197" t="n"/>
      <c r="CG120" s="197" t="n"/>
      <c r="CH120" s="197" t="n"/>
      <c r="CI120" s="197" t="n"/>
      <c r="CJ120" s="197" t="n"/>
      <c r="CK120" s="197" t="n"/>
      <c r="CL120" s="197" t="n"/>
      <c r="CM120" s="197" t="n"/>
      <c r="CN120" s="197" t="n"/>
      <c r="CO120" s="197" t="n"/>
      <c r="CP120" s="197" t="n"/>
      <c r="CQ120" s="197" t="n"/>
      <c r="CR120" s="197" t="n"/>
      <c r="CS120" s="197" t="n"/>
      <c r="CT120" s="197" t="n"/>
      <c r="CU120" s="197" t="n"/>
      <c r="CV120" s="197" t="n"/>
      <c r="CW120" s="197" t="n"/>
      <c r="CX120" s="197" t="n"/>
      <c r="CY120" s="197" t="n"/>
      <c r="CZ120" s="197" t="n"/>
      <c r="DA120" s="197" t="n"/>
      <c r="DB120" s="197" t="n"/>
      <c r="DC120" s="197" t="n"/>
      <c r="DD120" s="197" t="n"/>
      <c r="DE120" s="197" t="n"/>
      <c r="DF120" s="197" t="n"/>
      <c r="DG120" s="197" t="n"/>
      <c r="DH120" s="197" t="n"/>
      <c r="DI120" s="197" t="n"/>
      <c r="DJ120" s="197" t="n"/>
      <c r="DK120" s="197" t="n"/>
      <c r="DL120" s="197" t="n"/>
      <c r="DM120" s="197" t="n"/>
      <c r="DN120" s="197" t="n"/>
      <c r="DO120" s="197" t="n"/>
      <c r="DP120" s="197" t="n"/>
      <c r="DQ120" s="197" t="n"/>
      <c r="DR120" s="197" t="n"/>
      <c r="DS120" s="197" t="n"/>
      <c r="DT120" s="197" t="n"/>
      <c r="DU120" s="197" t="n"/>
      <c r="DV120" s="197" t="n"/>
      <c r="DW120" s="197" t="n"/>
      <c r="DX120" s="197" t="n"/>
      <c r="DY120" s="197" t="n"/>
      <c r="DZ120" s="197" t="n"/>
      <c r="EA120" s="197" t="n"/>
      <c r="EB120" s="197" t="n"/>
      <c r="EC120" s="197" t="n"/>
      <c r="ED120" s="197" t="n"/>
      <c r="EE120" s="197" t="n"/>
      <c r="EF120" s="197" t="n"/>
      <c r="EG120" s="197" t="n"/>
      <c r="EH120" s="197" t="n"/>
      <c r="EI120" s="197" t="n"/>
      <c r="EJ120" s="197" t="n"/>
    </row>
    <row r="121">
      <c r="B121" s="208" t="n"/>
      <c r="C121" s="215" t="n"/>
      <c r="D121" s="216" t="n"/>
      <c r="E121" s="982" t="n"/>
      <c r="F121" s="982" t="n"/>
      <c r="G121" s="982" t="n"/>
      <c r="H121" s="982" t="n"/>
      <c r="I121" s="981" t="n"/>
      <c r="J121" s="180" t="n"/>
      <c r="N121" s="976" t="inlineStr"/>
      <c r="O121" s="192" t="inlineStr"/>
      <c r="P121" s="192" t="inlineStr"/>
      <c r="Q121" s="192" t="inlineStr"/>
      <c r="R121" s="192" t="inlineStr"/>
      <c r="S121" s="192" t="inlineStr"/>
      <c r="T121" s="192" t="inlineStr"/>
      <c r="U121" s="193" t="n"/>
    </row>
    <row r="122" customFormat="1" s="194">
      <c r="A122" s="171" t="inlineStr">
        <is>
          <t>K15</t>
        </is>
      </c>
      <c r="B122" s="96" t="inlineStr">
        <is>
          <t xml:space="preserve">Long Term Debt </t>
        </is>
      </c>
      <c r="C122" s="983" t="n"/>
      <c r="D122" s="983" t="n"/>
      <c r="E122" s="983" t="n"/>
      <c r="F122" s="983" t="n"/>
      <c r="G122" s="983" t="n"/>
      <c r="H122" s="983" t="n"/>
      <c r="I122" s="984" t="n"/>
      <c r="J122" s="180" t="n"/>
      <c r="N122" s="966">
        <f>B122</f>
        <v/>
      </c>
      <c r="O122" s="204" t="inlineStr"/>
      <c r="P122" s="204" t="inlineStr"/>
      <c r="Q122" s="204" t="inlineStr"/>
      <c r="R122" s="204" t="inlineStr"/>
      <c r="S122" s="204" t="inlineStr"/>
      <c r="T122" s="204" t="inlineStr"/>
      <c r="U122" s="193" t="n"/>
    </row>
    <row r="123">
      <c r="A123" s="79" t="inlineStr">
        <is>
          <t>K16</t>
        </is>
      </c>
      <c r="B123" s="621" t="inlineStr">
        <is>
          <t xml:space="preserve"> Long Term Borrowings</t>
        </is>
      </c>
      <c r="I123" s="210" t="n"/>
      <c r="J123" s="180" t="n"/>
      <c r="N123" s="985">
        <f>B123</f>
        <v/>
      </c>
      <c r="O123" t="inlineStr"/>
      <c r="P123" t="inlineStr"/>
      <c r="Q123" t="inlineStr"/>
      <c r="R123" t="inlineStr"/>
      <c r="S123" t="inlineStr"/>
      <c r="T123" t="inlineStr"/>
      <c r="U123" s="193">
        <f>I102</f>
        <v/>
      </c>
    </row>
    <row r="124" customFormat="1" s="194">
      <c r="A124" s="79" t="n"/>
      <c r="B124" s="102" t="n"/>
      <c r="C124" s="103" t="n"/>
      <c r="D124" s="103" t="n"/>
      <c r="E124" s="103" t="n"/>
      <c r="F124" s="103" t="n"/>
      <c r="G124" s="103" t="n"/>
      <c r="H124" s="103" t="n"/>
      <c r="I124" s="210" t="n"/>
      <c r="J124" s="180" t="n"/>
      <c r="N124" s="985"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210" t="n"/>
      <c r="J125" s="180" t="n"/>
      <c r="N125" s="985" t="inlineStr"/>
      <c r="O125" s="192" t="inlineStr"/>
      <c r="P125" s="192" t="inlineStr"/>
      <c r="Q125" s="192" t="inlineStr"/>
      <c r="R125" s="192" t="inlineStr"/>
      <c r="S125" s="192" t="inlineStr"/>
      <c r="T125" s="192" t="inlineStr"/>
      <c r="U125" s="193" t="n"/>
    </row>
    <row r="126">
      <c r="A126" s="79" t="inlineStr">
        <is>
          <t>K16T</t>
        </is>
      </c>
      <c r="B126" s="96" t="inlineStr">
        <is>
          <t xml:space="preserve"> Total </t>
        </is>
      </c>
      <c r="C126" s="954">
        <f>SUM(INDIRECT(ADDRESS(MATCH("K16",$A:$A,0)+1,COLUMN(C$13),4)&amp;":"&amp;ADDRESS(MATCH("K16T",$A:$A,0)-1,COLUMN(C$13),4)))</f>
        <v/>
      </c>
      <c r="D126" s="954">
        <f>SUM(INDIRECT(ADDRESS(MATCH("K16",$A:$A,0)+1,COLUMN(D$13),4)&amp;":"&amp;ADDRESS(MATCH("K16T",$A:$A,0)-1,COLUMN(D$13),4)))</f>
        <v/>
      </c>
      <c r="E126" s="954">
        <f>SUM(INDIRECT(ADDRESS(MATCH("K16",$A:$A,0)+1,COLUMN(E$13),4)&amp;":"&amp;ADDRESS(MATCH("K16T",$A:$A,0)-1,COLUMN(E$13),4)))</f>
        <v/>
      </c>
      <c r="F126" s="954">
        <f>SUM(INDIRECT(ADDRESS(MATCH("K16",$A:$A,0)+1,COLUMN(F$13),4)&amp;":"&amp;ADDRESS(MATCH("K16T",$A:$A,0)-1,COLUMN(F$13),4)))</f>
        <v/>
      </c>
      <c r="G126" s="954" t="n">
        <v>0</v>
      </c>
      <c r="H126" s="954" t="n">
        <v>0</v>
      </c>
      <c r="I126" s="210" t="n"/>
      <c r="J126" s="180" t="n"/>
      <c r="N126" s="985">
        <f>B126</f>
        <v/>
      </c>
      <c r="O126" s="192">
        <f>C126*BS!$B$9</f>
        <v/>
      </c>
      <c r="P126" s="192">
        <f>D126*BS!$B$9</f>
        <v/>
      </c>
      <c r="Q126" s="192">
        <f>E126*BS!$B$9</f>
        <v/>
      </c>
      <c r="R126" s="192">
        <f>F126*BS!$B$9</f>
        <v/>
      </c>
      <c r="S126" s="192">
        <f>G126*BS!$B$9</f>
        <v/>
      </c>
      <c r="T126" s="192">
        <f>H126*BS!$B$9</f>
        <v/>
      </c>
      <c r="U126" s="193" t="n"/>
    </row>
    <row r="127">
      <c r="A127" s="79" t="inlineStr">
        <is>
          <t>K17</t>
        </is>
      </c>
      <c r="B127" s="621" t="inlineStr">
        <is>
          <t xml:space="preserve"> Bond</t>
        </is>
      </c>
      <c r="I127" s="986" t="n"/>
      <c r="J127" s="180" t="n"/>
      <c r="N127" s="985">
        <f>B127</f>
        <v/>
      </c>
      <c r="O127" t="inlineStr"/>
      <c r="P127" t="inlineStr"/>
      <c r="Q127" t="inlineStr"/>
      <c r="R127" t="inlineStr"/>
      <c r="S127" t="inlineStr"/>
      <c r="T127" t="inlineStr"/>
      <c r="U127" s="193">
        <f>I106</f>
        <v/>
      </c>
    </row>
    <row r="128" ht="18.75" customFormat="1" customHeight="1" s="194">
      <c r="A128" s="79" t="n"/>
      <c r="B128" s="102" t="n"/>
      <c r="C128" s="103" t="n"/>
      <c r="D128" s="103" t="n"/>
      <c r="E128" s="103" t="n"/>
      <c r="F128" s="103" t="n"/>
      <c r="G128" s="103" t="n"/>
      <c r="H128" s="103" t="n"/>
      <c r="I128" s="986" t="n"/>
      <c r="J128" s="180" t="n"/>
      <c r="N128" s="985" t="inlineStr"/>
      <c r="O128" s="192" t="inlineStr"/>
      <c r="P128" s="192" t="inlineStr"/>
      <c r="Q128" s="192" t="inlineStr"/>
      <c r="R128" s="192" t="inlineStr"/>
      <c r="S128" s="192" t="inlineStr"/>
      <c r="T128" s="192" t="inlineStr"/>
      <c r="U128" s="193" t="n"/>
    </row>
    <row r="129">
      <c r="A129" s="79" t="n"/>
      <c r="B129" s="102" t="n"/>
      <c r="C129" s="220" t="n"/>
      <c r="D129" s="220" t="n"/>
      <c r="E129" s="220" t="n"/>
      <c r="F129" s="220" t="n"/>
      <c r="G129" s="220" t="n"/>
      <c r="H129" s="220" t="n"/>
      <c r="I129" s="986" t="n"/>
      <c r="J129" s="180" t="n"/>
      <c r="N129" s="985" t="inlineStr"/>
      <c r="O129" s="192" t="inlineStr"/>
      <c r="P129" s="192" t="inlineStr"/>
      <c r="Q129" s="192" t="inlineStr"/>
      <c r="R129" s="192" t="inlineStr"/>
      <c r="S129" s="192" t="inlineStr"/>
      <c r="T129" s="192" t="inlineStr"/>
      <c r="U129" s="193" t="n"/>
    </row>
    <row r="130">
      <c r="A130" s="79" t="inlineStr">
        <is>
          <t>K17T</t>
        </is>
      </c>
      <c r="B130" s="96" t="inlineStr">
        <is>
          <t xml:space="preserve"> Total </t>
        </is>
      </c>
      <c r="C130" s="954">
        <f>SUM(INDIRECT(ADDRESS(MATCH("K17",$A:$A,0)+1,COLUMN(C$13),4)&amp;":"&amp;ADDRESS(MATCH("K17T",$A:$A,0)-1,COLUMN(C$13),4)))</f>
        <v/>
      </c>
      <c r="D130" s="954">
        <f>SUM(INDIRECT(ADDRESS(MATCH("K17",$A:$A,0)+1,COLUMN(D$13),4)&amp;":"&amp;ADDRESS(MATCH("K17T",$A:$A,0)-1,COLUMN(D$13),4)))</f>
        <v/>
      </c>
      <c r="E130" s="954">
        <f>SUM(INDIRECT(ADDRESS(MATCH("K17",$A:$A,0)+1,COLUMN(E$13),4)&amp;":"&amp;ADDRESS(MATCH("K17T",$A:$A,0)-1,COLUMN(E$13),4)))</f>
        <v/>
      </c>
      <c r="F130" s="954">
        <f>SUM(INDIRECT(ADDRESS(MATCH("K17",$A:$A,0)+1,COLUMN(F$13),4)&amp;":"&amp;ADDRESS(MATCH("K17T",$A:$A,0)-1,COLUMN(F$13),4)))</f>
        <v/>
      </c>
      <c r="G130" s="954" t="n">
        <v>0</v>
      </c>
      <c r="H130" s="954" t="n">
        <v>0</v>
      </c>
      <c r="I130" s="986" t="n"/>
      <c r="J130" s="180" t="n"/>
      <c r="N130" s="985">
        <f>B130</f>
        <v/>
      </c>
      <c r="O130" s="192">
        <f>C130*BS!$B$9</f>
        <v/>
      </c>
      <c r="P130" s="192">
        <f>D130*BS!$B$9</f>
        <v/>
      </c>
      <c r="Q130" s="192">
        <f>E130*BS!$B$9</f>
        <v/>
      </c>
      <c r="R130" s="192">
        <f>F130*BS!$B$9</f>
        <v/>
      </c>
      <c r="S130" s="192">
        <f>G130*BS!$B$9</f>
        <v/>
      </c>
      <c r="T130" s="192">
        <f>H130*BS!$B$9</f>
        <v/>
      </c>
      <c r="U130" s="193" t="n"/>
    </row>
    <row r="131">
      <c r="A131" s="79" t="inlineStr">
        <is>
          <t>K18</t>
        </is>
      </c>
      <c r="B131" s="621" t="inlineStr">
        <is>
          <t xml:space="preserve"> Subordinate Debt</t>
        </is>
      </c>
      <c r="I131" s="975" t="n"/>
      <c r="J131" s="180" t="n"/>
      <c r="N131" s="985">
        <f>B131</f>
        <v/>
      </c>
      <c r="O131" t="inlineStr"/>
      <c r="P131" t="inlineStr"/>
      <c r="Q131" t="inlineStr"/>
      <c r="R131" t="inlineStr"/>
      <c r="S131" t="inlineStr"/>
      <c r="T131" t="inlineStr"/>
      <c r="U131" s="193">
        <f>I110</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t="n"/>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inlineStr">
        <is>
          <t>K18T</t>
        </is>
      </c>
      <c r="B134" s="96" t="inlineStr">
        <is>
          <t xml:space="preserve"> Total </t>
        </is>
      </c>
      <c r="C134" s="954">
        <f>SUM(INDIRECT(ADDRESS(MATCH("K18",$A:$A,0)+1,COLUMN(C$13),4)&amp;":"&amp;ADDRESS(MATCH("K18T",$A:$A,0)-1,COLUMN(C$13),4)))</f>
        <v/>
      </c>
      <c r="D134" s="954">
        <f>SUM(INDIRECT(ADDRESS(MATCH("K18",$A:$A,0)+1,COLUMN(D$13),4)&amp;":"&amp;ADDRESS(MATCH("K18T",$A:$A,0)-1,COLUMN(D$13),4)))</f>
        <v/>
      </c>
      <c r="E134" s="954">
        <f>SUM(INDIRECT(ADDRESS(MATCH("K18",$A:$A,0)+1,COLUMN(E$13),4)&amp;":"&amp;ADDRESS(MATCH("K18T",$A:$A,0)-1,COLUMN(E$13),4)))</f>
        <v/>
      </c>
      <c r="F134" s="954">
        <f>SUM(INDIRECT(ADDRESS(MATCH("K18",$A:$A,0)+1,COLUMN(F$13),4)&amp;":"&amp;ADDRESS(MATCH("K18T",$A:$A,0)-1,COLUMN(F$13),4)))</f>
        <v/>
      </c>
      <c r="G134" s="954" t="n">
        <v>0</v>
      </c>
      <c r="H134" s="954" t="n">
        <v>0</v>
      </c>
      <c r="I134" s="975" t="n"/>
      <c r="J134" s="180" t="n"/>
      <c r="N134" s="976">
        <f>B134</f>
        <v/>
      </c>
      <c r="O134" s="192">
        <f>C134*BS!$B$9</f>
        <v/>
      </c>
      <c r="P134" s="192">
        <f>D134*BS!$B$9</f>
        <v/>
      </c>
      <c r="Q134" s="192">
        <f>E134*BS!$B$9</f>
        <v/>
      </c>
      <c r="R134" s="192">
        <f>F134*BS!$B$9</f>
        <v/>
      </c>
      <c r="S134" s="192">
        <f>G134*BS!$B$9</f>
        <v/>
      </c>
      <c r="T134" s="192">
        <f>H134*BS!$B$9</f>
        <v/>
      </c>
      <c r="U134" s="193" t="n"/>
    </row>
    <row r="135">
      <c r="A135" s="79" t="inlineStr">
        <is>
          <t>K19</t>
        </is>
      </c>
      <c r="B135" s="102" t="inlineStr">
        <is>
          <t xml:space="preserve"> Loan from related parties </t>
        </is>
      </c>
      <c r="C135" s="220" t="n"/>
      <c r="D135" s="220" t="n"/>
      <c r="E135" s="220" t="n"/>
      <c r="F135" s="220" t="n"/>
      <c r="G135" s="220" t="n"/>
      <c r="H135" s="220" t="n"/>
      <c r="I135" s="975" t="n"/>
      <c r="J135" s="180" t="n"/>
      <c r="N135" s="976">
        <f>B135</f>
        <v/>
      </c>
      <c r="O135" s="192" t="inlineStr"/>
      <c r="P135" s="192" t="inlineStr"/>
      <c r="Q135" s="192" t="inlineStr"/>
      <c r="R135" s="192" t="inlineStr"/>
      <c r="S135" s="192" t="inlineStr"/>
      <c r="T135" s="192" t="inlineStr"/>
      <c r="U135" s="193">
        <f>I114</f>
        <v/>
      </c>
    </row>
    <row r="136">
      <c r="A136" s="79" t="n"/>
      <c r="B136" s="102" t="n"/>
      <c r="C136" s="220" t="n"/>
      <c r="D136" s="220" t="n"/>
      <c r="E136" s="220" t="n"/>
      <c r="F136" s="220" t="n"/>
      <c r="G136" s="220" t="n"/>
      <c r="H136" s="220" t="n"/>
      <c r="I136" s="975" t="n"/>
      <c r="J136" s="180" t="n"/>
      <c r="N136" s="976" t="inlineStr"/>
      <c r="O136" s="192" t="inlineStr"/>
      <c r="P136" s="192" t="inlineStr"/>
      <c r="Q136" s="192" t="inlineStr"/>
      <c r="R136" s="192" t="inlineStr"/>
      <c r="S136" s="192" t="inlineStr"/>
      <c r="T136" s="192" t="inlineStr"/>
      <c r="U136" s="193">
        <f>I115</f>
        <v/>
      </c>
    </row>
    <row r="137">
      <c r="A137" s="79" t="n"/>
      <c r="B137" s="102" t="n"/>
      <c r="C137" s="220" t="n"/>
      <c r="D137" s="220" t="n"/>
      <c r="E137" s="220" t="n"/>
      <c r="F137" s="220" t="n"/>
      <c r="G137" s="220" t="n"/>
      <c r="H137" s="220" t="n"/>
      <c r="I137" s="975" t="n"/>
      <c r="J137" s="180" t="n"/>
      <c r="N137" s="976" t="inlineStr"/>
      <c r="O137" s="192" t="inlineStr"/>
      <c r="P137" s="192" t="inlineStr"/>
      <c r="Q137" s="192" t="inlineStr"/>
      <c r="R137" s="192" t="inlineStr"/>
      <c r="S137" s="192" t="inlineStr"/>
      <c r="T137" s="192" t="inlineStr"/>
      <c r="U137" s="193">
        <f>I116</f>
        <v/>
      </c>
    </row>
    <row r="138">
      <c r="A138" s="79" t="n"/>
      <c r="B138" s="102" t="n"/>
      <c r="C138" s="103" t="n"/>
      <c r="D138" s="103" t="n"/>
      <c r="E138" s="103" t="n"/>
      <c r="F138" s="103" t="n"/>
      <c r="G138" s="103" t="n"/>
      <c r="H138" s="103" t="n"/>
      <c r="I138" s="975" t="n"/>
      <c r="J138" s="180" t="n"/>
      <c r="N138" s="976" t="inlineStr"/>
      <c r="O138" s="192" t="inlineStr"/>
      <c r="P138" s="192" t="inlineStr"/>
      <c r="Q138" s="192" t="inlineStr"/>
      <c r="R138" s="192" t="inlineStr"/>
      <c r="S138" s="192" t="inlineStr"/>
      <c r="T138" s="192" t="inlineStr"/>
      <c r="U138" s="193">
        <f>I117</f>
        <v/>
      </c>
    </row>
    <row r="139">
      <c r="A139" s="79" t="n"/>
      <c r="B139" s="102" t="n"/>
      <c r="C139" s="220" t="n"/>
      <c r="D139" s="220" t="n"/>
      <c r="E139" s="220" t="n"/>
      <c r="F139" s="220" t="n"/>
      <c r="G139" s="220" t="n"/>
      <c r="H139" s="220" t="n"/>
      <c r="I139" s="975" t="n"/>
      <c r="J139" s="180" t="n"/>
      <c r="N139" s="976" t="inlineStr"/>
      <c r="O139" s="192" t="inlineStr"/>
      <c r="P139" s="192" t="inlineStr"/>
      <c r="Q139" s="192" t="inlineStr"/>
      <c r="R139" s="192" t="inlineStr"/>
      <c r="S139" s="192" t="inlineStr"/>
      <c r="T139" s="192" t="inlineStr"/>
      <c r="U139" s="193" t="n"/>
    </row>
    <row r="140" customFormat="1" s="194">
      <c r="A140" s="79" t="n"/>
      <c r="B140" s="102" t="n"/>
      <c r="C140" s="220" t="n"/>
      <c r="D140" s="220" t="n"/>
      <c r="E140" s="220" t="n"/>
      <c r="F140" s="220" t="n"/>
      <c r="G140" s="220" t="n"/>
      <c r="H140" s="220" t="n"/>
      <c r="I140" s="975" t="n"/>
      <c r="J140" s="180" t="n"/>
      <c r="N140" s="976" t="inlineStr"/>
      <c r="O140" s="192" t="inlineStr"/>
      <c r="P140" s="192" t="inlineStr"/>
      <c r="Q140" s="192" t="inlineStr"/>
      <c r="R140" s="192" t="inlineStr"/>
      <c r="S140" s="192" t="inlineStr"/>
      <c r="T140" s="192" t="inlineStr"/>
      <c r="U140" s="193">
        <f>I119</f>
        <v/>
      </c>
    </row>
    <row r="141">
      <c r="A141" s="79" t="n"/>
      <c r="B141" s="102" t="n"/>
      <c r="C141" s="220" t="n"/>
      <c r="D141" s="220" t="n"/>
      <c r="E141" s="220" t="n"/>
      <c r="F141" s="220" t="n"/>
      <c r="G141" s="220" t="n"/>
      <c r="H141" s="220" t="n"/>
      <c r="I141" s="975" t="n"/>
      <c r="J141" s="180" t="n"/>
      <c r="N141" s="976" t="inlineStr"/>
      <c r="O141" s="192" t="inlineStr"/>
      <c r="P141" s="192" t="inlineStr"/>
      <c r="Q141" s="192" t="inlineStr"/>
      <c r="R141" s="192" t="inlineStr"/>
      <c r="S141" s="192" t="inlineStr"/>
      <c r="T141" s="192" t="inlineStr"/>
      <c r="U141" s="193">
        <f>I120</f>
        <v/>
      </c>
    </row>
    <row r="142" customFormat="1" s="194">
      <c r="B142" s="102" t="inlineStr">
        <is>
          <t xml:space="preserve"> Others </t>
        </is>
      </c>
      <c r="C142" s="220" t="n"/>
      <c r="D142" s="220" t="n"/>
      <c r="E142" s="220" t="n"/>
      <c r="F142" s="220" t="n"/>
      <c r="G142" s="220" t="n"/>
      <c r="H142" s="220" t="n"/>
      <c r="I142" s="980" t="n"/>
      <c r="J142" s="180" t="n"/>
      <c r="N142" s="976">
        <f>B142</f>
        <v/>
      </c>
      <c r="O142" s="192" t="inlineStr"/>
      <c r="P142" s="192" t="inlineStr"/>
      <c r="Q142" s="192" t="inlineStr"/>
      <c r="R142" s="192" t="inlineStr"/>
      <c r="S142" s="192" t="inlineStr"/>
      <c r="T142" s="192" t="inlineStr"/>
      <c r="U142" s="193">
        <f>I121</f>
        <v/>
      </c>
    </row>
    <row r="143" ht="14.1" customHeight="1" s="340">
      <c r="A143" s="194" t="inlineStr">
        <is>
          <t>K20</t>
        </is>
      </c>
      <c r="B143" s="96" t="inlineStr">
        <is>
          <t xml:space="preserve">Total </t>
        </is>
      </c>
      <c r="C143" s="987">
        <f>INDIRECT(ADDRESS(MATCH("K16T",$A:$A,0),COLUMN(C$13),4))+INDIRECT(ADDRESS(MATCH("K17T",$A:$A,0),COLUMN(C$13),4))+INDIRECT(ADDRESS(MATCH("K18T",$A:$A,0),COLUMN(C$13),4))+SUM(INDIRECT(ADDRESS(MATCH("K19",$A:$A,0),COLUMN(C$13),4)&amp;":"&amp;ADDRESS(MATCH("K20",$A:$A,0)-1,COLUMN(C$13),4)))</f>
        <v/>
      </c>
      <c r="D143" s="987">
        <f>INDIRECT(ADDRESS(MATCH("K16T",$A:$A,0),COLUMN(D$13),4))+INDIRECT(ADDRESS(MATCH("K17T",$A:$A,0),COLUMN(D$13),4))+INDIRECT(ADDRESS(MATCH("K18T",$A:$A,0),COLUMN(D$13),4))+SUM(INDIRECT(ADDRESS(MATCH("K19",$A:$A,0),COLUMN(D$13),4)&amp;":"&amp;ADDRESS(MATCH("K20",$A:$A,0)-1,COLUMN(D$13),4)))</f>
        <v/>
      </c>
      <c r="E143" s="987">
        <f>INDIRECT(ADDRESS(MATCH("K16T",$A:$A,0),COLUMN(E$13),4))+INDIRECT(ADDRESS(MATCH("K17T",$A:$A,0),COLUMN(E$13),4))+INDIRECT(ADDRESS(MATCH("K18T",$A:$A,0),COLUMN(E$13),4))+SUM(INDIRECT(ADDRESS(MATCH("K19",$A:$A,0),COLUMN(E$13),4)&amp;":"&amp;ADDRESS(MATCH("K20",$A:$A,0)-1,COLUMN(E$13),4)))</f>
        <v/>
      </c>
      <c r="F143" s="987">
        <f>INDIRECT(ADDRESS(MATCH("K16T",$A:$A,0),COLUMN(F$13),4))+INDIRECT(ADDRESS(MATCH("K17T",$A:$A,0),COLUMN(F$13),4))+INDIRECT(ADDRESS(MATCH("K18T",$A:$A,0),COLUMN(F$13),4))+SUM(INDIRECT(ADDRESS(MATCH("K19",$A:$A,0),COLUMN(F$13),4)&amp;":"&amp;ADDRESS(MATCH("K20",$A:$A,0)-1,COLUMN(F$13),4)))</f>
        <v/>
      </c>
      <c r="G143" s="987">
        <f>INDIRECT(ADDRESS(MATCH("K16T",$A:$A,0),COLUMN(G$13),4))+INDIRECT(ADDRESS(MATCH("K17T",$A:$A,0),COLUMN(G$13),4))+INDIRECT(ADDRESS(MATCH("K18T",$A:$A,0),COLUMN(G$13),4))+SUM(INDIRECT(ADDRESS(MATCH("K19",$A:$A,0),COLUMN(G$13),4)&amp;":"&amp;ADDRESS(MATCH("K20",$A:$A,0)-1,COLUMN(G$13),4)))</f>
        <v/>
      </c>
      <c r="H143" s="987">
        <f>INDIRECT(ADDRESS(MATCH("K16T",$A:$A,0),COLUMN(H$13),4))+INDIRECT(ADDRESS(MATCH("K17T",$A:$A,0),COLUMN(H$13),4))+INDIRECT(ADDRESS(MATCH("K18T",$A:$A,0),COLUMN(H$13),4))+SUM(INDIRECT(ADDRESS(MATCH("K19",$A:$A,0),COLUMN(H$13),4)&amp;":"&amp;ADDRESS(MATCH("K20",$A:$A,0)-1,COLUMN(H$13),4)))</f>
        <v/>
      </c>
      <c r="I143" s="988" t="n"/>
      <c r="J143" s="196" t="n"/>
      <c r="K143" s="197" t="n"/>
      <c r="L143" s="197" t="n"/>
      <c r="M143" s="197" t="n"/>
      <c r="N143" s="966">
        <f>B143</f>
        <v/>
      </c>
      <c r="O143" s="198">
        <f>C143*BS!$B$9</f>
        <v/>
      </c>
      <c r="P143" s="198">
        <f>D143*BS!$B$9</f>
        <v/>
      </c>
      <c r="Q143" s="198">
        <f>E143*BS!$B$9</f>
        <v/>
      </c>
      <c r="R143" s="198">
        <f>F143*BS!$B$9</f>
        <v/>
      </c>
      <c r="S143" s="198">
        <f>G143*BS!$B$9</f>
        <v/>
      </c>
      <c r="T143" s="198">
        <f>H143*BS!$B$9</f>
        <v/>
      </c>
      <c r="U143" s="193">
        <f>I122</f>
        <v/>
      </c>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89" t="n"/>
      <c r="D144" s="989" t="n"/>
      <c r="E144" s="989" t="n"/>
      <c r="F144" s="989" t="n"/>
      <c r="G144" s="989" t="n"/>
      <c r="H144" s="989" t="n"/>
      <c r="I144" s="980" t="n"/>
      <c r="J144" s="180" t="n"/>
      <c r="N144" s="976" t="inlineStr"/>
      <c r="O144" s="192" t="inlineStr"/>
      <c r="P144" s="192" t="inlineStr"/>
      <c r="Q144" s="192" t="inlineStr"/>
      <c r="R144" s="192" t="inlineStr"/>
      <c r="S144" s="192" t="inlineStr"/>
      <c r="T144" s="192" t="inlineStr"/>
      <c r="U144" s="193" t="n"/>
    </row>
    <row r="145">
      <c r="A145" s="194" t="inlineStr">
        <is>
          <t>K21</t>
        </is>
      </c>
      <c r="B145" s="96" t="inlineStr">
        <is>
          <t xml:space="preserve">Deferred Taxes </t>
        </is>
      </c>
      <c r="C145" s="990" t="n"/>
      <c r="D145" s="990" t="n"/>
      <c r="E145" s="990" t="n"/>
      <c r="F145" s="990" t="n"/>
      <c r="G145" s="990" t="n"/>
      <c r="H145" s="990" t="n"/>
      <c r="I145" s="988" t="n"/>
      <c r="J145" s="196" t="n"/>
      <c r="K145" s="197" t="n"/>
      <c r="L145" s="197" t="n"/>
      <c r="M145" s="197" t="n"/>
      <c r="N145" s="966">
        <f>B145</f>
        <v/>
      </c>
      <c r="O145" s="198" t="inlineStr"/>
      <c r="P145" s="198" t="inlineStr"/>
      <c r="Q145" s="198" t="inlineStr"/>
      <c r="R145" s="198" t="inlineStr"/>
      <c r="S145" s="198" t="inlineStr"/>
      <c r="T145" s="198" t="inlineStr"/>
      <c r="U145" s="193">
        <f>I124</f>
        <v/>
      </c>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103" t="n"/>
      <c r="D146" s="103" t="n"/>
      <c r="E146" s="103" t="n"/>
      <c r="F146" s="103" t="n"/>
      <c r="G146" s="103" t="n"/>
      <c r="H146" s="103" t="n"/>
      <c r="I146" s="988" t="n"/>
      <c r="J146" s="196" t="n"/>
      <c r="K146" s="197" t="n"/>
      <c r="L146" s="197" t="n"/>
      <c r="M146" s="197" t="n"/>
      <c r="N146" s="966" t="inlineStr"/>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52" t="n"/>
      <c r="D147" s="952" t="n"/>
      <c r="E147" s="952" t="n"/>
      <c r="F147" s="952" t="n"/>
      <c r="G147" s="952" t="n"/>
      <c r="H147" s="952" t="n"/>
      <c r="I147" s="980" t="n"/>
      <c r="J147" s="180" t="n"/>
      <c r="N147" s="976" t="inlineStr"/>
      <c r="O147" s="192" t="inlineStr"/>
      <c r="P147" s="192" t="inlineStr"/>
      <c r="Q147" s="192" t="inlineStr"/>
      <c r="R147" s="192" t="inlineStr"/>
      <c r="S147" s="192" t="inlineStr"/>
      <c r="T147" s="192" t="inlineStr"/>
      <c r="U147" s="193" t="n"/>
    </row>
    <row r="148">
      <c r="A148" s="171" t="inlineStr">
        <is>
          <t>K22</t>
        </is>
      </c>
      <c r="B148" s="96" t="inlineStr">
        <is>
          <t xml:space="preserve">Total </t>
        </is>
      </c>
      <c r="C148" s="954">
        <f>SUM(INDIRECT(ADDRESS(MATCH("K21",$A:$A,0)+1,COLUMN(C$13),4)&amp;":"&amp;ADDRESS(MATCH("K22",$A:$A,0)-1,COLUMN(C$13),4)))</f>
        <v/>
      </c>
      <c r="D148" s="954">
        <f>SUM(INDIRECT(ADDRESS(MATCH("K21",$A:$A,0)+1,COLUMN(D$13),4)&amp;":"&amp;ADDRESS(MATCH("K22",$A:$A,0)-1,COLUMN(D$13),4)))</f>
        <v/>
      </c>
      <c r="E148" s="954">
        <f>SUM(INDIRECT(ADDRESS(MATCH("K21",$A:$A,0)+1,COLUMN(E$13),4)&amp;":"&amp;ADDRESS(MATCH("K22",$A:$A,0)-1,COLUMN(E$13),4)))</f>
        <v/>
      </c>
      <c r="F148" s="954">
        <f>SUM(INDIRECT(ADDRESS(MATCH("K21",$A:$A,0)+1,COLUMN(F$13),4)&amp;":"&amp;ADDRESS(MATCH("K22",$A:$A,0)-1,COLUMN(F$13),4)))</f>
        <v/>
      </c>
      <c r="G148" s="954" t="n">
        <v>0</v>
      </c>
      <c r="H148" s="954" t="n">
        <v>0</v>
      </c>
      <c r="I148" s="980" t="n"/>
      <c r="J148" s="180" t="n"/>
      <c r="N148" s="976">
        <f>B148</f>
        <v/>
      </c>
      <c r="O148" s="192">
        <f>C148*BS!$B$9</f>
        <v/>
      </c>
      <c r="P148" s="192">
        <f>D148*BS!$B$9</f>
        <v/>
      </c>
      <c r="Q148" s="192">
        <f>E148*BS!$B$9</f>
        <v/>
      </c>
      <c r="R148" s="192">
        <f>F148*BS!$B$9</f>
        <v/>
      </c>
      <c r="S148" s="192">
        <f>G148*BS!$B$9</f>
        <v/>
      </c>
      <c r="T148" s="192">
        <f>H148*BS!$B$9</f>
        <v/>
      </c>
      <c r="U148" s="193" t="n"/>
    </row>
    <row r="149">
      <c r="A149" s="194" t="inlineStr">
        <is>
          <t>K23</t>
        </is>
      </c>
      <c r="B149" s="96" t="inlineStr">
        <is>
          <t xml:space="preserve">Other Long Term liabilities </t>
        </is>
      </c>
      <c r="C149" s="990" t="n"/>
      <c r="D149" s="990" t="n"/>
      <c r="E149" s="990" t="n"/>
      <c r="F149" s="990" t="n"/>
      <c r="G149" s="990" t="n"/>
      <c r="H149" s="990" t="n"/>
      <c r="I149" s="988"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91" t="n"/>
      <c r="D150" s="991" t="n"/>
      <c r="E150" s="991" t="n"/>
      <c r="F150" s="991" t="n"/>
      <c r="G150" s="991" t="n"/>
      <c r="H150" s="991" t="n"/>
      <c r="I150" s="984" t="n"/>
      <c r="J150" s="180" t="n"/>
      <c r="N150" s="976" t="inlineStr"/>
      <c r="O150" s="192" t="inlineStr"/>
      <c r="P150" s="192" t="inlineStr"/>
      <c r="Q150" s="192" t="inlineStr"/>
      <c r="R150" s="192" t="inlineStr"/>
      <c r="S150" s="192" t="inlineStr"/>
      <c r="T150" s="192" t="inlineStr"/>
      <c r="U150" s="193">
        <f>I129</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I130</f>
        <v/>
      </c>
    </row>
    <row r="152">
      <c r="A152" s="79" t="n"/>
      <c r="B152" s="102" t="n"/>
      <c r="C152" s="103" t="n"/>
      <c r="D152" s="103" t="n"/>
      <c r="E152" s="103" t="n"/>
      <c r="F152" s="103" t="n"/>
      <c r="G152" s="103" t="n"/>
      <c r="H152" s="103" t="n"/>
      <c r="I152" s="992" t="n"/>
      <c r="J152" s="180" t="n"/>
      <c r="N152" s="976" t="inlineStr"/>
      <c r="O152" s="192" t="inlineStr"/>
      <c r="P152" s="192" t="inlineStr"/>
      <c r="Q152" s="192" t="inlineStr"/>
      <c r="R152" s="192" t="inlineStr"/>
      <c r="S152" s="192" t="inlineStr"/>
      <c r="T152" s="192" t="inlineStr"/>
      <c r="U152" s="193">
        <f>I131</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I132</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I133</f>
        <v/>
      </c>
    </row>
    <row r="155" ht="18.75" customFormat="1" customHeight="1" s="194">
      <c r="A155" s="79" t="n"/>
      <c r="B155" s="102" t="n"/>
      <c r="C155" s="991" t="n"/>
      <c r="D155" s="991" t="n"/>
      <c r="E155" s="991" t="n"/>
      <c r="F155" s="991" t="n"/>
      <c r="G155" s="991" t="n"/>
      <c r="H155" s="991" t="n"/>
      <c r="I155" s="992" t="n"/>
      <c r="J155" s="180" t="n"/>
      <c r="N155" s="976" t="inlineStr"/>
      <c r="O155" s="192" t="inlineStr"/>
      <c r="P155" s="192" t="inlineStr"/>
      <c r="Q155" s="192" t="inlineStr"/>
      <c r="R155" s="192" t="inlineStr"/>
      <c r="S155" s="192" t="inlineStr"/>
      <c r="T155" s="192" t="inlineStr"/>
      <c r="U155" s="193">
        <f>I134</f>
        <v/>
      </c>
    </row>
    <row r="156" ht="18.75" customFormat="1" customHeight="1" s="194">
      <c r="A156" s="79" t="n"/>
      <c r="B156" s="102" t="n"/>
      <c r="C156" s="991" t="n"/>
      <c r="D156" s="991" t="n"/>
      <c r="E156" s="991" t="n"/>
      <c r="F156" s="991" t="n"/>
      <c r="G156" s="991" t="n"/>
      <c r="H156" s="991" t="n"/>
      <c r="I156" s="992" t="n"/>
      <c r="J156" s="180" t="n"/>
      <c r="N156" s="976" t="inlineStr"/>
      <c r="O156" s="192" t="inlineStr"/>
      <c r="P156" s="192" t="inlineStr"/>
      <c r="Q156" s="192" t="inlineStr"/>
      <c r="R156" s="192" t="inlineStr"/>
      <c r="S156" s="192" t="inlineStr"/>
      <c r="T156" s="192" t="inlineStr"/>
      <c r="U156" s="193">
        <f>I135</f>
        <v/>
      </c>
    </row>
    <row r="157" ht="18.75" customFormat="1" customHeight="1" s="194">
      <c r="A157" s="79" t="n"/>
      <c r="B157" s="102" t="n"/>
      <c r="C157" s="991" t="n"/>
      <c r="D157" s="991" t="n"/>
      <c r="E157" s="991" t="n"/>
      <c r="F157" s="991" t="n"/>
      <c r="G157" s="991" t="n"/>
      <c r="H157" s="991" t="n"/>
      <c r="I157" s="992" t="n"/>
      <c r="J157" s="180" t="n"/>
      <c r="N157" s="976" t="inlineStr"/>
      <c r="O157" s="192" t="inlineStr"/>
      <c r="P157" s="192" t="inlineStr"/>
      <c r="Q157" s="192" t="inlineStr"/>
      <c r="R157" s="192" t="inlineStr"/>
      <c r="S157" s="192" t="inlineStr"/>
      <c r="T157" s="192" t="inlineStr"/>
      <c r="U157" s="193">
        <f>I136</f>
        <v/>
      </c>
    </row>
    <row r="158" ht="18.75" customFormat="1" customHeight="1" s="194">
      <c r="A158" s="79" t="n"/>
      <c r="B158" s="102" t="n"/>
      <c r="C158" s="991" t="n"/>
      <c r="D158" s="991" t="n"/>
      <c r="E158" s="991" t="n"/>
      <c r="F158" s="991" t="n"/>
      <c r="G158" s="991" t="n"/>
      <c r="H158" s="991" t="n"/>
      <c r="I158" s="992" t="n"/>
      <c r="J158" s="180" t="n"/>
      <c r="N158" s="976" t="inlineStr"/>
      <c r="O158" s="192" t="inlineStr"/>
      <c r="P158" s="192" t="inlineStr"/>
      <c r="Q158" s="192" t="inlineStr"/>
      <c r="R158" s="192" t="inlineStr"/>
      <c r="S158" s="192" t="inlineStr"/>
      <c r="T158" s="192" t="inlineStr"/>
      <c r="U158" s="193">
        <f>I137</f>
        <v/>
      </c>
    </row>
    <row r="159" ht="18.75" customFormat="1" customHeight="1" s="194">
      <c r="A159" s="79" t="n"/>
      <c r="B159" s="102" t="n"/>
      <c r="C159" s="991" t="n"/>
      <c r="D159" s="991" t="n"/>
      <c r="E159" s="991" t="n"/>
      <c r="F159" s="991" t="n"/>
      <c r="G159" s="991" t="n"/>
      <c r="H159" s="991" t="n"/>
      <c r="I159" s="992" t="n"/>
      <c r="J159" s="180" t="n"/>
      <c r="N159" s="976" t="inlineStr"/>
      <c r="O159" s="192" t="inlineStr"/>
      <c r="P159" s="192" t="inlineStr"/>
      <c r="Q159" s="192" t="inlineStr"/>
      <c r="R159" s="192" t="inlineStr"/>
      <c r="S159" s="192" t="inlineStr"/>
      <c r="T159" s="192" t="inlineStr"/>
      <c r="U159" s="193">
        <f>I138</f>
        <v/>
      </c>
    </row>
    <row r="160">
      <c r="A160" s="79" t="n"/>
      <c r="B160" s="102" t="n"/>
      <c r="C160" s="991" t="n"/>
      <c r="D160" s="991" t="n"/>
      <c r="E160" s="991" t="n"/>
      <c r="F160" s="991" t="n"/>
      <c r="G160" s="991" t="n"/>
      <c r="H160" s="991" t="n"/>
      <c r="I160" s="992" t="n"/>
      <c r="J160" s="180" t="n"/>
      <c r="N160" s="976" t="inlineStr"/>
      <c r="O160" s="192" t="inlineStr"/>
      <c r="P160" s="192" t="inlineStr"/>
      <c r="Q160" s="192" t="inlineStr"/>
      <c r="R160" s="192" t="inlineStr"/>
      <c r="S160" s="192" t="inlineStr"/>
      <c r="T160" s="192" t="inlineStr"/>
      <c r="U160" s="193">
        <f>I139</f>
        <v/>
      </c>
    </row>
    <row r="161">
      <c r="A161" s="194" t="inlineStr">
        <is>
          <t>K24</t>
        </is>
      </c>
      <c r="B161" s="96" t="inlineStr">
        <is>
          <t xml:space="preserve">Total </t>
        </is>
      </c>
      <c r="C161" s="954">
        <f>SUM(INDIRECT(ADDRESS(MATCH("K23",$A:$A,0)+1,COLUMN(C$13),4)&amp;":"&amp;ADDRESS(MATCH("K24",$A:$A,0)-1,COLUMN(C$13),4)))</f>
        <v/>
      </c>
      <c r="D161" s="954">
        <f>SUM(INDIRECT(ADDRESS(MATCH("K23",$A:$A,0)+1,COLUMN(D$13),4)&amp;":"&amp;ADDRESS(MATCH("K24",$A:$A,0)-1,COLUMN(D$13),4)))</f>
        <v/>
      </c>
      <c r="E161" s="954">
        <f>SUM(INDIRECT(ADDRESS(MATCH("K23",$A:$A,0)+1,COLUMN(E$13),4)&amp;":"&amp;ADDRESS(MATCH("K24",$A:$A,0)-1,COLUMN(E$13),4)))</f>
        <v/>
      </c>
      <c r="F161" s="954">
        <f>SUM(INDIRECT(ADDRESS(MATCH("K23",$A:$A,0)+1,COLUMN(F$13),4)&amp;":"&amp;ADDRESS(MATCH("K24",$A:$A,0)-1,COLUMN(F$13),4)))</f>
        <v/>
      </c>
      <c r="G161" s="954" t="n">
        <v>0</v>
      </c>
      <c r="H161" s="954" t="n">
        <v>0</v>
      </c>
      <c r="I161" s="977"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39" t="n"/>
      <c r="D162" s="939" t="n"/>
      <c r="E162" s="939" t="n"/>
      <c r="F162" s="939" t="n"/>
      <c r="G162" s="939" t="n"/>
      <c r="H162" s="939" t="n"/>
      <c r="I162" s="975" t="n"/>
      <c r="J162" s="180" t="n"/>
      <c r="N162" s="976" t="inlineStr"/>
      <c r="O162" s="192" t="inlineStr"/>
      <c r="P162" s="192" t="inlineStr"/>
      <c r="Q162" s="192" t="inlineStr"/>
      <c r="R162" s="192" t="inlineStr"/>
      <c r="S162" s="192" t="inlineStr"/>
      <c r="T162" s="192" t="inlineStr"/>
      <c r="U162" s="193" t="n"/>
    </row>
    <row r="163" ht="18.75" customFormat="1" customHeight="1" s="194">
      <c r="A163" s="194" t="inlineStr">
        <is>
          <t>K25</t>
        </is>
      </c>
      <c r="B163" s="96" t="inlineStr">
        <is>
          <t xml:space="preserve">Minority Interest </t>
        </is>
      </c>
      <c r="C163" s="954" t="n"/>
      <c r="D163" s="954" t="n"/>
      <c r="E163" s="954" t="n"/>
      <c r="F163" s="954" t="n"/>
      <c r="G163" s="954" t="n"/>
      <c r="H163" s="954" t="n"/>
      <c r="I163" s="977" t="n"/>
      <c r="J163" s="196" t="n"/>
      <c r="K163" s="197" t="n"/>
      <c r="L163" s="197" t="n"/>
      <c r="M163" s="197" t="n"/>
      <c r="N163" s="966">
        <f>B163</f>
        <v/>
      </c>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79" t="n"/>
      <c r="B164" s="102" t="n"/>
      <c r="C164" s="952" t="n"/>
      <c r="D164" s="952" t="n"/>
      <c r="E164" s="952" t="n"/>
      <c r="F164" s="952" t="n"/>
      <c r="G164" s="952" t="n"/>
      <c r="H164" s="952" t="n"/>
      <c r="I164" s="979" t="n"/>
      <c r="J164" s="180" t="n"/>
      <c r="N164" s="976" t="inlineStr"/>
      <c r="O164" s="192" t="inlineStr"/>
      <c r="P164" s="192" t="inlineStr"/>
      <c r="Q164" s="192" t="inlineStr"/>
      <c r="R164" s="192" t="inlineStr"/>
      <c r="S164" s="192" t="inlineStr"/>
      <c r="T164" s="192" t="inlineStr"/>
      <c r="U164" s="193">
        <f>I143</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I144</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I145</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I146</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I147</f>
        <v/>
      </c>
    </row>
    <row r="169">
      <c r="A169" s="79" t="n"/>
      <c r="B169" s="102" t="n"/>
      <c r="C169" s="993" t="n"/>
      <c r="D169" s="993" t="n"/>
      <c r="E169" s="993" t="n"/>
      <c r="F169" s="952" t="n"/>
      <c r="G169" s="952" t="n"/>
      <c r="H169" s="952" t="n"/>
      <c r="I169" s="979" t="n"/>
      <c r="J169" s="180" t="n"/>
      <c r="N169" s="976" t="inlineStr"/>
      <c r="O169" s="192" t="inlineStr"/>
      <c r="P169" s="192" t="inlineStr"/>
      <c r="Q169" s="192" t="inlineStr"/>
      <c r="R169" s="192" t="inlineStr"/>
      <c r="S169" s="192" t="inlineStr"/>
      <c r="T169" s="192" t="inlineStr"/>
      <c r="U169" s="193">
        <f>I148</f>
        <v/>
      </c>
    </row>
    <row r="170">
      <c r="A170" s="79" t="n"/>
      <c r="B170" s="102" t="n"/>
      <c r="C170" s="103" t="n"/>
      <c r="D170" s="103" t="n"/>
      <c r="E170" s="103" t="n"/>
      <c r="F170" s="103" t="n"/>
      <c r="G170" s="103" t="n"/>
      <c r="H170" s="103" t="n"/>
      <c r="I170" s="979" t="n"/>
      <c r="J170" s="180" t="n"/>
      <c r="N170" s="976" t="inlineStr"/>
      <c r="O170" s="192" t="inlineStr"/>
      <c r="P170" s="192" t="inlineStr"/>
      <c r="Q170" s="192" t="inlineStr"/>
      <c r="R170" s="192" t="inlineStr"/>
      <c r="S170" s="192" t="inlineStr"/>
      <c r="T170" s="192" t="inlineStr"/>
      <c r="U170" s="193">
        <f>I149</f>
        <v/>
      </c>
    </row>
    <row r="171">
      <c r="A171" s="79" t="n"/>
      <c r="B171" s="102" t="n"/>
      <c r="C171" s="993" t="n"/>
      <c r="D171" s="993" t="n"/>
      <c r="E171" s="993" t="n"/>
      <c r="F171" s="952" t="n"/>
      <c r="G171" s="952" t="n"/>
      <c r="H171" s="952" t="n"/>
      <c r="I171" s="979" t="n"/>
      <c r="J171" s="180" t="n"/>
      <c r="N171" s="976" t="inlineStr"/>
      <c r="O171" s="192" t="inlineStr"/>
      <c r="P171" s="192" t="inlineStr"/>
      <c r="Q171" s="192" t="inlineStr"/>
      <c r="R171" s="192" t="inlineStr"/>
      <c r="S171" s="192" t="inlineStr"/>
      <c r="T171" s="192" t="inlineStr"/>
      <c r="U171" s="193">
        <f>I150</f>
        <v/>
      </c>
    </row>
    <row r="172">
      <c r="A172" s="79" t="n"/>
      <c r="B172" s="102" t="n"/>
      <c r="C172" s="993" t="n"/>
      <c r="D172" s="993" t="n"/>
      <c r="E172" s="993" t="n"/>
      <c r="F172" s="952" t="n"/>
      <c r="G172" s="952" t="n"/>
      <c r="H172" s="952" t="n"/>
      <c r="I172" s="979" t="n"/>
      <c r="J172" s="180" t="n"/>
      <c r="N172" s="976" t="inlineStr"/>
      <c r="O172" s="192" t="inlineStr"/>
      <c r="P172" s="192" t="inlineStr"/>
      <c r="Q172" s="192" t="inlineStr"/>
      <c r="R172" s="192" t="inlineStr"/>
      <c r="S172" s="192" t="inlineStr"/>
      <c r="T172" s="192" t="inlineStr"/>
      <c r="U172" s="193">
        <f>I151</f>
        <v/>
      </c>
    </row>
    <row r="173">
      <c r="A173" s="79" t="n"/>
      <c r="B173" s="102" t="n"/>
      <c r="C173" s="989" t="n"/>
      <c r="D173" s="971" t="n"/>
      <c r="E173" s="939" t="n"/>
      <c r="F173" s="939" t="n"/>
      <c r="G173" s="939" t="n"/>
      <c r="H173" s="939" t="n"/>
      <c r="I173" s="975" t="n"/>
      <c r="J173" s="180" t="n"/>
      <c r="N173" s="976" t="inlineStr"/>
      <c r="O173" s="192" t="inlineStr"/>
      <c r="P173" s="192" t="inlineStr"/>
      <c r="Q173" s="192" t="inlineStr"/>
      <c r="R173" s="192" t="inlineStr"/>
      <c r="S173" s="192" t="inlineStr"/>
      <c r="T173" s="192" t="inlineStr"/>
      <c r="U173" s="193">
        <f>I152</f>
        <v/>
      </c>
    </row>
    <row r="174">
      <c r="A174" s="194" t="inlineStr">
        <is>
          <t>K26</t>
        </is>
      </c>
      <c r="B174" s="96" t="inlineStr">
        <is>
          <t xml:space="preserve">Total </t>
        </is>
      </c>
      <c r="C174" s="954">
        <f>SUM(INDIRECT(ADDRESS(MATCH("K25",$A:$A,0)+1,COLUMN(C$13),4)&amp;":"&amp;ADDRESS(MATCH("K26",$A:$A,0)-1,COLUMN(C$13),4)))</f>
        <v/>
      </c>
      <c r="D174" s="954">
        <f>SUM(INDIRECT(ADDRESS(MATCH("K25",$A:$A,0)+1,COLUMN(D$13),4)&amp;":"&amp;ADDRESS(MATCH("K26",$A:$A,0)-1,COLUMN(D$13),4)))</f>
        <v/>
      </c>
      <c r="E174" s="954">
        <f>SUM(INDIRECT(ADDRESS(MATCH("K25",$A:$A,0)+1,COLUMN(E$13),4)&amp;":"&amp;ADDRESS(MATCH("K26",$A:$A,0)-1,COLUMN(E$13),4)))</f>
        <v/>
      </c>
      <c r="F174" s="954">
        <f>SUM(INDIRECT(ADDRESS(MATCH("K25",$A:$A,0)+1,COLUMN(F$13),4)&amp;":"&amp;ADDRESS(MATCH("K26",$A:$A,0)-1,COLUMN(F$13),4)))</f>
        <v/>
      </c>
      <c r="G174" s="954" t="n">
        <v>0</v>
      </c>
      <c r="H174" s="954" t="n">
        <v>0</v>
      </c>
      <c r="I174" s="988" t="n"/>
      <c r="J174" s="196" t="n"/>
      <c r="K174" s="197" t="n"/>
      <c r="L174" s="197" t="n"/>
      <c r="M174" s="197" t="n"/>
      <c r="N174" s="966">
        <f>B174</f>
        <v/>
      </c>
      <c r="O174" s="198">
        <f>C174*BS!$B$9</f>
        <v/>
      </c>
      <c r="P174" s="198">
        <f>D174*BS!$B$9</f>
        <v/>
      </c>
      <c r="Q174" s="198">
        <f>E174*BS!$B$9</f>
        <v/>
      </c>
      <c r="R174" s="198">
        <f>F174*BS!$B$9</f>
        <v/>
      </c>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94" t="n"/>
      <c r="D175" s="994" t="n"/>
      <c r="E175" s="994" t="n"/>
      <c r="F175" s="994" t="n"/>
      <c r="G175" s="994" t="n"/>
      <c r="H175" s="994" t="n"/>
      <c r="I175" s="992" t="n"/>
      <c r="J175" s="180" t="n"/>
      <c r="N175" s="976" t="inlineStr"/>
      <c r="O175" s="192" t="inlineStr"/>
      <c r="P175" s="192" t="inlineStr"/>
      <c r="Q175" s="192" t="inlineStr"/>
      <c r="R175" s="192" t="inlineStr"/>
      <c r="S175" s="192" t="inlineStr"/>
      <c r="T175" s="192" t="inlineStr"/>
      <c r="U175" s="193">
        <f>I154</f>
        <v/>
      </c>
    </row>
    <row r="176">
      <c r="A176" s="194" t="inlineStr">
        <is>
          <t>K27</t>
        </is>
      </c>
      <c r="B176" s="96" t="inlineStr">
        <is>
          <t xml:space="preserve">Common Stock </t>
        </is>
      </c>
      <c r="C176" s="942" t="n"/>
      <c r="D176" s="942" t="n"/>
      <c r="E176" s="942" t="n"/>
      <c r="F176" s="942" t="n"/>
      <c r="G176" s="942" t="n"/>
      <c r="H176" s="942" t="n"/>
      <c r="I176" s="992" t="n"/>
      <c r="J176" s="196" t="n"/>
      <c r="K176" s="197" t="n"/>
      <c r="L176" s="197" t="n"/>
      <c r="M176" s="197" t="n"/>
      <c r="N176" s="966">
        <f>B176</f>
        <v/>
      </c>
      <c r="O176" s="198" t="inlineStr"/>
      <c r="P176" s="198" t="inlineStr"/>
      <c r="Q176" s="198" t="inlineStr"/>
      <c r="R176" s="198" t="inlineStr"/>
      <c r="S176" s="198" t="inlineStr"/>
      <c r="T176" s="198" t="inlineStr"/>
      <c r="U176" s="193">
        <f>I155</f>
        <v/>
      </c>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229" t="n"/>
      <c r="C177" s="103" t="n"/>
      <c r="D177" s="103" t="n"/>
      <c r="E177" s="103" t="n"/>
      <c r="F177" s="103" t="n"/>
      <c r="G177" s="103" t="n"/>
      <c r="H177" s="103" t="n"/>
      <c r="I177" s="979" t="n"/>
      <c r="J177" s="196" t="n"/>
      <c r="K177" s="197" t="n"/>
      <c r="L177" s="197" t="n"/>
      <c r="M177" s="197" t="n"/>
      <c r="N177" s="966" t="inlineStr"/>
      <c r="O177" s="198" t="inlineStr"/>
      <c r="P177" s="198" t="inlineStr"/>
      <c r="Q177" s="198" t="inlineStr"/>
      <c r="R177" s="198" t="inlineStr"/>
      <c r="S177" s="198" t="inlineStr"/>
      <c r="T177" s="198" t="inlineStr"/>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229" t="n"/>
      <c r="D178" s="229" t="n"/>
      <c r="E178" s="229" t="n"/>
      <c r="F178" s="229" t="n"/>
      <c r="G178" s="229" t="n"/>
      <c r="H178" s="952" t="n"/>
      <c r="I178" s="979"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229" t="n"/>
      <c r="C179" s="229" t="n"/>
      <c r="D179" s="229" t="n"/>
      <c r="E179" s="229" t="n"/>
      <c r="F179" s="229" t="n"/>
      <c r="G179" s="229" t="n"/>
      <c r="H179" s="952" t="n"/>
      <c r="I179" s="979"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194" t="inlineStr">
        <is>
          <t>K28</t>
        </is>
      </c>
      <c r="B180" s="96" t="inlineStr">
        <is>
          <t xml:space="preserve">Total </t>
        </is>
      </c>
      <c r="C180" s="954">
        <f>SUM(INDIRECT(ADDRESS(MATCH("K27",$A:$A,0)+1,COLUMN(C$13),4)&amp;":"&amp;ADDRESS(MATCH("K28",$A:$A,0)-1,COLUMN(C$13),4)))</f>
        <v/>
      </c>
      <c r="D180" s="954">
        <f>SUM(INDIRECT(ADDRESS(MATCH("K27",$A:$A,0)+1,COLUMN(D$13),4)&amp;":"&amp;ADDRESS(MATCH("K28",$A:$A,0)-1,COLUMN(D$13),4)))</f>
        <v/>
      </c>
      <c r="E180" s="954">
        <f>SUM(INDIRECT(ADDRESS(MATCH("K27",$A:$A,0)+1,COLUMN(E$13),4)&amp;":"&amp;ADDRESS(MATCH("K28",$A:$A,0)-1,COLUMN(E$13),4)))</f>
        <v/>
      </c>
      <c r="F180" s="954">
        <f>SUM(INDIRECT(ADDRESS(MATCH("K27",$A:$A,0)+1,COLUMN(F$13),4)&amp;":"&amp;ADDRESS(MATCH("K28",$A:$A,0)-1,COLUMN(F$13),4)))</f>
        <v/>
      </c>
      <c r="G180" s="954" t="n">
        <v>1540020</v>
      </c>
      <c r="H180" s="954" t="n">
        <v>1540020</v>
      </c>
      <c r="I180" s="995" t="n"/>
      <c r="J180" s="196" t="n"/>
      <c r="K180" s="197" t="n"/>
      <c r="L180" s="197" t="n"/>
      <c r="M180" s="197" t="n"/>
      <c r="N180" s="966">
        <f>B180</f>
        <v/>
      </c>
      <c r="O180" s="198">
        <f>C180*BS!$B$9</f>
        <v/>
      </c>
      <c r="P180" s="198">
        <f>D180*BS!$B$9</f>
        <v/>
      </c>
      <c r="Q180" s="198">
        <f>E180*BS!$B$9</f>
        <v/>
      </c>
      <c r="R180" s="198">
        <f>F180*BS!$B$9</f>
        <v/>
      </c>
      <c r="S180" s="198">
        <f>G180*BS!$B$9</f>
        <v/>
      </c>
      <c r="T180" s="198">
        <f>H180*BS!$B$9</f>
        <v/>
      </c>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B181" s="102" t="n"/>
      <c r="C181" s="994" t="n"/>
      <c r="D181" s="994" t="n"/>
      <c r="E181" s="994" t="n"/>
      <c r="F181" s="994" t="n"/>
      <c r="G181" s="994" t="n"/>
      <c r="H181" s="994" t="n"/>
      <c r="I181" s="992" t="n"/>
      <c r="J181" s="180" t="n"/>
      <c r="N181" s="976" t="inlineStr"/>
      <c r="O181" s="192" t="inlineStr"/>
      <c r="P181" s="192" t="inlineStr"/>
      <c r="Q181" s="192" t="inlineStr"/>
      <c r="R181" s="192" t="inlineStr"/>
      <c r="S181" s="192" t="inlineStr"/>
      <c r="T181" s="192" t="inlineStr"/>
      <c r="U181" s="193" t="n"/>
    </row>
    <row r="182" ht="23.25" customFormat="1" customHeight="1" s="234">
      <c r="B182" s="102" t="n"/>
      <c r="C182" s="994" t="n"/>
      <c r="D182" s="994" t="n"/>
      <c r="E182" s="994" t="n"/>
      <c r="F182" s="994" t="n"/>
      <c r="G182" s="994" t="n"/>
      <c r="H182" s="994" t="n"/>
      <c r="I182" s="992" t="n"/>
      <c r="J182" s="180" t="n"/>
      <c r="N182" s="976" t="inlineStr"/>
      <c r="O182" s="192" t="inlineStr"/>
      <c r="P182" s="192" t="inlineStr"/>
      <c r="Q182" s="192" t="inlineStr"/>
      <c r="R182" s="192" t="inlineStr"/>
      <c r="S182" s="192" t="inlineStr"/>
      <c r="T182" s="192" t="inlineStr"/>
      <c r="U182" s="193" t="n"/>
    </row>
    <row r="183">
      <c r="A183" s="194" t="inlineStr">
        <is>
          <t>K29</t>
        </is>
      </c>
      <c r="B183" s="96" t="inlineStr">
        <is>
          <t xml:space="preserve">Additional Paid in Capital </t>
        </is>
      </c>
      <c r="C183" s="983" t="n"/>
      <c r="D183" s="983" t="n"/>
      <c r="E183" s="983" t="n"/>
      <c r="F183" s="983" t="n"/>
      <c r="G183" s="983" t="n"/>
      <c r="H183" s="983" t="n"/>
      <c r="I183" s="984" t="n"/>
      <c r="J183" s="196" t="n"/>
      <c r="K183" s="197" t="n"/>
      <c r="L183" s="197" t="n"/>
      <c r="M183" s="197" t="n"/>
      <c r="N183" s="966">
        <f>B183</f>
        <v/>
      </c>
      <c r="O183" s="198" t="inlineStr"/>
      <c r="P183" s="198" t="inlineStr"/>
      <c r="Q183" s="198" t="inlineStr"/>
      <c r="R183" s="198" t="inlineStr"/>
      <c r="S183" s="198" t="inlineStr"/>
      <c r="T183" s="198" t="inlineStr"/>
      <c r="U183" s="193">
        <f>I162</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229" t="n"/>
      <c r="C184" s="103" t="n"/>
      <c r="D184" s="103" t="n"/>
      <c r="E184" s="103" t="n"/>
      <c r="F184" s="103" t="n"/>
      <c r="G184" s="103" t="n"/>
      <c r="H184" s="103" t="n"/>
      <c r="I184" s="984"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229" t="n"/>
      <c r="B185" s="229" t="n"/>
      <c r="C185" s="229" t="n"/>
      <c r="D185" s="229" t="n"/>
      <c r="E185" s="229" t="n"/>
      <c r="F185" s="229" t="n"/>
      <c r="G185" s="229" t="n"/>
      <c r="H185" s="229" t="n"/>
      <c r="I185" s="984"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71" t="inlineStr">
        <is>
          <t>K30</t>
        </is>
      </c>
      <c r="B186" s="96" t="inlineStr">
        <is>
          <t xml:space="preserve">Total </t>
        </is>
      </c>
      <c r="C186" s="954">
        <f>SUM(INDIRECT(ADDRESS(MATCH("K29",$A:$A,0)+1,COLUMN(C$13),4)&amp;":"&amp;ADDRESS(MATCH("K30",$A:$A,0)-1,COLUMN(C$13),4)))</f>
        <v/>
      </c>
      <c r="D186" s="954">
        <f>SUM(INDIRECT(ADDRESS(MATCH("K29",$A:$A,0)+1,COLUMN(D$13),4)&amp;":"&amp;ADDRESS(MATCH("K30",$A:$A,0)-1,COLUMN(D$13),4)))</f>
        <v/>
      </c>
      <c r="E186" s="954">
        <f>SUM(INDIRECT(ADDRESS(MATCH("K29",$A:$A,0)+1,COLUMN(E$13),4)&amp;":"&amp;ADDRESS(MATCH("K30",$A:$A,0)-1,COLUMN(E$13),4)))</f>
        <v/>
      </c>
      <c r="F186" s="954">
        <f>SUM(INDIRECT(ADDRESS(MATCH("K29",$A:$A,0)+1,COLUMN(F$13),4)&amp;":"&amp;ADDRESS(MATCH("K30",$A:$A,0)-1,COLUMN(F$13),4)))</f>
        <v/>
      </c>
      <c r="G186" s="954" t="n">
        <v>0</v>
      </c>
      <c r="H186" s="954" t="n">
        <v>0</v>
      </c>
      <c r="I186" s="984"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94" t="inlineStr">
        <is>
          <t>K31</t>
        </is>
      </c>
      <c r="B187" s="96" t="inlineStr">
        <is>
          <t xml:space="preserve">Other Reserves </t>
        </is>
      </c>
      <c r="C187" s="983" t="n"/>
      <c r="D187" s="983" t="n"/>
      <c r="E187" s="983" t="n"/>
      <c r="F187" s="983" t="n"/>
      <c r="G187" s="983" t="n"/>
      <c r="H187" s="983" t="n"/>
      <c r="I187" s="984" t="n"/>
      <c r="J187" s="196" t="n"/>
      <c r="K187" s="197" t="n"/>
      <c r="L187" s="197" t="n"/>
      <c r="M187" s="197" t="n"/>
      <c r="N187" s="966">
        <f>B187</f>
        <v/>
      </c>
      <c r="O187" s="198" t="inlineStr"/>
      <c r="P187" s="198" t="inlineStr"/>
      <c r="Q187" s="198" t="inlineStr"/>
      <c r="R187" s="198" t="inlineStr"/>
      <c r="S187" s="198" t="inlineStr"/>
      <c r="T187" s="198" t="inlineStr"/>
      <c r="U187" s="193">
        <f>I166</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I167</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I168</f>
        <v/>
      </c>
    </row>
    <row r="190" ht="18.75" customFormat="1" customHeight="1" s="171">
      <c r="A190" s="79" t="n"/>
      <c r="B190" s="102" t="n"/>
      <c r="C190" s="993" t="n"/>
      <c r="D190" s="993" t="n"/>
      <c r="E190" s="993" t="n"/>
      <c r="F190" s="993" t="n"/>
      <c r="G190" s="993" t="n"/>
      <c r="H190" s="993" t="n"/>
      <c r="I190" s="992" t="n"/>
      <c r="J190" s="180" t="n"/>
      <c r="N190" s="976" t="inlineStr"/>
      <c r="O190" s="192" t="inlineStr"/>
      <c r="P190" s="192" t="inlineStr"/>
      <c r="Q190" s="192" t="inlineStr"/>
      <c r="R190" s="192" t="inlineStr"/>
      <c r="S190" s="192" t="inlineStr"/>
      <c r="T190" s="192" t="inlineStr"/>
      <c r="U190" s="193">
        <f>I169</f>
        <v/>
      </c>
    </row>
    <row r="191" ht="18.75" customFormat="1" customHeight="1" s="171">
      <c r="A191" s="79" t="n"/>
      <c r="B191" s="102" t="n"/>
      <c r="C191" s="993" t="n"/>
      <c r="D191" s="993" t="n"/>
      <c r="E191" s="993" t="n"/>
      <c r="F191" s="993" t="n"/>
      <c r="G191" s="993" t="n"/>
      <c r="H191" s="993" t="n"/>
      <c r="I191" s="992" t="n"/>
      <c r="J191" s="180" t="n"/>
      <c r="N191" s="976" t="inlineStr"/>
      <c r="O191" s="192" t="inlineStr"/>
      <c r="P191" s="192" t="inlineStr"/>
      <c r="Q191" s="192" t="inlineStr"/>
      <c r="R191" s="192" t="inlineStr"/>
      <c r="S191" s="192" t="inlineStr"/>
      <c r="T191" s="192" t="inlineStr"/>
      <c r="U191" s="193">
        <f>I170</f>
        <v/>
      </c>
    </row>
    <row r="192" ht="18.75" customFormat="1" customHeight="1" s="171">
      <c r="A192" s="79" t="n"/>
      <c r="B192" s="102" t="n"/>
      <c r="C192" s="103" t="n"/>
      <c r="D192" s="103" t="n"/>
      <c r="E192" s="103" t="n"/>
      <c r="F192" s="103" t="n"/>
      <c r="G192" s="103" t="n"/>
      <c r="H192" s="103" t="n"/>
      <c r="I192" s="992" t="n"/>
      <c r="J192" s="180" t="n"/>
      <c r="N192" s="976" t="inlineStr"/>
      <c r="O192" s="192" t="inlineStr"/>
      <c r="P192" s="192" t="inlineStr"/>
      <c r="Q192" s="192" t="inlineStr"/>
      <c r="R192" s="192" t="inlineStr"/>
      <c r="S192" s="192" t="inlineStr"/>
      <c r="T192" s="192" t="inlineStr"/>
      <c r="U192" s="193">
        <f>I171</f>
        <v/>
      </c>
    </row>
    <row r="193" ht="18.75" customFormat="1" customHeight="1" s="171">
      <c r="A193" s="79" t="n"/>
      <c r="B193" s="102" t="n"/>
      <c r="C193" s="993" t="n"/>
      <c r="D193" s="993" t="n"/>
      <c r="E193" s="993" t="n"/>
      <c r="F193" s="993" t="n"/>
      <c r="G193" s="993" t="n"/>
      <c r="H193" s="993" t="n"/>
      <c r="I193" s="992" t="n"/>
      <c r="J193" s="180" t="n"/>
      <c r="N193" s="976" t="inlineStr"/>
      <c r="O193" s="192" t="inlineStr"/>
      <c r="P193" s="192" t="inlineStr"/>
      <c r="Q193" s="192" t="inlineStr"/>
      <c r="R193" s="192" t="inlineStr"/>
      <c r="S193" s="192" t="inlineStr"/>
      <c r="T193" s="192" t="inlineStr"/>
      <c r="U193" s="193">
        <f>I172</f>
        <v/>
      </c>
    </row>
    <row r="194" ht="18.75" customFormat="1" customHeight="1" s="171">
      <c r="A194" s="79" t="n"/>
      <c r="B194" s="102" t="n"/>
      <c r="C194" s="993" t="n"/>
      <c r="D194" s="993" t="n"/>
      <c r="E194" s="993" t="n"/>
      <c r="F194" s="993" t="n"/>
      <c r="G194" s="993" t="n"/>
      <c r="H194" s="993" t="n"/>
      <c r="I194" s="992" t="n"/>
      <c r="J194" s="180" t="n"/>
      <c r="N194" s="976" t="inlineStr"/>
      <c r="O194" s="192" t="inlineStr"/>
      <c r="P194" s="192" t="inlineStr"/>
      <c r="Q194" s="192" t="inlineStr"/>
      <c r="R194" s="192" t="inlineStr"/>
      <c r="S194" s="192" t="inlineStr"/>
      <c r="T194" s="192" t="inlineStr"/>
      <c r="U194" s="193">
        <f>I173</f>
        <v/>
      </c>
    </row>
    <row r="195" ht="18.75" customFormat="1" customHeight="1" s="171">
      <c r="A195" s="79" t="n"/>
      <c r="B195" s="102" t="n"/>
      <c r="C195" s="993" t="n"/>
      <c r="D195" s="993" t="n"/>
      <c r="E195" s="993" t="n"/>
      <c r="F195" s="993" t="n"/>
      <c r="G195" s="993" t="n"/>
      <c r="H195" s="993" t="n"/>
      <c r="I195" s="992" t="n"/>
      <c r="J195" s="180" t="n"/>
      <c r="N195" s="976" t="inlineStr"/>
      <c r="O195" s="192" t="inlineStr"/>
      <c r="P195" s="192" t="inlineStr"/>
      <c r="Q195" s="192" t="inlineStr"/>
      <c r="R195" s="192" t="inlineStr"/>
      <c r="S195" s="192" t="inlineStr"/>
      <c r="T195" s="192" t="inlineStr"/>
      <c r="U195" s="193">
        <f>I174</f>
        <v/>
      </c>
    </row>
    <row r="196" ht="18.75" customFormat="1" customHeight="1" s="171">
      <c r="A196" s="79" t="n"/>
      <c r="B196" s="102" t="n"/>
      <c r="C196" s="993" t="n"/>
      <c r="D196" s="993" t="n"/>
      <c r="E196" s="993" t="n"/>
      <c r="F196" s="993" t="n"/>
      <c r="G196" s="993" t="n"/>
      <c r="H196" s="993" t="n"/>
      <c r="I196" s="986" t="n"/>
      <c r="J196" s="180" t="n"/>
      <c r="N196" s="976" t="inlineStr"/>
      <c r="O196" s="192" t="inlineStr"/>
      <c r="P196" s="192" t="inlineStr"/>
      <c r="Q196" s="192" t="inlineStr"/>
      <c r="R196" s="192" t="inlineStr"/>
      <c r="S196" s="192" t="inlineStr"/>
      <c r="T196" s="192" t="inlineStr"/>
      <c r="U196" s="193">
        <f>I175</f>
        <v/>
      </c>
    </row>
    <row r="197" ht="18.75" customFormat="1" customHeight="1" s="194">
      <c r="A197" s="79" t="n"/>
      <c r="B197" s="102" t="n"/>
      <c r="C197" s="993" t="n"/>
      <c r="D197" s="993" t="n"/>
      <c r="E197" s="993" t="n"/>
      <c r="F197" s="993" t="n"/>
      <c r="G197" s="993" t="n"/>
      <c r="H197" s="993" t="n"/>
      <c r="I197" s="986" t="n"/>
      <c r="J197" s="180" t="n"/>
      <c r="N197" s="976" t="inlineStr"/>
      <c r="O197" s="192" t="inlineStr"/>
      <c r="P197" s="192" t="inlineStr"/>
      <c r="Q197" s="192" t="inlineStr"/>
      <c r="R197" s="192" t="inlineStr"/>
      <c r="S197" s="192" t="inlineStr"/>
      <c r="T197" s="192" t="inlineStr"/>
      <c r="U197" s="193">
        <f>I176</f>
        <v/>
      </c>
    </row>
    <row r="198">
      <c r="B198" s="102" t="n"/>
      <c r="C198" s="952" t="n"/>
      <c r="D198" s="952" t="n"/>
      <c r="E198" s="952" t="n"/>
      <c r="F198" s="952" t="n"/>
      <c r="G198" s="952" t="n"/>
      <c r="H198" s="952" t="n"/>
      <c r="I198" s="979" t="n"/>
      <c r="J198" s="180" t="n"/>
      <c r="N198" s="976" t="inlineStr"/>
      <c r="O198" s="192" t="inlineStr"/>
      <c r="P198" s="192" t="inlineStr"/>
      <c r="Q198" s="192" t="inlineStr"/>
      <c r="R198" s="192" t="inlineStr"/>
      <c r="S198" s="192" t="inlineStr"/>
      <c r="T198" s="192" t="inlineStr"/>
      <c r="U198" s="193">
        <f>I177</f>
        <v/>
      </c>
    </row>
    <row r="199">
      <c r="A199" s="194" t="inlineStr">
        <is>
          <t>K32</t>
        </is>
      </c>
      <c r="B199" s="96" t="inlineStr">
        <is>
          <t>Total</t>
        </is>
      </c>
      <c r="C199" s="954">
        <f>SUM(INDIRECT(ADDRESS(MATCH("K31",$A:$A,0)+1,COLUMN(C$13),4)&amp;":"&amp;ADDRESS(MATCH("K32",$A:$A,0)-1,COLUMN(C$13),4)))</f>
        <v/>
      </c>
      <c r="D199" s="954">
        <f>SUM(INDIRECT(ADDRESS(MATCH("K31",$A:$A,0)+1,COLUMN(D$13),4)&amp;":"&amp;ADDRESS(MATCH("K32",$A:$A,0)-1,COLUMN(D$13),4)))</f>
        <v/>
      </c>
      <c r="E199" s="954">
        <f>SUM(INDIRECT(ADDRESS(MATCH("K31",$A:$A,0)+1,COLUMN(E$13),4)&amp;":"&amp;ADDRESS(MATCH("K32",$A:$A,0)-1,COLUMN(E$13),4)))</f>
        <v/>
      </c>
      <c r="F199" s="954">
        <f>SUM(INDIRECT(ADDRESS(MATCH("K31",$A:$A,0)+1,COLUMN(F$13),4)&amp;":"&amp;ADDRESS(MATCH("K32",$A:$A,0)-1,COLUMN(F$13),4)))</f>
        <v/>
      </c>
      <c r="G199" s="954" t="n">
        <v>812749</v>
      </c>
      <c r="H199" s="954" t="n">
        <v>812749</v>
      </c>
      <c r="I199" s="984" t="n"/>
      <c r="J199" s="196" t="n"/>
      <c r="K199" s="197" t="n"/>
      <c r="L199" s="197" t="n"/>
      <c r="M199" s="197" t="n"/>
      <c r="N199" s="966">
        <f>B199</f>
        <v/>
      </c>
      <c r="O199" s="198">
        <f>C199*BS!$B$9</f>
        <v/>
      </c>
      <c r="P199" s="198">
        <f>D199*BS!$B$9</f>
        <v/>
      </c>
      <c r="Q199" s="198">
        <f>E199*BS!$B$9</f>
        <v/>
      </c>
      <c r="R199" s="198">
        <f>F199*BS!$B$9</f>
        <v/>
      </c>
      <c r="S199" s="198">
        <f>G199*BS!$B$9</f>
        <v/>
      </c>
      <c r="T199" s="198">
        <f>H199*BS!$B$9</f>
        <v/>
      </c>
      <c r="U199" s="193">
        <f>I178</f>
        <v/>
      </c>
      <c r="V199" s="197" t="n"/>
      <c r="W199" s="197" t="n"/>
      <c r="X199" s="197" t="n"/>
      <c r="Y199" s="197" t="n"/>
      <c r="Z199" s="197" t="n"/>
      <c r="AA199" s="197" t="n"/>
      <c r="AB199" s="197" t="n"/>
      <c r="AC199" s="197" t="n"/>
      <c r="AD199" s="197" t="n"/>
      <c r="AE199" s="197" t="n"/>
      <c r="AF199" s="197" t="n"/>
      <c r="AG199" s="197" t="n"/>
      <c r="AH199" s="197" t="n"/>
      <c r="AI199" s="197" t="n"/>
      <c r="AJ199" s="197" t="n"/>
      <c r="AK199" s="197" t="n"/>
      <c r="AL199" s="197" t="n"/>
      <c r="AM199" s="197" t="n"/>
      <c r="AN199" s="197" t="n"/>
      <c r="AO199" s="197" t="n"/>
      <c r="AP199" s="197" t="n"/>
      <c r="AQ199" s="197" t="n"/>
      <c r="AR199" s="197" t="n"/>
      <c r="AS199" s="197" t="n"/>
      <c r="AT199" s="197" t="n"/>
      <c r="AU199" s="197" t="n"/>
      <c r="AV199" s="197" t="n"/>
      <c r="AW199" s="197" t="n"/>
      <c r="AX199" s="197" t="n"/>
      <c r="AY199" s="197" t="n"/>
      <c r="AZ199" s="197" t="n"/>
      <c r="BA199" s="197" t="n"/>
      <c r="BB199" s="197" t="n"/>
      <c r="BC199" s="197" t="n"/>
      <c r="BD199" s="197" t="n"/>
      <c r="BE199" s="197" t="n"/>
      <c r="BF199" s="197" t="n"/>
      <c r="BG199" s="197" t="n"/>
      <c r="BH199" s="197" t="n"/>
      <c r="BI199" s="197" t="n"/>
      <c r="BJ199" s="197" t="n"/>
      <c r="BK199" s="197" t="n"/>
      <c r="BL199" s="197" t="n"/>
      <c r="BM199" s="197" t="n"/>
      <c r="BN199" s="197" t="n"/>
      <c r="BO199" s="197" t="n"/>
      <c r="BP199" s="197" t="n"/>
      <c r="BQ199" s="197" t="n"/>
      <c r="BR199" s="197" t="n"/>
      <c r="BS199" s="197" t="n"/>
      <c r="BT199" s="197" t="n"/>
      <c r="BU199" s="197" t="n"/>
      <c r="BV199" s="197" t="n"/>
      <c r="BW199" s="197" t="n"/>
      <c r="BX199" s="197" t="n"/>
      <c r="BY199" s="197" t="n"/>
      <c r="BZ199" s="197" t="n"/>
      <c r="CA199" s="197" t="n"/>
      <c r="CB199" s="197" t="n"/>
      <c r="CC199" s="197" t="n"/>
      <c r="CD199" s="197" t="n"/>
      <c r="CE199" s="197" t="n"/>
      <c r="CF199" s="197" t="n"/>
      <c r="CG199" s="197" t="n"/>
      <c r="CH199" s="197" t="n"/>
      <c r="CI199" s="197" t="n"/>
      <c r="CJ199" s="197" t="n"/>
      <c r="CK199" s="197" t="n"/>
      <c r="CL199" s="197" t="n"/>
      <c r="CM199" s="197" t="n"/>
      <c r="CN199" s="197" t="n"/>
      <c r="CO199" s="197" t="n"/>
      <c r="CP199" s="197" t="n"/>
      <c r="CQ199" s="197" t="n"/>
      <c r="CR199" s="197" t="n"/>
      <c r="CS199" s="197" t="n"/>
      <c r="CT199" s="197" t="n"/>
      <c r="CU199" s="197" t="n"/>
      <c r="CV199" s="197" t="n"/>
      <c r="CW199" s="197" t="n"/>
      <c r="CX199" s="197" t="n"/>
      <c r="CY199" s="197" t="n"/>
      <c r="CZ199" s="197" t="n"/>
      <c r="DA199" s="197" t="n"/>
      <c r="DB199" s="197" t="n"/>
      <c r="DC199" s="197" t="n"/>
      <c r="DD199" s="197" t="n"/>
      <c r="DE199" s="197" t="n"/>
      <c r="DF199" s="197" t="n"/>
      <c r="DG199" s="197" t="n"/>
      <c r="DH199" s="197" t="n"/>
      <c r="DI199" s="197" t="n"/>
      <c r="DJ199" s="197" t="n"/>
      <c r="DK199" s="197" t="n"/>
      <c r="DL199" s="197" t="n"/>
      <c r="DM199" s="197" t="n"/>
      <c r="DN199" s="197" t="n"/>
      <c r="DO199" s="197" t="n"/>
      <c r="DP199" s="197" t="n"/>
      <c r="DQ199" s="197" t="n"/>
      <c r="DR199" s="197" t="n"/>
      <c r="DS199" s="197" t="n"/>
      <c r="DT199" s="197" t="n"/>
      <c r="DU199" s="197" t="n"/>
      <c r="DV199" s="197" t="n"/>
      <c r="DW199" s="197" t="n"/>
      <c r="DX199" s="197" t="n"/>
      <c r="DY199" s="197" t="n"/>
      <c r="DZ199" s="197" t="n"/>
      <c r="EA199" s="197" t="n"/>
      <c r="EB199" s="197" t="n"/>
      <c r="EC199" s="197" t="n"/>
      <c r="ED199" s="197" t="n"/>
      <c r="EE199" s="197" t="n"/>
      <c r="EF199" s="197" t="n"/>
      <c r="EG199" s="197" t="n"/>
      <c r="EH199" s="197" t="n"/>
      <c r="EI199" s="197" t="n"/>
      <c r="EJ199" s="197" t="n"/>
    </row>
    <row r="200">
      <c r="B200" s="102" t="n"/>
      <c r="C200" s="996" t="n"/>
      <c r="D200" s="996" t="n"/>
      <c r="E200" s="996" t="n"/>
      <c r="F200" s="996" t="n"/>
      <c r="G200" s="996" t="n"/>
      <c r="H200" s="996" t="n"/>
      <c r="I200" s="997" t="n"/>
      <c r="J200" s="180" t="n"/>
      <c r="N200" s="976" t="inlineStr"/>
      <c r="O200" s="192" t="inlineStr"/>
      <c r="P200" s="192" t="inlineStr"/>
      <c r="Q200" s="192" t="inlineStr"/>
      <c r="R200" s="192" t="inlineStr"/>
      <c r="S200" s="192" t="inlineStr"/>
      <c r="T200" s="192" t="inlineStr"/>
      <c r="U200" s="193" t="n"/>
    </row>
    <row r="201" ht="24" customHeight="1" s="340">
      <c r="A201" s="194" t="inlineStr">
        <is>
          <t>K33</t>
        </is>
      </c>
      <c r="B201" s="96" t="inlineStr">
        <is>
          <t xml:space="preserve">Retained Earnings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I180</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A202" s="194" t="n"/>
      <c r="B202" s="102" t="n"/>
      <c r="C202" s="103" t="n"/>
      <c r="D202" s="103" t="n"/>
      <c r="E202" s="103" t="n"/>
      <c r="F202" s="103" t="n"/>
      <c r="G202" s="103" t="n">
        <v>46341460</v>
      </c>
      <c r="H202" s="103" t="n">
        <v>41926432</v>
      </c>
      <c r="I202" s="998" t="n"/>
      <c r="J202" s="196" t="n"/>
      <c r="K202" s="197" t="n"/>
      <c r="L202" s="197" t="n"/>
      <c r="M202" s="197" t="n"/>
      <c r="N202" s="966" t="inlineStr"/>
      <c r="O202" s="198" t="inlineStr"/>
      <c r="P202" s="198" t="inlineStr"/>
      <c r="Q202" s="198" t="inlineStr"/>
      <c r="R202" s="198" t="inlineStr"/>
      <c r="S202" s="198">
        <f>G202*BS!$B$9</f>
        <v/>
      </c>
      <c r="T202" s="198">
        <f>H202*BS!$B$9</f>
        <v/>
      </c>
      <c r="U202" s="193" t="n"/>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194" t="n"/>
      <c r="B203" s="102" t="n"/>
      <c r="C203" s="993" t="n"/>
      <c r="D203" s="993" t="n"/>
      <c r="E203" s="993" t="n"/>
      <c r="F203" s="993" t="n"/>
      <c r="G203" s="993" t="n"/>
      <c r="H203" s="993" t="n"/>
      <c r="I203" s="998" t="n"/>
      <c r="J203" s="196" t="n"/>
      <c r="K203" s="197" t="n"/>
      <c r="L203" s="197" t="n"/>
      <c r="M203" s="197" t="n"/>
      <c r="N203" s="966" t="inlineStr"/>
      <c r="O203" s="198" t="inlineStr"/>
      <c r="P203" s="198" t="inlineStr"/>
      <c r="Q203" s="198" t="inlineStr"/>
      <c r="R203" s="198" t="inlineStr"/>
      <c r="S203" s="198" t="inlineStr"/>
      <c r="T203" s="198" t="inlineStr"/>
      <c r="U203" s="193" t="n"/>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A204" s="79" t="inlineStr">
        <is>
          <t>K34</t>
        </is>
      </c>
      <c r="B204" s="96" t="inlineStr">
        <is>
          <t>Total</t>
        </is>
      </c>
      <c r="C204" s="954">
        <f>SUM(INDIRECT(ADDRESS(MATCH("K33",$A:$A,0)+1,COLUMN(C$13),4)&amp;":"&amp;ADDRESS(MATCH("K34",$A:$A,0)-1,COLUMN(C$13),4)))</f>
        <v/>
      </c>
      <c r="D204" s="954">
        <f>SUM(INDIRECT(ADDRESS(MATCH("K33",$A:$A,0)+1,COLUMN(D$13),4)&amp;":"&amp;ADDRESS(MATCH("K34",$A:$A,0)-1,COLUMN(D$13),4)))</f>
        <v/>
      </c>
      <c r="E204" s="954">
        <f>SUM(INDIRECT(ADDRESS(MATCH("K33",$A:$A,0)+1,COLUMN(E$13),4)&amp;":"&amp;ADDRESS(MATCH("K34",$A:$A,0)-1,COLUMN(E$13),4)))</f>
        <v/>
      </c>
      <c r="F204" s="954">
        <f>SUM(INDIRECT(ADDRESS(MATCH("K33",$A:$A,0)+1,COLUMN(F$13),4)&amp;":"&amp;ADDRESS(MATCH("K34",$A:$A,0)-1,COLUMN(F$13),4)))</f>
        <v/>
      </c>
      <c r="G204" s="954">
        <f>SUM(INDIRECT(ADDRESS(MATCH("K33",$A:$A,0)+1,COLUMN(G$13),4)&amp;":"&amp;ADDRESS(MATCH("K34",$A:$A,0)-1,COLUMN(G$13),4)))</f>
        <v/>
      </c>
      <c r="H204" s="954">
        <f>SUM(INDIRECT(ADDRESS(MATCH("K33",$A:$A,0)+1,COLUMN(H$13),4)&amp;":"&amp;ADDRESS(MATCH("K34",$A:$A,0)-1,COLUMN(H$13),4)))</f>
        <v/>
      </c>
      <c r="I204" s="997" t="n"/>
      <c r="J204" s="180" t="n"/>
      <c r="N204" s="976">
        <f>B204</f>
        <v/>
      </c>
      <c r="O204" s="192">
        <f>C204*BS!$B$9</f>
        <v/>
      </c>
      <c r="P204" s="192">
        <f>D204*BS!$B$9</f>
        <v/>
      </c>
      <c r="Q204" s="192">
        <f>E204*BS!$B$9</f>
        <v/>
      </c>
      <c r="R204" s="192">
        <f>F204*BS!$B$9</f>
        <v/>
      </c>
      <c r="S204" s="192">
        <f>G204*BS!$B$9</f>
        <v/>
      </c>
      <c r="T204" s="192">
        <f>H204*BS!$B$9</f>
        <v/>
      </c>
      <c r="U204" s="193" t="n"/>
    </row>
    <row r="205">
      <c r="A205" s="171" t="inlineStr">
        <is>
          <t>K35</t>
        </is>
      </c>
      <c r="B205" s="96" t="inlineStr">
        <is>
          <t xml:space="preserve">Others </t>
        </is>
      </c>
      <c r="C205" s="999" t="n"/>
      <c r="D205" s="999" t="n"/>
      <c r="E205" s="999" t="n"/>
      <c r="F205" s="999" t="n"/>
      <c r="G205" s="999" t="n"/>
      <c r="H205" s="999" t="n"/>
      <c r="I205" s="997" t="n"/>
      <c r="J205" s="180" t="n"/>
      <c r="N205" s="966">
        <f>B205</f>
        <v/>
      </c>
      <c r="O205" s="204" t="inlineStr"/>
      <c r="P205" s="204" t="inlineStr"/>
      <c r="Q205" s="204" t="inlineStr"/>
      <c r="R205" s="204" t="inlineStr"/>
      <c r="S205" s="204" t="inlineStr"/>
      <c r="T205" s="204" t="inlineStr"/>
      <c r="U205" s="193"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I185</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I186</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103" t="n"/>
      <c r="D208" s="103" t="n"/>
      <c r="E208" s="103" t="n"/>
      <c r="F208" s="103" t="n"/>
      <c r="G208" s="103" t="n"/>
      <c r="H208" s="103" t="n"/>
      <c r="I208" s="997" t="n"/>
      <c r="J208" s="180" t="n"/>
      <c r="K208" s="172" t="n"/>
      <c r="L208" s="172" t="n"/>
      <c r="M208" s="172" t="n"/>
      <c r="N208" s="973" t="inlineStr"/>
      <c r="O208" s="192" t="inlineStr"/>
      <c r="P208" s="192" t="inlineStr"/>
      <c r="Q208" s="192" t="inlineStr"/>
      <c r="R208" s="192" t="inlineStr"/>
      <c r="S208" s="192" t="inlineStr"/>
      <c r="T208" s="192" t="inlineStr"/>
      <c r="U208" s="193">
        <f>I187</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I188</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000"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I189</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I190</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I191</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I192</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f>I193</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f>I194</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inlineStr">
        <is>
          <t>K36</t>
        </is>
      </c>
      <c r="B216" s="96" t="inlineStr">
        <is>
          <t>Total</t>
        </is>
      </c>
      <c r="C216" s="954">
        <f>SUM(INDIRECT(ADDRESS(MATCH("K35",$A:$A,0)+1,COLUMN(C$13),4)&amp;":"&amp;ADDRESS(MATCH("K36",$A:$A,0)-1,COLUMN(C$13),4)))</f>
        <v/>
      </c>
      <c r="D216" s="954">
        <f>SUM(INDIRECT(ADDRESS(MATCH("K35",$A:$A,0)+1,COLUMN(D$13),4)&amp;":"&amp;ADDRESS(MATCH("K36",$A:$A,0)-1,COLUMN(D$13),4)))</f>
        <v/>
      </c>
      <c r="E216" s="954">
        <f>SUM(INDIRECT(ADDRESS(MATCH("K35",$A:$A,0)+1,COLUMN(E$13),4)&amp;":"&amp;ADDRESS(MATCH("K36",$A:$A,0)-1,COLUMN(E$13),4)))</f>
        <v/>
      </c>
      <c r="F216" s="954">
        <f>SUM(INDIRECT(ADDRESS(MATCH("K35",$A:$A,0)+1,COLUMN(F$13),4)&amp;":"&amp;ADDRESS(MATCH("K36",$A:$A,0)-1,COLUMN(F$13),4)))</f>
        <v/>
      </c>
      <c r="G216" s="954" t="n">
        <v>0</v>
      </c>
      <c r="H216" s="954" t="n">
        <v>0</v>
      </c>
      <c r="I216" s="997" t="n"/>
      <c r="J216" s="180" t="n"/>
      <c r="K216" s="172" t="n"/>
      <c r="L216" s="172" t="n"/>
      <c r="M216" s="172" t="n"/>
      <c r="N216" s="966">
        <f>B216</f>
        <v/>
      </c>
      <c r="O216" s="1001">
        <f>C216*BS!$B$9</f>
        <v/>
      </c>
      <c r="P216" s="1001">
        <f>D216*BS!$B$9</f>
        <v/>
      </c>
      <c r="Q216" s="1001">
        <f>E216*BS!$B$9</f>
        <v/>
      </c>
      <c r="R216" s="1001">
        <f>F216*BS!$B$9</f>
        <v/>
      </c>
      <c r="S216" s="1001">
        <f>G216*BS!$B$9</f>
        <v/>
      </c>
      <c r="T216" s="1001">
        <f>H216*BS!$B$9</f>
        <v/>
      </c>
      <c r="U216" s="193" t="n"/>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n"/>
      <c r="B217" s="119" t="n"/>
      <c r="C217" s="991" t="n"/>
      <c r="D217" s="991" t="n"/>
      <c r="E217" s="991" t="n"/>
      <c r="F217" s="991" t="n"/>
      <c r="G217" s="991" t="n"/>
      <c r="H217" s="991" t="n"/>
      <c r="I217" s="997" t="n"/>
      <c r="J217" s="180" t="n"/>
      <c r="K217" s="172" t="n"/>
      <c r="L217" s="172" t="n"/>
      <c r="M217" s="172" t="n"/>
      <c r="N217" s="973" t="inlineStr"/>
      <c r="O217" s="192" t="inlineStr"/>
      <c r="P217" s="192" t="inlineStr"/>
      <c r="Q217" s="192" t="inlineStr"/>
      <c r="R217" s="192" t="inlineStr"/>
      <c r="S217" s="192" t="inlineStr"/>
      <c r="T217" s="192" t="inlineStr"/>
      <c r="U217" s="193" t="n"/>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194" t="inlineStr">
        <is>
          <t>K37</t>
        </is>
      </c>
      <c r="B218" s="96" t="inlineStr">
        <is>
          <t xml:space="preserve">Total Shareholders Equity </t>
        </is>
      </c>
      <c r="C218" s="983" t="n"/>
      <c r="D218" s="983" t="n"/>
      <c r="E218" s="983" t="n"/>
      <c r="F218" s="983" t="n"/>
      <c r="G218" s="983" t="n"/>
      <c r="H218" s="983" t="n"/>
      <c r="I218" s="998" t="n"/>
      <c r="J218" s="196" t="n"/>
      <c r="K218" s="197" t="n"/>
      <c r="L218" s="197" t="n"/>
      <c r="M218" s="197" t="n"/>
      <c r="N218" s="966">
        <f>B218</f>
        <v/>
      </c>
      <c r="O218" s="198" t="inlineStr"/>
      <c r="P218" s="198" t="inlineStr"/>
      <c r="Q218" s="198" t="inlineStr"/>
      <c r="R218" s="198" t="inlineStr"/>
      <c r="S218" s="198" t="inlineStr"/>
      <c r="T218" s="198" t="inlineStr"/>
      <c r="U218" s="193">
        <f>I197</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102" t="n"/>
      <c r="C219" s="103" t="n"/>
      <c r="D219" s="103" t="n"/>
      <c r="E219" s="103" t="n"/>
      <c r="F219" s="103" t="n"/>
      <c r="G219" s="103" t="n"/>
      <c r="H219" s="103" t="n"/>
      <c r="I219" s="984" t="n"/>
      <c r="J219" s="180" t="n"/>
      <c r="N219" s="976" t="inlineStr"/>
      <c r="O219" s="192" t="inlineStr"/>
      <c r="P219" s="192" t="inlineStr"/>
      <c r="Q219" s="192" t="inlineStr"/>
      <c r="R219" s="192" t="inlineStr"/>
      <c r="S219" s="192" t="inlineStr"/>
      <c r="T219" s="192" t="inlineStr"/>
      <c r="U219" s="193">
        <f>I198</f>
        <v/>
      </c>
    </row>
    <row r="220">
      <c r="B220" s="102" t="n"/>
      <c r="C220" s="1002" t="n"/>
      <c r="D220" s="1002" t="n"/>
      <c r="E220" s="1002" t="n"/>
      <c r="F220" s="1002" t="n"/>
      <c r="G220" s="1002" t="n"/>
      <c r="H220" s="1002" t="n"/>
      <c r="I220" s="984" t="n"/>
      <c r="J220" s="180" t="n"/>
      <c r="N220" s="976" t="inlineStr"/>
      <c r="O220" s="192" t="inlineStr"/>
      <c r="P220" s="192" t="inlineStr"/>
      <c r="Q220" s="192" t="inlineStr"/>
      <c r="R220" s="192" t="inlineStr"/>
      <c r="S220" s="192" t="inlineStr"/>
      <c r="T220" s="192" t="inlineStr"/>
      <c r="U220" s="193" t="n"/>
    </row>
    <row r="221">
      <c r="A221" s="171" t="inlineStr">
        <is>
          <t>K38</t>
        </is>
      </c>
      <c r="B221" s="96" t="inlineStr">
        <is>
          <t>Total</t>
        </is>
      </c>
      <c r="C221" s="954">
        <f>SUM(INDIRECT(ADDRESS(MATCH("K37",$A:$A,0)+1,COLUMN(C$13),4)&amp;":"&amp;ADDRESS(MATCH("K38",$A:$A,0)-1,COLUMN(C$13),4)))</f>
        <v/>
      </c>
      <c r="D221" s="954">
        <f>SUM(INDIRECT(ADDRESS(MATCH("K37",$A:$A,0)+1,COLUMN(D$13),4)&amp;":"&amp;ADDRESS(MATCH("K38",$A:$A,0)-1,COLUMN(D$13),4)))</f>
        <v/>
      </c>
      <c r="E221" s="954">
        <f>SUM(INDIRECT(ADDRESS(MATCH("K37",$A:$A,0)+1,COLUMN(E$13),4)&amp;":"&amp;ADDRESS(MATCH("K38",$A:$A,0)-1,COLUMN(E$13),4)))</f>
        <v/>
      </c>
      <c r="F221" s="954">
        <f>SUM(INDIRECT(ADDRESS(MATCH("K37",$A:$A,0)+1,COLUMN(F$13),4)&amp;":"&amp;ADDRESS(MATCH("K38",$A:$A,0)-1,COLUMN(F$13),4)))</f>
        <v/>
      </c>
      <c r="G221" s="954" t="n">
        <v>0</v>
      </c>
      <c r="H221" s="954" t="n">
        <v>0</v>
      </c>
      <c r="I221" s="984" t="n"/>
      <c r="J221" s="180" t="n"/>
      <c r="N221" s="976">
        <f>B221</f>
        <v/>
      </c>
      <c r="O221" s="192">
        <f>C221*BS!$B$9</f>
        <v/>
      </c>
      <c r="P221" s="192">
        <f>D221*BS!$B$9</f>
        <v/>
      </c>
      <c r="Q221" s="192">
        <f>E221*BS!$B$9</f>
        <v/>
      </c>
      <c r="R221" s="192">
        <f>F221*BS!$B$9</f>
        <v/>
      </c>
      <c r="S221" s="192">
        <f>G221*BS!$B$9</f>
        <v/>
      </c>
      <c r="T221" s="192">
        <f>H221*BS!$B$9</f>
        <v/>
      </c>
      <c r="U221" s="193" t="n"/>
    </row>
    <row r="222">
      <c r="A222" s="171" t="inlineStr">
        <is>
          <t>K39</t>
        </is>
      </c>
      <c r="B222" s="96" t="inlineStr">
        <is>
          <t xml:space="preserve">Off Balance Liabilities </t>
        </is>
      </c>
      <c r="C222" s="1003" t="n"/>
      <c r="D222" s="1003" t="n"/>
      <c r="E222" s="1003" t="n"/>
      <c r="F222" s="1003" t="n"/>
      <c r="G222" s="1003" t="n"/>
      <c r="H222" s="1003" t="n"/>
      <c r="I222" s="997" t="n"/>
      <c r="J222" s="180" t="n"/>
      <c r="N222" s="966">
        <f>B222</f>
        <v/>
      </c>
      <c r="O222" s="204" t="inlineStr"/>
      <c r="P222" s="204" t="inlineStr"/>
      <c r="Q222" s="204" t="inlineStr"/>
      <c r="R222" s="204" t="inlineStr"/>
      <c r="S222" s="204" t="inlineStr"/>
      <c r="T222" s="204" t="inlineStr"/>
      <c r="U222" s="193" t="n"/>
    </row>
    <row r="223">
      <c r="B223" s="102" t="inlineStr">
        <is>
          <t>- LC</t>
        </is>
      </c>
      <c r="C223" s="991" t="n"/>
      <c r="D223" s="991" t="n"/>
      <c r="E223" s="991" t="n"/>
      <c r="F223" s="991" t="n"/>
      <c r="G223" s="991" t="n"/>
      <c r="H223" s="991" t="n"/>
      <c r="I223" s="977" t="n"/>
      <c r="J223" s="180" t="n"/>
      <c r="N223" s="976">
        <f>B223</f>
        <v/>
      </c>
      <c r="O223" s="192" t="inlineStr"/>
      <c r="P223" s="192" t="inlineStr"/>
      <c r="Q223" s="192" t="inlineStr"/>
      <c r="R223" s="192" t="inlineStr"/>
      <c r="S223" s="192" t="inlineStr"/>
      <c r="T223" s="192" t="inlineStr"/>
      <c r="U223" s="193">
        <f>I202</f>
        <v/>
      </c>
    </row>
    <row r="224">
      <c r="B224" s="102" t="inlineStr">
        <is>
          <t>- BG</t>
        </is>
      </c>
      <c r="C224" s="991" t="n"/>
      <c r="D224" s="991" t="n"/>
      <c r="E224" s="991" t="n"/>
      <c r="F224" s="991" t="n"/>
      <c r="G224" s="991" t="n"/>
      <c r="H224" s="991" t="n"/>
      <c r="I224" s="239" t="n"/>
      <c r="J224" s="180" t="n"/>
      <c r="N224" s="976">
        <f>B224</f>
        <v/>
      </c>
      <c r="O224" s="192" t="inlineStr"/>
      <c r="P224" s="192" t="inlineStr"/>
      <c r="Q224" s="192" t="inlineStr"/>
      <c r="R224" s="192" t="inlineStr"/>
      <c r="S224" s="192" t="inlineStr"/>
      <c r="T224" s="192" t="inlineStr"/>
      <c r="U224" s="193">
        <f>I203</f>
        <v/>
      </c>
    </row>
    <row r="225">
      <c r="B225" s="102" t="inlineStr">
        <is>
          <t>- BD</t>
        </is>
      </c>
      <c r="C225" s="103" t="n"/>
      <c r="D225" s="103" t="n"/>
      <c r="E225" s="103" t="n"/>
      <c r="F225" s="103" t="n"/>
      <c r="G225" s="103" t="n"/>
      <c r="H225" s="103" t="n"/>
      <c r="I225" s="240" t="n"/>
      <c r="J225" s="180" t="n"/>
      <c r="N225" s="976">
        <f>B225</f>
        <v/>
      </c>
      <c r="O225" s="192" t="inlineStr"/>
      <c r="P225" s="192" t="inlineStr"/>
      <c r="Q225" s="192" t="inlineStr"/>
      <c r="R225" s="192" t="inlineStr"/>
      <c r="S225" s="192" t="inlineStr"/>
      <c r="T225" s="192" t="inlineStr"/>
      <c r="U225" s="193">
        <f>I204</f>
        <v/>
      </c>
    </row>
    <row r="226">
      <c r="B226" s="102" t="inlineStr">
        <is>
          <t>- CG</t>
        </is>
      </c>
      <c r="C226" s="991" t="n"/>
      <c r="D226" s="991" t="n"/>
      <c r="E226" s="991" t="n"/>
      <c r="F226" s="991" t="n"/>
      <c r="G226" s="991" t="n"/>
      <c r="H226" s="991" t="n"/>
      <c r="I226" s="241" t="n"/>
      <c r="J226" s="180" t="n"/>
      <c r="N226" s="976">
        <f>B226</f>
        <v/>
      </c>
      <c r="O226" s="192" t="inlineStr"/>
      <c r="P226" s="192" t="inlineStr"/>
      <c r="Q226" s="192" t="inlineStr"/>
      <c r="R226" s="192" t="inlineStr"/>
      <c r="S226" s="192" t="inlineStr"/>
      <c r="T226" s="192" t="inlineStr"/>
      <c r="U226" s="193">
        <f>I205</f>
        <v/>
      </c>
    </row>
    <row r="227">
      <c r="B227" s="102" t="inlineStr">
        <is>
          <t>- Commitments</t>
        </is>
      </c>
      <c r="C227" s="991" t="n"/>
      <c r="D227" s="991" t="n"/>
      <c r="E227" s="991" t="n"/>
      <c r="F227" s="991" t="n"/>
      <c r="G227" s="991" t="n"/>
      <c r="H227" s="991" t="n"/>
      <c r="I227" s="241" t="n"/>
      <c r="J227" s="180" t="n"/>
      <c r="N227" s="976">
        <f>B227</f>
        <v/>
      </c>
      <c r="O227" s="192" t="inlineStr"/>
      <c r="P227" s="192" t="inlineStr"/>
      <c r="Q227" s="192" t="inlineStr"/>
      <c r="R227" s="192" t="inlineStr"/>
      <c r="S227" s="192" t="inlineStr"/>
      <c r="T227" s="192" t="inlineStr"/>
      <c r="U227" s="193">
        <f>I206</f>
        <v/>
      </c>
    </row>
    <row r="228">
      <c r="B228" s="102" t="n"/>
      <c r="C228" s="991" t="n"/>
      <c r="D228" s="991" t="n"/>
      <c r="E228" s="991" t="n"/>
      <c r="F228" s="991" t="n"/>
      <c r="G228" s="991" t="n"/>
      <c r="H228" s="991" t="n"/>
      <c r="I228" s="241" t="n"/>
      <c r="J228" s="180" t="n"/>
      <c r="N228" s="976" t="inlineStr"/>
      <c r="O228" s="192" t="inlineStr"/>
      <c r="P228" s="192" t="inlineStr"/>
      <c r="Q228" s="192" t="inlineStr"/>
      <c r="R228" s="192" t="inlineStr"/>
      <c r="S228" s="192" t="inlineStr"/>
      <c r="T228" s="192" t="inlineStr"/>
      <c r="U228" s="193">
        <f>I207</f>
        <v/>
      </c>
    </row>
    <row r="229">
      <c r="B229" s="102" t="inlineStr">
        <is>
          <t>- Others</t>
        </is>
      </c>
      <c r="C229" s="991" t="n"/>
      <c r="D229" s="991" t="n"/>
      <c r="E229" s="991" t="n"/>
      <c r="F229" s="991" t="n"/>
      <c r="G229" s="991" t="n"/>
      <c r="H229" s="991" t="n"/>
      <c r="I229" s="241" t="n"/>
      <c r="J229" s="180" t="n"/>
      <c r="N229" s="976">
        <f>B229</f>
        <v/>
      </c>
      <c r="O229" s="192" t="inlineStr"/>
      <c r="P229" s="192" t="inlineStr"/>
      <c r="Q229" s="192" t="inlineStr"/>
      <c r="R229" s="192" t="inlineStr"/>
      <c r="S229" s="192" t="inlineStr"/>
      <c r="T229" s="192" t="inlineStr"/>
      <c r="U229" s="193">
        <f>I208</f>
        <v/>
      </c>
    </row>
    <row r="230">
      <c r="B230" s="102" t="n"/>
      <c r="C230" s="991" t="n"/>
      <c r="D230" s="991" t="n"/>
      <c r="E230" s="991" t="n"/>
      <c r="F230" s="991" t="n"/>
      <c r="G230" s="991" t="n"/>
      <c r="H230" s="991" t="n"/>
      <c r="I230" s="241" t="n"/>
      <c r="J230" s="180" t="n"/>
      <c r="N230" s="976" t="inlineStr"/>
      <c r="O230" s="192" t="inlineStr"/>
      <c r="P230" s="192" t="inlineStr"/>
      <c r="Q230" s="192" t="inlineStr"/>
      <c r="R230" s="192" t="inlineStr"/>
      <c r="S230" s="192" t="inlineStr"/>
      <c r="T230" s="192" t="inlineStr"/>
      <c r="U230" s="193">
        <f>I209</f>
        <v/>
      </c>
    </row>
    <row r="231">
      <c r="B231" s="102" t="n"/>
      <c r="C231" s="991" t="n"/>
      <c r="D231" s="991" t="n"/>
      <c r="E231" s="991" t="n"/>
      <c r="F231" s="991" t="n"/>
      <c r="G231" s="991" t="n"/>
      <c r="H231" s="991" t="n"/>
      <c r="I231" s="241" t="n"/>
      <c r="J231" s="180" t="n"/>
      <c r="N231" s="976" t="inlineStr"/>
      <c r="O231" s="192" t="inlineStr"/>
      <c r="P231" s="192" t="inlineStr"/>
      <c r="Q231" s="192" t="inlineStr"/>
      <c r="R231" s="192" t="inlineStr"/>
      <c r="S231" s="192" t="inlineStr"/>
      <c r="T231" s="192" t="inlineStr"/>
      <c r="U231" s="193">
        <f>I210</f>
        <v/>
      </c>
    </row>
    <row r="232">
      <c r="B232" s="102" t="n"/>
      <c r="C232" s="991" t="n"/>
      <c r="D232" s="991" t="n"/>
      <c r="E232" s="991" t="n"/>
      <c r="F232" s="991" t="n"/>
      <c r="G232" s="991" t="n"/>
      <c r="H232" s="991" t="n"/>
      <c r="I232" s="241" t="n"/>
      <c r="J232" s="180" t="n"/>
      <c r="N232" s="976" t="inlineStr"/>
      <c r="O232" s="192" t="inlineStr"/>
      <c r="P232" s="192" t="inlineStr"/>
      <c r="Q232" s="192" t="inlineStr"/>
      <c r="R232" s="192" t="inlineStr"/>
      <c r="S232" s="192" t="inlineStr"/>
      <c r="T232" s="192" t="inlineStr"/>
      <c r="U232" s="193">
        <f>I211</f>
        <v/>
      </c>
    </row>
    <row r="233">
      <c r="B233" s="102" t="n"/>
      <c r="C233" s="991" t="n"/>
      <c r="D233" s="991" t="n"/>
      <c r="E233" s="991" t="n"/>
      <c r="F233" s="991" t="n"/>
      <c r="G233" s="991" t="n"/>
      <c r="H233" s="991" t="n"/>
      <c r="I233" s="241" t="n"/>
      <c r="J233" s="180" t="n"/>
      <c r="N233" s="976" t="inlineStr"/>
      <c r="O233" s="192" t="inlineStr"/>
      <c r="P233" s="192" t="inlineStr"/>
      <c r="Q233" s="192" t="inlineStr"/>
      <c r="R233" s="192" t="inlineStr"/>
      <c r="S233" s="192" t="inlineStr"/>
      <c r="T233" s="192" t="inlineStr"/>
      <c r="U233" s="193">
        <f>I212</f>
        <v/>
      </c>
    </row>
    <row r="234">
      <c r="A234" s="194" t="inlineStr">
        <is>
          <t>K40</t>
        </is>
      </c>
      <c r="B234" s="243" t="inlineStr">
        <is>
          <t xml:space="preserve">Total </t>
        </is>
      </c>
      <c r="C234" s="1004">
        <f>SUM(INDIRECT(ADDRESS(MATCH("K39",$A:$A,0)+1,COLUMN(C$13),4)&amp;":"&amp;ADDRESS(MATCH("K40",$A:$A,0)-1,COLUMN(C$13),4)))</f>
        <v/>
      </c>
      <c r="D234" s="1004">
        <f>SUM(INDIRECT(ADDRESS(MATCH("K39",$A:$A,0)+1,COLUMN(D$13),4)&amp;":"&amp;ADDRESS(MATCH("K40",$A:$A,0)-1,COLUMN(D$13),4)))</f>
        <v/>
      </c>
      <c r="E234" s="1004">
        <f>SUM(INDIRECT(ADDRESS(MATCH("K39",$A:$A,0)+1,COLUMN(E$13),4)&amp;":"&amp;ADDRESS(MATCH("K40",$A:$A,0)-1,COLUMN(E$13),4)))</f>
        <v/>
      </c>
      <c r="F234" s="1004">
        <f>SUM(INDIRECT(ADDRESS(MATCH("K39",$A:$A,0)+1,COLUMN(F$13),4)&amp;":"&amp;ADDRESS(MATCH("K40",$A:$A,0)-1,COLUMN(F$13),4)))</f>
        <v/>
      </c>
      <c r="G234" s="1004">
        <f>SUM(INDIRECT(ADDRESS(MATCH("K39",$A:$A,0)+1,COLUMN(G$13),4)&amp;":"&amp;ADDRESS(MATCH("K40",$A:$A,0)-1,COLUMN(G$13),4)))</f>
        <v/>
      </c>
      <c r="H234" s="1004">
        <f>SUM(INDIRECT(ADDRESS(MATCH("K39",$A:$A,0)+1,COLUMN(H$13),4)&amp;":"&amp;ADDRESS(MATCH("K40",$A:$A,0)-1,COLUMN(H$13),4)))</f>
        <v/>
      </c>
      <c r="I234" s="245" t="n"/>
      <c r="J234" s="196" t="n"/>
      <c r="K234" s="197" t="n"/>
      <c r="L234" s="197" t="n"/>
      <c r="M234" s="197" t="n"/>
      <c r="N234" s="966">
        <f>B234</f>
        <v/>
      </c>
      <c r="O234" s="246">
        <f>C234*BS!$B$9</f>
        <v/>
      </c>
      <c r="P234" s="246">
        <f>D234*BS!$B$9</f>
        <v/>
      </c>
      <c r="Q234" s="246">
        <f>E234*BS!$B$9</f>
        <v/>
      </c>
      <c r="R234" s="246">
        <f>F234*BS!$B$9</f>
        <v/>
      </c>
      <c r="S234" s="246">
        <f>G234*BS!$B$9</f>
        <v/>
      </c>
      <c r="T234" s="246">
        <f>H234*BS!$B$9</f>
        <v/>
      </c>
      <c r="U234" s="247">
        <f>I213</f>
        <v/>
      </c>
      <c r="V234" s="197" t="n"/>
      <c r="W234" s="197" t="n"/>
      <c r="X234" s="197" t="n"/>
      <c r="Y234" s="197" t="n"/>
      <c r="Z234" s="197" t="n"/>
      <c r="AA234" s="197" t="n"/>
      <c r="AB234" s="197" t="n"/>
      <c r="AC234" s="197" t="n"/>
      <c r="AD234" s="197" t="n"/>
      <c r="AE234" s="197" t="n"/>
      <c r="AF234" s="197" t="n"/>
      <c r="AG234" s="197" t="n"/>
      <c r="AH234" s="197" t="n"/>
      <c r="AI234" s="197" t="n"/>
      <c r="AJ234" s="197" t="n"/>
      <c r="AK234" s="197" t="n"/>
      <c r="AL234" s="197" t="n"/>
      <c r="AM234" s="197" t="n"/>
      <c r="AN234" s="197" t="n"/>
      <c r="AO234" s="197" t="n"/>
      <c r="AP234" s="197" t="n"/>
      <c r="AQ234" s="197" t="n"/>
      <c r="AR234" s="197" t="n"/>
      <c r="AS234" s="197" t="n"/>
      <c r="AT234" s="197" t="n"/>
      <c r="AU234" s="197" t="n"/>
      <c r="AV234" s="197" t="n"/>
      <c r="AW234" s="197" t="n"/>
      <c r="AX234" s="197" t="n"/>
      <c r="AY234" s="197" t="n"/>
      <c r="AZ234" s="197" t="n"/>
      <c r="BA234" s="197" t="n"/>
      <c r="BB234" s="197" t="n"/>
      <c r="BC234" s="197" t="n"/>
      <c r="BD234" s="197" t="n"/>
      <c r="BE234" s="197" t="n"/>
      <c r="BF234" s="197" t="n"/>
      <c r="BG234" s="197" t="n"/>
      <c r="BH234" s="197" t="n"/>
      <c r="BI234" s="197" t="n"/>
      <c r="BJ234" s="197" t="n"/>
      <c r="BK234" s="197" t="n"/>
      <c r="BL234" s="197" t="n"/>
      <c r="BM234" s="197" t="n"/>
      <c r="BN234" s="197" t="n"/>
      <c r="BO234" s="197" t="n"/>
      <c r="BP234" s="197" t="n"/>
      <c r="BQ234" s="197" t="n"/>
      <c r="BR234" s="197" t="n"/>
      <c r="BS234" s="197" t="n"/>
      <c r="BT234" s="197" t="n"/>
      <c r="BU234" s="197" t="n"/>
      <c r="BV234" s="197" t="n"/>
      <c r="BW234" s="197" t="n"/>
      <c r="BX234" s="197" t="n"/>
      <c r="BY234" s="197" t="n"/>
      <c r="BZ234" s="197" t="n"/>
      <c r="CA234" s="197" t="n"/>
      <c r="CB234" s="197" t="n"/>
      <c r="CC234" s="197" t="n"/>
      <c r="CD234" s="197" t="n"/>
      <c r="CE234" s="197" t="n"/>
      <c r="CF234" s="197" t="n"/>
      <c r="CG234" s="197" t="n"/>
      <c r="CH234" s="197" t="n"/>
      <c r="CI234" s="197" t="n"/>
      <c r="CJ234" s="197" t="n"/>
      <c r="CK234" s="197" t="n"/>
      <c r="CL234" s="197" t="n"/>
      <c r="CM234" s="197" t="n"/>
      <c r="CN234" s="197" t="n"/>
      <c r="CO234" s="197" t="n"/>
      <c r="CP234" s="197" t="n"/>
      <c r="CQ234" s="197" t="n"/>
      <c r="CR234" s="197" t="n"/>
      <c r="CS234" s="197" t="n"/>
      <c r="CT234" s="197" t="n"/>
      <c r="CU234" s="197" t="n"/>
      <c r="CV234" s="197" t="n"/>
      <c r="CW234" s="197" t="n"/>
      <c r="CX234" s="197" t="n"/>
      <c r="CY234" s="197" t="n"/>
      <c r="CZ234" s="197" t="n"/>
      <c r="DA234" s="197" t="n"/>
      <c r="DB234" s="197" t="n"/>
      <c r="DC234" s="197" t="n"/>
      <c r="DD234" s="197" t="n"/>
      <c r="DE234" s="197" t="n"/>
      <c r="DF234" s="197" t="n"/>
      <c r="DG234" s="197" t="n"/>
      <c r="DH234" s="197" t="n"/>
      <c r="DI234" s="197" t="n"/>
      <c r="DJ234" s="197" t="n"/>
      <c r="DK234" s="197" t="n"/>
      <c r="DL234" s="197" t="n"/>
      <c r="DM234" s="197" t="n"/>
      <c r="DN234" s="197" t="n"/>
      <c r="DO234" s="197" t="n"/>
      <c r="DP234" s="197" t="n"/>
      <c r="DQ234" s="197" t="n"/>
      <c r="DR234" s="197" t="n"/>
      <c r="DS234" s="197" t="n"/>
      <c r="DT234" s="197" t="n"/>
      <c r="DU234" s="197" t="n"/>
      <c r="DV234" s="197" t="n"/>
      <c r="DW234" s="197" t="n"/>
      <c r="DX234" s="197" t="n"/>
      <c r="DY234" s="197" t="n"/>
      <c r="DZ234" s="197" t="n"/>
      <c r="EA234" s="197" t="n"/>
      <c r="EB234" s="197" t="n"/>
      <c r="EC234" s="197" t="n"/>
      <c r="ED234" s="197" t="n"/>
      <c r="EE234" s="197" t="n"/>
      <c r="EF234" s="197" t="n"/>
      <c r="EG234" s="197" t="n"/>
      <c r="EH234" s="197" t="n"/>
      <c r="EI234" s="197" t="n"/>
      <c r="EJ234" s="197" t="n"/>
    </row>
    <row r="235">
      <c r="B235" s="248" t="n"/>
      <c r="C235" s="242" t="n"/>
      <c r="D235" s="242" t="n"/>
      <c r="E235" s="242" t="n"/>
      <c r="F235" s="242" t="n"/>
      <c r="G235" s="242" t="n"/>
      <c r="H235" s="242" t="n"/>
      <c r="I235" s="242" t="n"/>
      <c r="J235" s="180" t="n"/>
      <c r="N235" t="inlineStr"/>
      <c r="O235" s="249" t="inlineStr"/>
      <c r="P235" s="249" t="inlineStr"/>
      <c r="Q235" s="249" t="inlineStr"/>
      <c r="R235" s="249" t="inlineStr"/>
      <c r="S235" s="249" t="inlineStr"/>
      <c r="T235" s="249" t="inlineStr"/>
      <c r="U235" s="249" t="n"/>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Musical instruments  2023 Sale of goods</t>
        </is>
      </c>
      <c r="C15" s="939" t="n"/>
      <c r="D15" s="939" t="n"/>
      <c r="E15" s="939" t="n"/>
      <c r="F15" s="939" t="n"/>
      <c r="G15" s="939" t="n">
        <v>0</v>
      </c>
      <c r="H15" s="939" t="n">
        <v>88138433</v>
      </c>
      <c r="I15" s="289" t="n"/>
      <c r="N15" s="293">
        <f>B15</f>
        <v/>
      </c>
      <c r="O15" s="192" t="inlineStr"/>
      <c r="P15" s="192" t="inlineStr"/>
      <c r="Q15" s="192" t="inlineStr"/>
      <c r="R15" s="192" t="inlineStr"/>
      <c r="S15" s="192">
        <f>G15*BS!$B$9</f>
        <v/>
      </c>
      <c r="T15" s="192">
        <f>H15*BS!$B$9</f>
        <v/>
      </c>
      <c r="U15" s="1016">
        <f>I15</f>
        <v/>
      </c>
    </row>
    <row r="16" customFormat="1" s="118">
      <c r="B16" s="102" t="inlineStr">
        <is>
          <t>Musical instruments  2022 Sale of goods</t>
        </is>
      </c>
      <c r="C16" s="939" t="n"/>
      <c r="D16" s="939" t="n"/>
      <c r="E16" s="939" t="n"/>
      <c r="F16" s="939" t="n"/>
      <c r="G16" s="939" t="n">
        <v>0</v>
      </c>
      <c r="H16" s="939" t="n">
        <v>83535522</v>
      </c>
      <c r="I16" s="289" t="n"/>
      <c r="N16" s="293">
        <f>B16</f>
        <v/>
      </c>
      <c r="O16" s="192" t="inlineStr"/>
      <c r="P16" s="192" t="inlineStr"/>
      <c r="Q16" s="192" t="inlineStr"/>
      <c r="R16" s="192" t="inlineStr"/>
      <c r="S16" s="192">
        <f>G16*BS!$B$9</f>
        <v/>
      </c>
      <c r="T16" s="192">
        <f>H16*BS!$B$9</f>
        <v/>
      </c>
      <c r="U16" s="1016">
        <f>I16</f>
        <v/>
      </c>
    </row>
    <row r="17" customFormat="1" s="118">
      <c r="B17" s="102" t="inlineStr">
        <is>
          <t>Audio equipment  2023 Sale of goods</t>
        </is>
      </c>
      <c r="C17" s="939" t="n"/>
      <c r="D17" s="939" t="n"/>
      <c r="E17" s="939" t="n"/>
      <c r="F17" s="939" t="n"/>
      <c r="G17" s="939" t="n">
        <v>0</v>
      </c>
      <c r="H17" s="939" t="n">
        <v>18317697</v>
      </c>
      <c r="I17" s="289" t="n"/>
      <c r="N17" s="293">
        <f>B17</f>
        <v/>
      </c>
      <c r="O17" s="192" t="inlineStr"/>
      <c r="P17" s="192" t="inlineStr"/>
      <c r="Q17" s="192" t="inlineStr"/>
      <c r="R17" s="192" t="inlineStr"/>
      <c r="S17" s="192">
        <f>G17*BS!$B$9</f>
        <v/>
      </c>
      <c r="T17" s="192">
        <f>H17*BS!$B$9</f>
        <v/>
      </c>
      <c r="U17" s="1016">
        <f>I17</f>
        <v/>
      </c>
    </row>
    <row r="18" customFormat="1" s="118">
      <c r="B18" s="102" t="inlineStr">
        <is>
          <t>Audio equipment  2022 Sale of goods</t>
        </is>
      </c>
      <c r="C18" s="939" t="n"/>
      <c r="D18" s="939" t="n"/>
      <c r="E18" s="939" t="n"/>
      <c r="F18" s="939" t="n"/>
      <c r="G18" s="939" t="n">
        <v>0</v>
      </c>
      <c r="H18" s="939" t="n">
        <v>29242471</v>
      </c>
      <c r="I18" s="289" t="n"/>
      <c r="J18" s="971" t="n"/>
      <c r="N18" s="293">
        <f>B18</f>
        <v/>
      </c>
      <c r="O18" s="192" t="inlineStr"/>
      <c r="P18" s="192" t="inlineStr"/>
      <c r="Q18" s="192" t="inlineStr"/>
      <c r="R18" s="192" t="inlineStr"/>
      <c r="S18" s="192">
        <f>G18*BS!$B$9</f>
        <v/>
      </c>
      <c r="T18" s="192">
        <f>H18*BS!$B$9</f>
        <v/>
      </c>
      <c r="U18" s="1016">
        <f>I18</f>
        <v/>
      </c>
    </row>
    <row r="19" customFormat="1" s="279">
      <c r="A19" s="118" t="n"/>
      <c r="B19" s="102" t="inlineStr">
        <is>
          <t>Other  2023 Sale of goods</t>
        </is>
      </c>
      <c r="C19" s="939" t="n"/>
      <c r="D19" s="939" t="n"/>
      <c r="E19" s="939" t="n"/>
      <c r="F19" s="939" t="n"/>
      <c r="G19" s="939" t="n">
        <v>0</v>
      </c>
      <c r="H19" s="939" t="n">
        <v>343092</v>
      </c>
      <c r="I19" s="289" t="n"/>
      <c r="N19" s="293">
        <f>B19</f>
        <v/>
      </c>
      <c r="O19" s="192" t="inlineStr"/>
      <c r="P19" s="192" t="inlineStr"/>
      <c r="Q19" s="192" t="inlineStr"/>
      <c r="R19" s="192" t="inlineStr"/>
      <c r="S19" s="192">
        <f>G19*BS!$B$9</f>
        <v/>
      </c>
      <c r="T19" s="192">
        <f>H19*BS!$B$9</f>
        <v/>
      </c>
      <c r="U19" s="1016">
        <f>I19</f>
        <v/>
      </c>
    </row>
    <row r="20" customFormat="1" s="279">
      <c r="A20" s="118" t="n"/>
      <c r="B20" s="102" t="inlineStr">
        <is>
          <t>Other  2022 Sale of goods</t>
        </is>
      </c>
      <c r="C20" s="939" t="n"/>
      <c r="D20" s="939" t="n"/>
      <c r="E20" s="939" t="n"/>
      <c r="F20" s="939" t="n"/>
      <c r="G20" s="939" t="n">
        <v>0</v>
      </c>
      <c r="H20" s="939" t="n">
        <v>484462</v>
      </c>
      <c r="I20" s="289" t="n"/>
      <c r="N20" s="293">
        <f>B20</f>
        <v/>
      </c>
      <c r="O20" s="192" t="inlineStr"/>
      <c r="P20" s="192" t="inlineStr"/>
      <c r="Q20" s="192" t="inlineStr"/>
      <c r="R20" s="192" t="inlineStr"/>
      <c r="S20" s="192">
        <f>G20*BS!$B$9</f>
        <v/>
      </c>
      <c r="T20" s="192">
        <f>H20*BS!$B$9</f>
        <v/>
      </c>
      <c r="U20" s="1016">
        <f>I20</f>
        <v/>
      </c>
    </row>
    <row r="21" customFormat="1" s="279">
      <c r="A21" s="118" t="n"/>
      <c r="B21" s="102" t="inlineStr">
        <is>
          <t xml:space="preserve"> None Sale of goods</t>
        </is>
      </c>
      <c r="C21" s="939" t="n"/>
      <c r="D21" s="939" t="n"/>
      <c r="E21" s="939" t="n"/>
      <c r="F21" s="939" t="n"/>
      <c r="G21" s="939" t="n">
        <v>113262455</v>
      </c>
      <c r="H21" s="939" t="n">
        <v>106799222</v>
      </c>
      <c r="I21" s="289" t="n"/>
      <c r="N21" s="293">
        <f>B21</f>
        <v/>
      </c>
      <c r="O21" s="192" t="inlineStr"/>
      <c r="P21" s="192" t="inlineStr"/>
      <c r="Q21" s="192" t="inlineStr"/>
      <c r="R21" s="192" t="inlineStr"/>
      <c r="S21" s="192">
        <f>G21*BS!$B$9</f>
        <v/>
      </c>
      <c r="T21" s="192">
        <f>H21*BS!$B$9</f>
        <v/>
      </c>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-72764284</v>
      </c>
      <c r="H29" s="939" t="n">
        <v>-79354330</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Expenses</t>
        </is>
      </c>
      <c r="C30" s="939" t="n"/>
      <c r="D30" s="939" t="n"/>
      <c r="E30" s="939" t="n"/>
      <c r="F30" s="939" t="n"/>
      <c r="G30" s="939" t="n">
        <v>0</v>
      </c>
      <c r="H30" s="939" t="n">
        <v>0</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Loss on sale of property, plant and equipment Loss on sale of property, plant and equipment Loss on sale of property, plant and equipment</t>
        </is>
      </c>
      <c r="C56" s="939" t="n"/>
      <c r="D56" s="939" t="n"/>
      <c r="E56" s="939" t="n"/>
      <c r="F56" s="939" t="n"/>
      <c r="G56" s="939" t="n">
        <v>178514</v>
      </c>
      <c r="H56" s="939" t="n">
        <v>14985</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-3717244</v>
      </c>
      <c r="H80" s="939" t="n">
        <v>-3765449</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32596</v>
      </c>
      <c r="H84" s="991" t="n">
        <v>8832</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nan Interest income using the effective interest rate method</t>
        </is>
      </c>
      <c r="C98" s="939" t="n"/>
      <c r="D98" s="939" t="n"/>
      <c r="E98" s="939" t="n"/>
      <c r="F98" s="939" t="n"/>
      <c r="G98" s="939" t="n">
        <v>2880</v>
      </c>
      <c r="H98" s="939" t="n">
        <v>56450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-535156</v>
      </c>
      <c r="H111" s="939" t="n">
        <v>-843597</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Net finance costs</t>
        </is>
      </c>
      <c r="C112" s="939" t="n"/>
      <c r="D112" s="939" t="n"/>
      <c r="E112" s="939" t="n"/>
      <c r="F112" s="939" t="n"/>
      <c r="G112" s="939" t="n">
        <v>-532276</v>
      </c>
      <c r="H112" s="939" t="n">
        <v>-787147</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nan Net foreign exchange losses</t>
        </is>
      </c>
      <c r="C124" s="952" t="n"/>
      <c r="D124" s="952" t="n"/>
      <c r="E124" s="952" t="n"/>
      <c r="F124" s="952" t="n"/>
      <c r="G124" s="952" t="n">
        <v>302308</v>
      </c>
      <c r="H124" s="952" t="n">
        <v>632346</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(b) nan (Loss)/profit before income tax</t>
        </is>
      </c>
      <c r="G138" t="n">
        <v>7447518</v>
      </c>
      <c r="H138" t="n">
        <v>-2816772</v>
      </c>
      <c r="N138">
        <f>B138</f>
        <v/>
      </c>
      <c r="O138" t="inlineStr"/>
      <c r="P138" t="inlineStr"/>
      <c r="Q138" t="inlineStr"/>
      <c r="R138" t="inlineStr"/>
      <c r="S138">
        <f>G138*BS!$B$9</f>
        <v/>
      </c>
      <c r="T138">
        <f>H138*BS!$B$9</f>
        <v/>
      </c>
    </row>
    <row r="139" customFormat="1" s="118">
      <c r="B139" t="inlineStr">
        <is>
          <t>Recognised in  None Property, plant and equipment</t>
        </is>
      </c>
      <c r="G139" t="n">
        <v>372958</v>
      </c>
      <c r="H139" t="n">
        <v>0</v>
      </c>
      <c r="N139">
        <f>B139</f>
        <v/>
      </c>
      <c r="O139" t="inlineStr"/>
      <c r="P139" t="inlineStr"/>
      <c r="Q139" t="inlineStr"/>
      <c r="R139" t="inlineStr"/>
      <c r="S139">
        <f>G139*BS!$B$9</f>
        <v/>
      </c>
      <c r="T139">
        <f>H139*BS!$B$9</f>
        <v/>
      </c>
    </row>
    <row r="140" customFormat="1" s="118">
      <c r="B140" t="inlineStr">
        <is>
          <t>Recognised in  None Inventories</t>
        </is>
      </c>
      <c r="G140" t="n">
        <v>4891</v>
      </c>
      <c r="H140" t="n">
        <v>0</v>
      </c>
      <c r="N140">
        <f>B140</f>
        <v/>
      </c>
      <c r="O140" t="inlineStr"/>
      <c r="P140" t="inlineStr"/>
      <c r="Q140" t="inlineStr"/>
      <c r="R140" t="inlineStr"/>
      <c r="S140">
        <f>G140*BS!$B$9</f>
        <v/>
      </c>
      <c r="T140">
        <f>H140*BS!$B$9</f>
        <v/>
      </c>
    </row>
    <row r="141" customFormat="1" s="118">
      <c r="B141" t="inlineStr">
        <is>
          <t>Recognised in  None Employee benefits</t>
        </is>
      </c>
      <c r="G141" t="n">
        <v>37474</v>
      </c>
      <c r="H141" t="n">
        <v>0</v>
      </c>
      <c r="N141">
        <f>B141</f>
        <v/>
      </c>
      <c r="O141" t="inlineStr"/>
      <c r="P141" t="inlineStr"/>
      <c r="Q141" t="inlineStr"/>
      <c r="R141" t="inlineStr"/>
      <c r="S141">
        <f>G141*BS!$B$9</f>
        <v/>
      </c>
      <c r="T141">
        <f>H141*BS!$B$9</f>
        <v/>
      </c>
    </row>
    <row r="142" customFormat="1" s="118">
      <c r="B142" t="inlineStr">
        <is>
          <t>Recognised in  None Doubtful debts</t>
        </is>
      </c>
      <c r="G142" t="n">
        <v>-69773</v>
      </c>
      <c r="H142" t="n">
        <v>0</v>
      </c>
      <c r="N142">
        <f>B142</f>
        <v/>
      </c>
      <c r="O142" t="inlineStr"/>
      <c r="P142" t="inlineStr"/>
      <c r="Q142" t="inlineStr"/>
      <c r="R142" t="inlineStr"/>
      <c r="S142">
        <f>G142*BS!$B$9</f>
        <v/>
      </c>
      <c r="T142">
        <f>H142*BS!$B$9</f>
        <v/>
      </c>
    </row>
    <row r="143" customFormat="1" s="118">
      <c r="B143" t="inlineStr">
        <is>
          <t>Recognised in  None Provisions</t>
        </is>
      </c>
      <c r="G143" t="n">
        <v>-160202</v>
      </c>
      <c r="H143" t="n">
        <v>0</v>
      </c>
      <c r="N143">
        <f>B143</f>
        <v/>
      </c>
      <c r="O143" t="inlineStr"/>
      <c r="P143" t="inlineStr"/>
      <c r="Q143" t="inlineStr"/>
      <c r="R143" t="inlineStr"/>
      <c r="S143">
        <f>G143*BS!$B$9</f>
        <v/>
      </c>
      <c r="T143">
        <f>H143*BS!$B$9</f>
        <v/>
      </c>
    </row>
    <row r="144" customFormat="1" s="118">
      <c r="B144" t="inlineStr">
        <is>
          <t>Recognised in  None Leases</t>
        </is>
      </c>
      <c r="G144" t="n">
        <v>-28626</v>
      </c>
      <c r="H144" t="n">
        <v>0</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I151" s="1017" t="n"/>
      <c r="L151" s="279" t="n"/>
      <c r="M151" s="279" t="n"/>
      <c r="N151" s="293" t="inlineStr"/>
      <c r="O151" s="192" t="inlineStr"/>
      <c r="P151" s="192" t="inlineStr"/>
      <c r="Q151" s="192" t="inlineStr"/>
      <c r="R151" s="192" t="inlineStr"/>
      <c r="S151" s="192" t="inlineStr"/>
      <c r="T151" s="192" t="inlineStr"/>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t="n">
        <v>0</v>
      </c>
      <c r="H152" s="158" t="n">
        <v>0</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t="n">
        <v>0</v>
      </c>
      <c r="H166" s="158" t="n">
        <v>0</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t="n">
        <v>0</v>
      </c>
      <c r="H180" s="942" t="n">
        <v>0</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11993938</v>
      </c>
      <c r="G12" s="1029" t="n">
        <v>-13680323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-392542</v>
      </c>
      <c r="G13" s="1028" t="n">
        <v>-293008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-135299</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8432</v>
      </c>
      <c r="G16" s="1028" t="n">
        <v>26990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-384110</v>
      </c>
      <c r="G18" s="1029" t="n">
        <v>-401317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-6786953</v>
      </c>
      <c r="G21" s="1028" t="n">
        <v>-2565345</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-806391</v>
      </c>
      <c r="G23" s="1028" t="n">
        <v>-871893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-7593344</v>
      </c>
      <c r="G25" s="1029" t="n">
        <v>-3437238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