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on hand Cash on hand nan nan</t>
        </is>
      </c>
      <c r="C15" s="103" t="n"/>
      <c r="D15" s="103" t="n"/>
      <c r="E15" s="103" t="n"/>
      <c r="F15" s="103" t="n"/>
      <c r="G15" s="103" t="n">
        <v>1588</v>
      </c>
      <c r="H15" s="103" t="n">
        <v>0</v>
      </c>
      <c r="I15" s="104" t="n"/>
      <c r="N15" s="105">
        <f>B15</f>
        <v/>
      </c>
      <c r="O15" s="106">
        <f>C15*BS!$B$9</f>
        <v/>
      </c>
      <c r="P15" s="106">
        <f>D15*BS!$B$9</f>
        <v/>
      </c>
      <c r="Q15" s="106">
        <f>E15*BS!$B$9</f>
        <v/>
      </c>
      <c r="R15" s="106">
        <f>F15*BS!$B$9</f>
        <v/>
      </c>
      <c r="S15" s="106">
        <f>G15*BS!$B$9</f>
        <v/>
      </c>
      <c r="T15" s="106">
        <f>H15*BS!$B$9</f>
        <v/>
      </c>
      <c r="U15" s="107">
        <f>I15</f>
        <v/>
      </c>
    </row>
    <row r="16" customFormat="1" s="79">
      <c r="A16" s="618" t="n"/>
      <c r="B16" s="102" t="inlineStr">
        <is>
          <t xml:space="preserve"> None Cash and cash equivalents in the statement of cash flows Cash and cash equivalents in the statement of cash flows Cash and cash equivalents in the statement of cash flows nan</t>
        </is>
      </c>
      <c r="C16" s="103" t="n"/>
      <c r="D16" s="103" t="n"/>
      <c r="E16" s="103" t="n"/>
      <c r="F16" s="103" t="n"/>
      <c r="G16" s="103" t="n">
        <v>13194828</v>
      </c>
      <c r="H16" s="103" t="n">
        <v>17144081</v>
      </c>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Current Trade receivables Trade receivables nan nan</t>
        </is>
      </c>
      <c r="C29" s="103" t="n"/>
      <c r="D29" s="103" t="n"/>
      <c r="E29" s="103" t="n"/>
      <c r="F29" s="103" t="n"/>
      <c r="G29" s="103" t="n">
        <v>120689684</v>
      </c>
      <c r="H29" s="103" t="n">
        <v>125686659</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Spare parts At cost</t>
        </is>
      </c>
      <c r="C43" s="103" t="n"/>
      <c r="D43" s="103" t="n"/>
      <c r="E43" s="103" t="n"/>
      <c r="F43" s="103" t="n"/>
      <c r="G43" s="103" t="n">
        <v>14367964</v>
      </c>
      <c r="H43" s="103" t="n">
        <v>18689399</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 xml:space="preserve"> Spare parts Provision for obsolescence</t>
        </is>
      </c>
      <c r="C44" s="103" t="n"/>
      <c r="D44" s="103" t="n"/>
      <c r="E44" s="103" t="n"/>
      <c r="F44" s="103" t="n"/>
      <c r="G44" s="103" t="n">
        <v>-379530</v>
      </c>
      <c r="H44" s="103" t="n">
        <v>-474531</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inlineStr">
        <is>
          <t xml:space="preserve"> Spare parts Total</t>
        </is>
      </c>
      <c r="C45" s="103" t="n"/>
      <c r="D45" s="103" t="n"/>
      <c r="E45" s="103" t="n"/>
      <c r="F45" s="103" t="n"/>
      <c r="G45" s="103" t="n">
        <v>111489925</v>
      </c>
      <c r="H45" s="103" t="n">
        <v>119512569</v>
      </c>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inlineStr">
        <is>
          <t xml:space="preserve"> Spare parts Demonstrator units at cost</t>
        </is>
      </c>
      <c r="C46" s="103" t="n"/>
      <c r="D46" s="103" t="n"/>
      <c r="E46" s="103" t="n"/>
      <c r="F46" s="103" t="n"/>
      <c r="G46" s="103" t="n">
        <v>1844631</v>
      </c>
      <c r="H46" s="103" t="n">
        <v>2052535</v>
      </c>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inlineStr">
        <is>
          <t xml:space="preserve"> Spare parts Training vehicles at cost</t>
        </is>
      </c>
      <c r="C47" s="103" t="n"/>
      <c r="D47" s="103" t="n"/>
      <c r="E47" s="103" t="n"/>
      <c r="F47" s="103" t="n"/>
      <c r="G47" s="103" t="n">
        <v>0</v>
      </c>
      <c r="H47" s="103" t="n">
        <v>275665</v>
      </c>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inlineStr">
        <is>
          <t xml:space="preserve"> Spare parts Stock in transit at cost</t>
        </is>
      </c>
      <c r="C48" s="103" t="n"/>
      <c r="D48" s="103" t="n"/>
      <c r="E48" s="103" t="n"/>
      <c r="F48" s="103" t="n"/>
      <c r="G48" s="103" t="n">
        <v>42775001</v>
      </c>
      <c r="H48" s="103" t="n">
        <v>46946929</v>
      </c>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 xml:space="preserve"> Current Bond deposits</t>
        </is>
      </c>
      <c r="C56" s="939" t="n"/>
      <c r="D56" s="939" t="n"/>
      <c r="E56" s="939" t="n"/>
      <c r="F56" s="939" t="n"/>
      <c r="G56" s="939" t="n">
        <v>27876</v>
      </c>
      <c r="H56" s="939" t="n">
        <v>23856</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 xml:space="preserve"> Current Other</t>
        </is>
      </c>
      <c r="C57" s="939" t="n"/>
      <c r="D57" s="939" t="n"/>
      <c r="E57" s="939" t="n"/>
      <c r="F57" s="939" t="n"/>
      <c r="G57" s="939" t="n">
        <v>1513</v>
      </c>
      <c r="H57" s="939" t="n">
        <v>0</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inlineStr">
        <is>
          <t xml:space="preserve"> Current Total</t>
        </is>
      </c>
      <c r="C58" s="939" t="n"/>
      <c r="D58" s="939" t="n"/>
      <c r="E58" s="939" t="n"/>
      <c r="F58" s="939" t="n"/>
      <c r="G58" s="939" t="n">
        <v>29389</v>
      </c>
      <c r="H58" s="939" t="n">
        <v>23856</v>
      </c>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v>121398016</v>
      </c>
      <c r="H80" s="939" t="n">
        <v>126527517</v>
      </c>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v>0</v>
      </c>
      <c r="H96" s="939" t="n">
        <v>0</v>
      </c>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v>0</v>
      </c>
      <c r="H110" s="952" t="n">
        <v>0</v>
      </c>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v>0</v>
      </c>
      <c r="H125" s="939" t="n">
        <v>0</v>
      </c>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v>0</v>
      </c>
      <c r="H143" s="939" t="n">
        <v>0</v>
      </c>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v>0</v>
      </c>
      <c r="H157" s="939" t="n">
        <v>0</v>
      </c>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0</v>
      </c>
      <c r="H162" s="939" t="n">
        <v>0</v>
      </c>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v>0</v>
      </c>
      <c r="H175" s="939" t="n">
        <v>0</v>
      </c>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v>126919644</v>
      </c>
      <c r="H26" s="939" t="n">
        <v>156056011</v>
      </c>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v>0</v>
      </c>
      <c r="H40" s="939" t="n">
        <v>0</v>
      </c>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Current Trade and other payables Trade and other payables Trade and other payables nan</t>
        </is>
      </c>
      <c r="C58" s="939" t="n"/>
      <c r="D58" s="939" t="n"/>
      <c r="E58" s="939" t="n"/>
      <c r="F58" s="939" t="n"/>
      <c r="G58" s="939" t="n">
        <v>8166254</v>
      </c>
      <c r="H58" s="939" t="n">
        <v>7802444</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v>66271138</v>
      </c>
      <c r="H80" s="939" t="n">
        <v>53848711</v>
      </c>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v>29230893</v>
      </c>
      <c r="H85" s="939" t="n">
        <v>27806347</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Current Trade and other payables Trade and other payables Trade and other payables nan</t>
        </is>
      </c>
      <c r="C88" s="939" t="n"/>
      <c r="D88" s="939" t="n"/>
      <c r="E88" s="939" t="n"/>
      <c r="F88" s="939" t="n"/>
      <c r="G88" s="939" t="n">
        <v>8166254</v>
      </c>
      <c r="H88" s="939" t="n">
        <v>7802444</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Current Contract liabilities Contract liabilities nan nan</t>
        </is>
      </c>
      <c r="C89" s="939" t="n"/>
      <c r="D89" s="939" t="n"/>
      <c r="E89" s="939" t="n"/>
      <c r="F89" s="939" t="n"/>
      <c r="G89" s="939" t="n">
        <v>785740</v>
      </c>
      <c r="H89" s="939" t="n">
        <v>333926</v>
      </c>
      <c r="I89" s="975" t="n"/>
      <c r="J89" s="180" t="n"/>
      <c r="N89" s="976">
        <f>B89</f>
        <v/>
      </c>
      <c r="O89" s="192">
        <f>C89*BS!$B$9</f>
        <v/>
      </c>
      <c r="P89" s="192">
        <f>D89*BS!$B$9</f>
        <v/>
      </c>
      <c r="Q89" s="192">
        <f>E89*BS!$B$9</f>
        <v/>
      </c>
      <c r="R89" s="192">
        <f>F89*BS!$B$9</f>
        <v/>
      </c>
      <c r="S89" s="192">
        <f>G89*BS!$B$9</f>
        <v/>
      </c>
      <c r="T89" s="192">
        <f>H89*BS!$B$9</f>
        <v/>
      </c>
      <c r="U89" s="193">
        <f>I89</f>
        <v/>
      </c>
    </row>
    <row r="90">
      <c r="B90" s="211" t="inlineStr">
        <is>
          <t xml:space="preserve"> Current Amounts due to related party Amounts due to related party Amounts due to related party 20</t>
        </is>
      </c>
      <c r="C90" s="939" t="n"/>
      <c r="D90" s="939" t="n"/>
      <c r="E90" s="939" t="n"/>
      <c r="F90" s="939" t="n"/>
      <c r="G90" s="939" t="n">
        <v>44920374</v>
      </c>
      <c r="H90" s="939" t="n">
        <v>34427416</v>
      </c>
      <c r="I90" s="975" t="n"/>
      <c r="J90" s="180" t="n"/>
      <c r="N90" s="976">
        <f>B90</f>
        <v/>
      </c>
      <c r="O90" s="192">
        <f>C90*BS!$B$9</f>
        <v/>
      </c>
      <c r="P90" s="192">
        <f>D90*BS!$B$9</f>
        <v/>
      </c>
      <c r="Q90" s="192">
        <f>E90*BS!$B$9</f>
        <v/>
      </c>
      <c r="R90" s="192">
        <f>F90*BS!$B$9</f>
        <v/>
      </c>
      <c r="S90" s="192">
        <f>G90*BS!$B$9</f>
        <v/>
      </c>
      <c r="T90" s="192">
        <f>H90*BS!$B$9</f>
        <v/>
      </c>
      <c r="U90" s="193">
        <f>I90</f>
        <v/>
      </c>
    </row>
    <row r="91">
      <c r="B91" s="211" t="inlineStr">
        <is>
          <t xml:space="preserve"> Current FBT payable FBT payable nan nan</t>
        </is>
      </c>
      <c r="C91" s="103" t="n"/>
      <c r="D91" s="103" t="n"/>
      <c r="E91" s="103" t="n"/>
      <c r="F91" s="103" t="n"/>
      <c r="G91" s="103" t="n">
        <v>503541</v>
      </c>
      <c r="H91" s="103" t="n">
        <v>754341</v>
      </c>
      <c r="I91" s="979" t="n"/>
      <c r="J91" s="180" t="n"/>
      <c r="N91" s="976">
        <f>B91</f>
        <v/>
      </c>
      <c r="O91" s="192">
        <f>C91*BS!$B$9</f>
        <v/>
      </c>
      <c r="P91" s="192">
        <f>D91*BS!$B$9</f>
        <v/>
      </c>
      <c r="Q91" s="192">
        <f>E91*BS!$B$9</f>
        <v/>
      </c>
      <c r="R91" s="192">
        <f>F91*BS!$B$9</f>
        <v/>
      </c>
      <c r="S91" s="192">
        <f>G91*BS!$B$9</f>
        <v/>
      </c>
      <c r="T91" s="192">
        <f>H91*BS!$B$9</f>
        <v/>
      </c>
      <c r="U91" s="193">
        <f>I91</f>
        <v/>
      </c>
    </row>
    <row r="92">
      <c r="B92" s="211" t="inlineStr">
        <is>
          <t xml:space="preserve"> Current GST payable GST payable nan nan</t>
        </is>
      </c>
      <c r="C92" s="939" t="n"/>
      <c r="D92" s="939" t="n"/>
      <c r="E92" s="939" t="n"/>
      <c r="F92" s="939" t="n"/>
      <c r="G92" s="939" t="n">
        <v>3376358</v>
      </c>
      <c r="H92" s="939" t="n">
        <v>5293901</v>
      </c>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inlineStr">
        <is>
          <t xml:space="preserve"> Current Other creditors Other creditors and accruals nan</t>
        </is>
      </c>
      <c r="C93" s="939" t="n"/>
      <c r="D93" s="939" t="n"/>
      <c r="E93" s="939" t="n"/>
      <c r="F93" s="939" t="n"/>
      <c r="G93" s="939" t="n">
        <v>6047112</v>
      </c>
      <c r="H93" s="939" t="n">
        <v>2441269</v>
      </c>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v>0</v>
      </c>
      <c r="H104" s="220" t="n">
        <v>0</v>
      </c>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v>0</v>
      </c>
      <c r="H108" s="220" t="n">
        <v>0</v>
      </c>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v>0</v>
      </c>
      <c r="H112" s="220" t="n">
        <v>0</v>
      </c>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v>0</v>
      </c>
      <c r="H126" s="952" t="n">
        <v>0</v>
      </c>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v>0</v>
      </c>
      <c r="H139" s="991" t="n">
        <v>0</v>
      </c>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v>0</v>
      </c>
      <c r="H152" s="939" t="n">
        <v>0</v>
      </c>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Date of payment Total Final - ordinary shares</t>
        </is>
      </c>
      <c r="C156" s="103" t="n"/>
      <c r="D156" s="103" t="n"/>
      <c r="E156" s="103" t="n"/>
      <c r="F156" s="103" t="n"/>
      <c r="G156" s="103" t="n">
        <v>0</v>
      </c>
      <c r="H156" s="103" t="n">
        <v>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Tax rate Total Final - ordinary shares</t>
        </is>
      </c>
      <c r="C157" s="229" t="n"/>
      <c r="D157" s="229" t="n"/>
      <c r="E157" s="229" t="n"/>
      <c r="F157" s="229" t="n"/>
      <c r="G157" s="229" t="n">
        <v>0</v>
      </c>
      <c r="H157" s="952" t="n">
        <v>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v>0</v>
      </c>
      <c r="H164" s="229" t="n">
        <v>0</v>
      </c>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v>0</v>
      </c>
      <c r="H177" s="952" t="n">
        <v>0</v>
      </c>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v>41223680</v>
      </c>
      <c r="H180" s="983" t="n">
        <v>43210939</v>
      </c>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v>0</v>
      </c>
      <c r="H194" s="991" t="n">
        <v>0</v>
      </c>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v>0</v>
      </c>
      <c r="H199" s="1002" t="n">
        <v>0</v>
      </c>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n"/>
      <c r="C56" s="939" t="n"/>
      <c r="D56" s="939" t="n"/>
      <c r="E56" s="939" t="n"/>
      <c r="F56" s="939" t="n"/>
      <c r="G56" s="939" t="n"/>
      <c r="H56" s="939" t="n"/>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n"/>
      <c r="C98" s="939" t="n"/>
      <c r="D98" s="939" t="n"/>
      <c r="E98" s="939" t="n"/>
      <c r="F98" s="939" t="n"/>
      <c r="G98" s="939" t="n"/>
      <c r="H98" s="939" t="n"/>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n"/>
      <c r="C111" s="939" t="n"/>
      <c r="D111" s="939" t="n"/>
      <c r="E111" s="939" t="n"/>
      <c r="F111" s="939" t="n"/>
      <c r="G111" s="939" t="n"/>
      <c r="H111" s="939" t="n"/>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n"/>
      <c r="C124" s="952" t="n"/>
      <c r="D124" s="952" t="n"/>
      <c r="E124" s="952" t="n"/>
      <c r="F124" s="952" t="n"/>
      <c r="G124" s="952" t="n"/>
      <c r="H124" s="952" t="n"/>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f>'Deferred Tax'!D17</f>
        <v/>
      </c>
      <c r="G8" s="1028">
        <f>'Deferred Tax'!D9</f>
        <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c r="G9" s="326" t="n"/>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f>'Net Working Capital'!D14</f>
        <v/>
      </c>
      <c r="G10" s="1028">
        <f>'Net Working Capital'!D8</f>
        <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c r="G12" s="1029" t="n"/>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c r="G13" s="1028" t="n"/>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c r="G14" s="326" t="n"/>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c r="G15" s="326" t="n"/>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c r="G16" s="1028" t="n"/>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c r="G18" s="1029" t="n"/>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c r="G19" s="1028" t="n"/>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c r="G20" s="1028" t="n"/>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c r="G21" s="1028" t="n"/>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c r="G22" s="1028" t="n"/>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c r="G23" s="1028" t="n"/>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c r="G25" s="1029" t="n"/>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