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Consolidated None Cash at bank</t>
        </is>
      </c>
      <c r="C15" s="103" t="n"/>
      <c r="D15" s="103" t="n"/>
      <c r="E15" s="103" t="n"/>
      <c r="F15" s="103" t="n"/>
      <c r="G15" s="103" t="n">
        <v>4075354</v>
      </c>
      <c r="H15" s="103" t="n">
        <v>6387380</v>
      </c>
      <c r="I15" s="104" t="n"/>
      <c r="N15" s="105">
        <f>B15</f>
        <v/>
      </c>
      <c r="O15" s="106">
        <f>C15*BS!$B$9</f>
        <v/>
      </c>
      <c r="P15" s="106">
        <f>D15*BS!$B$9</f>
        <v/>
      </c>
      <c r="Q15" s="106">
        <f>E15*BS!$B$9</f>
        <v/>
      </c>
      <c r="R15" s="106">
        <f>F15*BS!$B$9</f>
        <v/>
      </c>
      <c r="S15" s="106">
        <f>G15*BS!$B$9</f>
        <v/>
      </c>
      <c r="T15" s="106">
        <f>H15*BS!$B$9</f>
        <v/>
      </c>
      <c r="U15" s="107">
        <f>I15</f>
        <v/>
      </c>
    </row>
    <row r="16" customFormat="1" s="79">
      <c r="A16" s="618" t="n"/>
      <c r="B16" s="102" t="inlineStr">
        <is>
          <t>Consolidated None Cash and cash equivalents in the statements of cash flows</t>
        </is>
      </c>
      <c r="C16" s="103" t="n"/>
      <c r="D16" s="103" t="n"/>
      <c r="E16" s="103" t="n"/>
      <c r="F16" s="103" t="n"/>
      <c r="G16" s="103" t="n">
        <v>4075354</v>
      </c>
      <c r="H16" s="103" t="n">
        <v>6387380</v>
      </c>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Consolidated Current Trade debtors</t>
        </is>
      </c>
      <c r="C29" s="103" t="n"/>
      <c r="D29" s="103" t="n"/>
      <c r="E29" s="103" t="n"/>
      <c r="F29" s="103" t="n"/>
      <c r="G29" s="103" t="n">
        <v>116819</v>
      </c>
      <c r="H29" s="103" t="n">
        <v>108249</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Consolidated In AUD Materials and supplies</t>
        </is>
      </c>
      <c r="C43" s="103" t="n"/>
      <c r="D43" s="103" t="n"/>
      <c r="E43" s="103" t="n"/>
      <c r="F43" s="103" t="n"/>
      <c r="G43" s="103" t="n">
        <v>282620</v>
      </c>
      <c r="H43" s="103" t="n">
        <v>312838</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v>34401</v>
      </c>
      <c r="H66" s="939" t="n">
        <v>39407</v>
      </c>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Consolidated Current Tax funding receivable related party</t>
        </is>
      </c>
      <c r="C70" s="939" t="n"/>
      <c r="D70" s="939" t="n"/>
      <c r="E70" s="939" t="n"/>
      <c r="F70" s="939" t="n"/>
      <c r="G70" s="939" t="n">
        <v>343293</v>
      </c>
      <c r="H70" s="939" t="n">
        <v>0</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inlineStr">
        <is>
          <t>Consolidated Current Trade debtors</t>
        </is>
      </c>
      <c r="C71" s="939" t="n"/>
      <c r="D71" s="939" t="n"/>
      <c r="E71" s="939" t="n"/>
      <c r="F71" s="939" t="n"/>
      <c r="G71" s="939" t="n">
        <v>116819</v>
      </c>
      <c r="H71" s="939" t="n">
        <v>108249</v>
      </c>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inlineStr">
        <is>
          <t>Consolidated Current Accrued revenue</t>
        </is>
      </c>
      <c r="C72" s="939" t="n"/>
      <c r="D72" s="939" t="n"/>
      <c r="E72" s="939" t="n"/>
      <c r="F72" s="939" t="n"/>
      <c r="G72" s="939" t="n">
        <v>0</v>
      </c>
      <c r="H72" s="939" t="n">
        <v>113896</v>
      </c>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inlineStr">
        <is>
          <t>Consolidated Current Other receivables</t>
        </is>
      </c>
      <c r="C73" s="939" t="n"/>
      <c r="D73" s="939" t="n"/>
      <c r="E73" s="939" t="n"/>
      <c r="F73" s="939" t="n"/>
      <c r="G73" s="939" t="n">
        <v>95745</v>
      </c>
      <c r="H73" s="939" t="n">
        <v>68783</v>
      </c>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inlineStr">
        <is>
          <t>Consolidated Current Total</t>
        </is>
      </c>
      <c r="C74" s="939" t="n"/>
      <c r="D74" s="939" t="n"/>
      <c r="E74" s="939" t="n"/>
      <c r="F74" s="939" t="n"/>
      <c r="G74" s="939" t="n">
        <v>555857</v>
      </c>
      <c r="H74" s="939" t="n">
        <v>290928</v>
      </c>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Consolidated Current 11 Inventories</t>
        </is>
      </c>
      <c r="C75" s="103" t="n"/>
      <c r="D75" s="103" t="n"/>
      <c r="E75" s="103" t="n"/>
      <c r="F75" s="103" t="n"/>
      <c r="G75" s="103" t="n">
        <v>0</v>
      </c>
      <c r="H75" s="103" t="n">
        <v>0</v>
      </c>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v>0</v>
      </c>
      <c r="H96" s="939" t="n">
        <v>0</v>
      </c>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v>0</v>
      </c>
      <c r="H110" s="952" t="n">
        <v>0</v>
      </c>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v>0</v>
      </c>
      <c r="H125" s="939" t="n">
        <v>0</v>
      </c>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v>0</v>
      </c>
      <c r="H143" s="939" t="n">
        <v>0</v>
      </c>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v>0</v>
      </c>
      <c r="H157" s="939" t="n">
        <v>0</v>
      </c>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v>0</v>
      </c>
      <c r="H162" s="939" t="n">
        <v>0</v>
      </c>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v>0</v>
      </c>
      <c r="H175" s="939" t="n">
        <v>0</v>
      </c>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v>24171</v>
      </c>
      <c r="H26" s="939" t="n">
        <v>33193</v>
      </c>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v>0</v>
      </c>
      <c r="H40" s="939" t="n">
        <v>0</v>
      </c>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Consolidated None nan Trade creditors</t>
        </is>
      </c>
      <c r="C58" s="939" t="n"/>
      <c r="D58" s="939" t="n"/>
      <c r="E58" s="939" t="n"/>
      <c r="F58" s="939" t="n"/>
      <c r="G58" s="939" t="n">
        <v>689004</v>
      </c>
      <c r="H58" s="939" t="n">
        <v>742849</v>
      </c>
      <c r="I58" s="975" t="n"/>
      <c r="J58" s="180" t="n"/>
      <c r="N58" s="976">
        <f>B58</f>
        <v/>
      </c>
      <c r="O58" s="192">
        <f>C58*BS!$B$9</f>
        <v/>
      </c>
      <c r="P58" s="192">
        <f>D58*BS!$B$9</f>
        <v/>
      </c>
      <c r="Q58" s="192">
        <f>E58*BS!$B$9</f>
        <v/>
      </c>
      <c r="R58" s="192">
        <f>F58*BS!$B$9</f>
        <v/>
      </c>
      <c r="S58" s="192">
        <f>G58*BS!$B$9</f>
        <v/>
      </c>
      <c r="T58" s="192">
        <f>H58*BS!$B$9</f>
        <v/>
      </c>
      <c r="U58" s="193">
        <f>I58</f>
        <v/>
      </c>
    </row>
    <row r="59">
      <c r="B59" s="102" t="inlineStr">
        <is>
          <t>Consolidated None nan Other payables</t>
        </is>
      </c>
      <c r="C59" s="939" t="n"/>
      <c r="D59" s="939" t="n"/>
      <c r="E59" s="939" t="n"/>
      <c r="F59" s="939" t="n"/>
      <c r="G59" s="939" t="n">
        <v>1444057</v>
      </c>
      <c r="H59" s="939" t="n">
        <v>1046381</v>
      </c>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v>2133061</v>
      </c>
      <c r="H80" s="939" t="n">
        <v>3210007</v>
      </c>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v>1996724</v>
      </c>
      <c r="H85" s="939" t="n">
        <v>1449146</v>
      </c>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Consolidated None nan Tax funding payable related party</t>
        </is>
      </c>
      <c r="C88" s="939" t="n"/>
      <c r="D88" s="939" t="n"/>
      <c r="E88" s="939" t="n"/>
      <c r="F88" s="939" t="n"/>
      <c r="G88" s="939" t="n">
        <v>0</v>
      </c>
      <c r="H88" s="939" t="n">
        <v>1420777</v>
      </c>
      <c r="I88" s="975" t="n"/>
      <c r="J88" s="180" t="n"/>
      <c r="N88" s="976">
        <f>B88</f>
        <v/>
      </c>
      <c r="O88" s="192">
        <f>C88*BS!$B$9</f>
        <v/>
      </c>
      <c r="P88" s="192">
        <f>D88*BS!$B$9</f>
        <v/>
      </c>
      <c r="Q88" s="192">
        <f>E88*BS!$B$9</f>
        <v/>
      </c>
      <c r="R88" s="192">
        <f>F88*BS!$B$9</f>
        <v/>
      </c>
      <c r="S88" s="192">
        <f>G88*BS!$B$9</f>
        <v/>
      </c>
      <c r="T88" s="192">
        <f>H88*BS!$B$9</f>
        <v/>
      </c>
      <c r="U88" s="193">
        <f>I88</f>
        <v/>
      </c>
    </row>
    <row r="89">
      <c r="B89" s="102" t="inlineStr">
        <is>
          <t>Consolidated None nan Other payables</t>
        </is>
      </c>
      <c r="C89" s="939" t="n"/>
      <c r="D89" s="939" t="n"/>
      <c r="E89" s="939" t="n"/>
      <c r="F89" s="939" t="n"/>
      <c r="G89" s="939" t="n">
        <v>1444057</v>
      </c>
      <c r="H89" s="939" t="n">
        <v>1046381</v>
      </c>
      <c r="I89" s="975" t="n"/>
      <c r="J89" s="180" t="n"/>
      <c r="N89" s="976">
        <f>B89</f>
        <v/>
      </c>
      <c r="O89" s="192">
        <f>C89*BS!$B$9</f>
        <v/>
      </c>
      <c r="P89" s="192">
        <f>D89*BS!$B$9</f>
        <v/>
      </c>
      <c r="Q89" s="192">
        <f>E89*BS!$B$9</f>
        <v/>
      </c>
      <c r="R89" s="192">
        <f>F89*BS!$B$9</f>
        <v/>
      </c>
      <c r="S89" s="192">
        <f>G89*BS!$B$9</f>
        <v/>
      </c>
      <c r="T89" s="192">
        <f>H89*BS!$B$9</f>
        <v/>
      </c>
      <c r="U89" s="193">
        <f>I89</f>
        <v/>
      </c>
    </row>
    <row r="90">
      <c r="B90" s="211" t="inlineStr">
        <is>
          <t>Consolidated None nan Employee benefits</t>
        </is>
      </c>
      <c r="C90" s="939" t="n"/>
      <c r="D90" s="939" t="n"/>
      <c r="E90" s="939" t="n"/>
      <c r="F90" s="939" t="n"/>
      <c r="G90" s="939" t="n">
        <v>0</v>
      </c>
      <c r="H90" s="939" t="n">
        <v>0</v>
      </c>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v>0</v>
      </c>
      <c r="H104" s="220" t="n">
        <v>0</v>
      </c>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v>0</v>
      </c>
      <c r="H108" s="220" t="n">
        <v>0</v>
      </c>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v>0</v>
      </c>
      <c r="H112" s="220" t="n">
        <v>0</v>
      </c>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v>0</v>
      </c>
      <c r="H126" s="952" t="n">
        <v>0</v>
      </c>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v>0</v>
      </c>
      <c r="H139" s="991" t="n">
        <v>0</v>
      </c>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v>0</v>
      </c>
      <c r="H152" s="939" t="n">
        <v>0</v>
      </c>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v>3000000</v>
      </c>
      <c r="H158" s="952" t="n">
        <v>3000000</v>
      </c>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v>0</v>
      </c>
      <c r="H164" s="229" t="n">
        <v>0</v>
      </c>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v>0</v>
      </c>
      <c r="H177" s="952" t="n">
        <v>0</v>
      </c>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v>15959215</v>
      </c>
      <c r="H180" s="983" t="n">
        <v>19120823</v>
      </c>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v>0</v>
      </c>
      <c r="H194" s="991" t="n">
        <v>0</v>
      </c>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v>0</v>
      </c>
      <c r="H199" s="1002" t="n">
        <v>0</v>
      </c>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None nan Sale of goods</t>
        </is>
      </c>
      <c r="C15" s="939" t="n"/>
      <c r="D15" s="939" t="n"/>
      <c r="E15" s="939" t="n"/>
      <c r="F15" s="939" t="n"/>
      <c r="G15" s="939" t="n">
        <v>5624766</v>
      </c>
      <c r="H15" s="939" t="n">
        <v>15135308</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sales</t>
        </is>
      </c>
      <c r="C29" s="939" t="n"/>
      <c r="D29" s="939" t="n"/>
      <c r="E29" s="939" t="n"/>
      <c r="F29" s="939" t="n"/>
      <c r="G29" s="939" t="n">
        <v>5528209</v>
      </c>
      <c r="H29" s="939" t="n">
        <v>8632741</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Depreciation expense</t>
        </is>
      </c>
      <c r="C56" s="939" t="n"/>
      <c r="D56" s="939" t="n"/>
      <c r="E56" s="939" t="n"/>
      <c r="F56" s="939" t="n"/>
      <c r="G56" s="939" t="n">
        <v>1935433</v>
      </c>
      <c r="H56" s="939" t="n">
        <v>2383232</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Other expenses</t>
        </is>
      </c>
      <c r="C57" s="939" t="n"/>
      <c r="D57" s="939" t="n"/>
      <c r="E57" s="939" t="n"/>
      <c r="F57" s="939" t="n"/>
      <c r="G57" s="939" t="n">
        <v>446647</v>
      </c>
      <c r="H57" s="939" t="n">
        <v>424699</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v>0</v>
      </c>
      <c r="H81" s="939" t="n">
        <v>0</v>
      </c>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354542</v>
      </c>
      <c r="H84" s="991" t="n">
        <v>913338</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Other income</t>
        </is>
      </c>
      <c r="C98" s="939" t="n"/>
      <c r="D98" s="939" t="n"/>
      <c r="E98" s="939" t="n"/>
      <c r="F98" s="939" t="n"/>
      <c r="G98" s="939" t="n">
        <v>354542</v>
      </c>
      <c r="H98" s="939" t="n">
        <v>913338</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income</t>
        </is>
      </c>
      <c r="C99" s="939" t="n"/>
      <c r="D99" s="939" t="n"/>
      <c r="E99" s="939" t="n"/>
      <c r="F99" s="939" t="n"/>
      <c r="G99" s="939" t="n">
        <v>0</v>
      </c>
      <c r="H99" s="939" t="n">
        <v>22241</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inlineStr">
        <is>
          <t>Finance costs</t>
        </is>
      </c>
      <c r="C100" s="939" t="n"/>
      <c r="D100" s="939" t="n"/>
      <c r="E100" s="939" t="n"/>
      <c r="F100" s="939" t="n"/>
      <c r="G100" s="939" t="n">
        <v>0</v>
      </c>
      <c r="H100" s="939" t="n">
        <v>113581</v>
      </c>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inlineStr">
        <is>
          <t>Net finance costs</t>
        </is>
      </c>
      <c r="C101" s="939" t="n"/>
      <c r="D101" s="939" t="n"/>
      <c r="E101" s="939" t="n"/>
      <c r="F101" s="939" t="n"/>
      <c r="G101" s="939" t="n">
        <v>0</v>
      </c>
      <c r="H101" s="939" t="n">
        <v>91340</v>
      </c>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0</v>
      </c>
      <c r="H111" s="939" t="n">
        <v>113581</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inlineStr">
        <is>
          <t>Net finance costs</t>
        </is>
      </c>
      <c r="C112" s="939" t="n"/>
      <c r="D112" s="939" t="n"/>
      <c r="E112" s="939" t="n"/>
      <c r="F112" s="939" t="n"/>
      <c r="G112" s="939" t="n">
        <v>0</v>
      </c>
      <c r="H112" s="939" t="n">
        <v>91340</v>
      </c>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costs</t>
        </is>
      </c>
      <c r="C124" s="952" t="n"/>
      <c r="D124" s="952" t="n"/>
      <c r="E124" s="952" t="n"/>
      <c r="F124" s="952" t="n"/>
      <c r="G124" s="952" t="n">
        <v>0</v>
      </c>
      <c r="H124" s="952" t="n">
        <v>113581</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Net finance costs</t>
        </is>
      </c>
      <c r="C125" s="991" t="n"/>
      <c r="D125" s="991" t="n"/>
      <c r="E125" s="991" t="n"/>
      <c r="F125" s="991" t="n"/>
      <c r="G125" s="991" t="n">
        <v>0</v>
      </c>
      <c r="H125" s="991" t="n">
        <v>91340</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Tax (expense/benefift</t>
        </is>
      </c>
      <c r="D138" s="939" t="n"/>
      <c r="E138" s="939" t="n"/>
      <c r="F138" s="939" t="n"/>
      <c r="G138" s="939" t="n">
        <v>5587</v>
      </c>
      <c r="H138" s="939" t="n">
        <v>1355026</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G144" t="n">
        <v>0</v>
      </c>
      <c r="H144" t="n">
        <v>0</v>
      </c>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G158" t="n">
        <v>0</v>
      </c>
      <c r="H158" t="n">
        <v>0</v>
      </c>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v>0</v>
      </c>
      <c r="H172" s="939" t="n">
        <v>0</v>
      </c>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f>'Deferred Tax'!D17</f>
        <v/>
      </c>
      <c r="G8" s="1028">
        <f>'Deferred Tax'!D9</f>
        <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c r="G9" s="326" t="n"/>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f>'Net Working Capital'!D14</f>
        <v/>
      </c>
      <c r="G10" s="1028">
        <f>'Net Working Capital'!D8</f>
        <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c r="G12" s="1029" t="n"/>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c r="G13" s="1028" t="n"/>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c r="G14" s="326" t="n"/>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c r="G15" s="326" t="n"/>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c r="G16" s="1028" t="n"/>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c r="G18" s="1029" t="n"/>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c r="G19" s="1028" t="n"/>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c r="G20" s="1028" t="n"/>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c r="G21" s="1028" t="n"/>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c r="G22" s="1028" t="n"/>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c r="G23" s="1028" t="n"/>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c r="G25" s="1029" t="n"/>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