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None Cash and cash equivalents</t>
        </is>
      </c>
      <c r="C15" s="103" t="n"/>
      <c r="D15" s="103" t="n"/>
      <c r="E15" s="103" t="n"/>
      <c r="F15" s="103" t="n"/>
      <c r="G15" s="103" t="n">
        <v>38371500</v>
      </c>
      <c r="H15" s="103" t="n">
        <v>47888561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12458361</v>
      </c>
      <c r="H29" s="103" t="n">
        <v>20803777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Coal inventory at cost</t>
        </is>
      </c>
      <c r="C43" s="103" t="n"/>
      <c r="D43" s="103" t="n"/>
      <c r="E43" s="103" t="n"/>
      <c r="F43" s="103" t="n"/>
      <c r="G43" s="103" t="n">
        <v>3174270</v>
      </c>
      <c r="H43" s="103" t="n">
        <v>3528471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444171</v>
      </c>
      <c r="H44" s="103" t="n">
        <v>1346758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243822</v>
      </c>
      <c r="H67" s="112" t="n">
        <v>629661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13983506</v>
      </c>
      <c r="H81" s="940" t="n">
        <v>23265701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Capitalised pre stripping costs None 53996342</t>
        </is>
      </c>
      <c r="C86" s="939" t="n"/>
      <c r="D86" s="939" t="n"/>
      <c r="E86" s="939" t="n"/>
      <c r="F86" s="939" t="n"/>
      <c r="G86" s="939" t="n">
        <v>0</v>
      </c>
      <c r="H86" s="939" t="n">
        <v>15625586</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Capitalised pre stripping costs None 100871</t>
        </is>
      </c>
      <c r="C87" s="939" t="n"/>
      <c r="D87" s="939" t="n"/>
      <c r="E87" s="939" t="n"/>
      <c r="F87" s="939" t="n"/>
      <c r="G87" s="939" t="n">
        <v>0</v>
      </c>
      <c r="H87" s="939" t="n">
        <v>1626478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Capitalised pre stripping costs None 231019</t>
        </is>
      </c>
      <c r="C88" s="939" t="n"/>
      <c r="D88" s="939" t="n"/>
      <c r="E88" s="939" t="n"/>
      <c r="F88" s="939" t="n"/>
      <c r="G88" s="939" t="n">
        <v>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Capitalised pre stripping costs None nan</t>
        </is>
      </c>
      <c r="C89" s="103" t="n"/>
      <c r="D89" s="103" t="n"/>
      <c r="E89" s="103" t="n"/>
      <c r="F89" s="103" t="n"/>
      <c r="G89" s="103" t="n">
        <v>0</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Capitalised pre stripping costs None 54328232</t>
        </is>
      </c>
      <c r="C90" s="939" t="n"/>
      <c r="D90" s="939" t="n"/>
      <c r="E90" s="939" t="n"/>
      <c r="F90" s="939" t="n"/>
      <c r="G90" s="939" t="n">
        <v>0</v>
      </c>
      <c r="H90" s="939" t="n">
        <v>17160381</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Capitalised pre stripping costs None (17,549,117)</t>
        </is>
      </c>
      <c r="C91" s="939" t="n"/>
      <c r="D91" s="939" t="n"/>
      <c r="E91" s="939" t="n"/>
      <c r="F91" s="939" t="n"/>
      <c r="G91" s="939" t="n">
        <v>0</v>
      </c>
      <c r="H91" s="939" t="n">
        <v>0</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Capitalised pre stripping costs None (2,553,872)</t>
        </is>
      </c>
      <c r="C92" s="939" t="n"/>
      <c r="D92" s="939" t="n"/>
      <c r="E92" s="939" t="n"/>
      <c r="F92" s="939" t="n"/>
      <c r="G92" s="939" t="n">
        <v>0</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Capitalised pre stripping costs None (20,102,989)</t>
        </is>
      </c>
      <c r="C93" s="939" t="n"/>
      <c r="D93" s="939" t="n"/>
      <c r="E93" s="939" t="n"/>
      <c r="F93" s="939" t="n"/>
      <c r="G93" s="939" t="n">
        <v>0</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Capitalised pre stripping costs None 2022 34225243</t>
        </is>
      </c>
      <c r="C94" s="939" t="n"/>
      <c r="D94" s="939" t="n"/>
      <c r="E94" s="939" t="n"/>
      <c r="F94" s="939" t="n"/>
      <c r="G94" s="939" t="n">
        <v>0</v>
      </c>
      <c r="H94" s="939" t="n">
        <v>17160381</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77944930</v>
      </c>
      <c r="H111" s="944" t="n">
        <v>83893305</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9562117</v>
      </c>
      <c r="H126" s="940" t="n">
        <v>7678852</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Mining rights None 29200000</t>
        </is>
      </c>
      <c r="G133" t="n">
        <v>0</v>
      </c>
      <c r="H133" t="n">
        <v>47768000</v>
      </c>
      <c r="N133">
        <f>B133</f>
        <v/>
      </c>
      <c r="O133" t="inlineStr"/>
      <c r="P133" t="inlineStr"/>
      <c r="Q133" t="inlineStr"/>
      <c r="R133" t="inlineStr"/>
      <c r="S133">
        <f>G133*BS!$B$9</f>
        <v/>
      </c>
      <c r="T133">
        <f>H133*BS!$B$9</f>
        <v/>
      </c>
    </row>
    <row r="134" customFormat="1" s="79">
      <c r="B134" t="inlineStr">
        <is>
          <t>Mining rights None (10,863,158)</t>
        </is>
      </c>
      <c r="G134" t="n">
        <v>0</v>
      </c>
      <c r="H134" t="n">
        <v>-17770610</v>
      </c>
      <c r="N134">
        <f>B134</f>
        <v/>
      </c>
      <c r="O134" t="inlineStr"/>
      <c r="P134" t="inlineStr"/>
      <c r="Q134" t="inlineStr"/>
      <c r="R134" t="inlineStr"/>
      <c r="S134">
        <f>G134*BS!$B$9</f>
        <v/>
      </c>
      <c r="T134">
        <f>H134*BS!$B$9</f>
        <v/>
      </c>
    </row>
    <row r="135" customFormat="1" s="79">
      <c r="B135" t="inlineStr">
        <is>
          <t>Mining rights None (1,536,842)</t>
        </is>
      </c>
      <c r="G135" t="n">
        <v>0</v>
      </c>
      <c r="H135" t="n">
        <v>-2514105</v>
      </c>
      <c r="N135">
        <f>B135</f>
        <v/>
      </c>
      <c r="O135" t="inlineStr"/>
      <c r="P135" t="inlineStr"/>
      <c r="Q135" t="inlineStr"/>
      <c r="R135" t="inlineStr"/>
      <c r="S135">
        <f>G135*BS!$B$9</f>
        <v/>
      </c>
      <c r="T135">
        <f>H135*BS!$B$9</f>
        <v/>
      </c>
    </row>
    <row r="136" customFormat="1" s="79">
      <c r="B136" t="inlineStr">
        <is>
          <t>Mining rights None (12,400,000)</t>
        </is>
      </c>
      <c r="G136" t="n">
        <v>0</v>
      </c>
      <c r="H136" t="n">
        <v>-20284715</v>
      </c>
      <c r="N136">
        <f>B136</f>
        <v/>
      </c>
      <c r="O136" t="inlineStr"/>
      <c r="P136" t="inlineStr"/>
      <c r="Q136" t="inlineStr"/>
      <c r="R136" t="inlineStr"/>
      <c r="S136">
        <f>G136*BS!$B$9</f>
        <v/>
      </c>
      <c r="T136">
        <f>H136*BS!$B$9</f>
        <v/>
      </c>
    </row>
    <row r="137" customFormat="1" s="79">
      <c r="B137" t="inlineStr">
        <is>
          <t>Mining rights None 2022 16800000</t>
        </is>
      </c>
      <c r="G137" t="n">
        <v>0</v>
      </c>
      <c r="H137" t="n">
        <v>27483285</v>
      </c>
      <c r="N137">
        <f>B137</f>
        <v/>
      </c>
      <c r="O137" t="inlineStr"/>
      <c r="P137" t="inlineStr"/>
      <c r="Q137" t="inlineStr"/>
      <c r="R137" t="inlineStr"/>
      <c r="S137">
        <f>G137*BS!$B$9</f>
        <v/>
      </c>
      <c r="T137">
        <f>H137*BS!$B$9</f>
        <v/>
      </c>
    </row>
    <row r="138" customFormat="1" s="79">
      <c r="B138" t="inlineStr">
        <is>
          <t>Water licenses None 29200000</t>
        </is>
      </c>
      <c r="G138" t="n">
        <v>0</v>
      </c>
      <c r="H138" t="n">
        <v>310173</v>
      </c>
      <c r="N138">
        <f>B138</f>
        <v/>
      </c>
      <c r="O138" t="inlineStr"/>
      <c r="P138" t="inlineStr"/>
      <c r="Q138" t="inlineStr"/>
      <c r="R138" t="inlineStr"/>
      <c r="S138">
        <f>G138*BS!$B$9</f>
        <v/>
      </c>
      <c r="T138">
        <f>H138*BS!$B$9</f>
        <v/>
      </c>
    </row>
    <row r="139" customFormat="1" s="79">
      <c r="B139" t="inlineStr">
        <is>
          <t>Water licenses None (10,863,158)</t>
        </is>
      </c>
      <c r="G139" t="n">
        <v>0</v>
      </c>
      <c r="H139" t="n">
        <v>0</v>
      </c>
      <c r="N139">
        <f>B139</f>
        <v/>
      </c>
      <c r="O139" t="inlineStr"/>
      <c r="P139" t="inlineStr"/>
      <c r="Q139" t="inlineStr"/>
      <c r="R139" t="inlineStr"/>
      <c r="S139">
        <f>G139*BS!$B$9</f>
        <v/>
      </c>
      <c r="T139">
        <f>H139*BS!$B$9</f>
        <v/>
      </c>
    </row>
    <row r="140" customFormat="1" s="79">
      <c r="B140" t="inlineStr">
        <is>
          <t>Water licenses None (1,536,842)</t>
        </is>
      </c>
      <c r="G140" t="n">
        <v>0</v>
      </c>
      <c r="H140" t="n">
        <v>0</v>
      </c>
      <c r="N140">
        <f>B140</f>
        <v/>
      </c>
      <c r="O140" t="inlineStr"/>
      <c r="P140" t="inlineStr"/>
      <c r="Q140" t="inlineStr"/>
      <c r="R140" t="inlineStr"/>
      <c r="S140">
        <f>G140*BS!$B$9</f>
        <v/>
      </c>
      <c r="T140">
        <f>H140*BS!$B$9</f>
        <v/>
      </c>
    </row>
    <row r="141" customFormat="1" s="79">
      <c r="B141" t="inlineStr">
        <is>
          <t>Water licenses None (12,400,000)</t>
        </is>
      </c>
      <c r="G141" t="n">
        <v>0</v>
      </c>
      <c r="H141" t="n">
        <v>0</v>
      </c>
      <c r="N141">
        <f>B141</f>
        <v/>
      </c>
      <c r="O141" t="inlineStr"/>
      <c r="P141" t="inlineStr"/>
      <c r="Q141" t="inlineStr"/>
      <c r="R141" t="inlineStr"/>
      <c r="S141">
        <f>G141*BS!$B$9</f>
        <v/>
      </c>
      <c r="T141">
        <f>H141*BS!$B$9</f>
        <v/>
      </c>
    </row>
    <row r="142" customFormat="1" s="79">
      <c r="B142" t="inlineStr">
        <is>
          <t>Water licenses None 2022 16800000</t>
        </is>
      </c>
      <c r="G142" t="n">
        <v>0</v>
      </c>
      <c r="H142" t="n">
        <v>310173</v>
      </c>
      <c r="N142">
        <f>B142</f>
        <v/>
      </c>
      <c r="O142" t="inlineStr"/>
      <c r="P142" t="inlineStr"/>
      <c r="Q142" t="inlineStr"/>
      <c r="R142" t="inlineStr"/>
      <c r="S142">
        <f>G142*BS!$B$9</f>
        <v/>
      </c>
      <c r="T142">
        <f>H142*BS!$B$9</f>
        <v/>
      </c>
    </row>
    <row r="143" customFormat="1" s="79">
      <c r="B143" t="inlineStr">
        <is>
          <t>Software None 29200000</t>
        </is>
      </c>
      <c r="G143" t="n">
        <v>0</v>
      </c>
      <c r="H143" t="n">
        <v>7259</v>
      </c>
      <c r="N143">
        <f>B143</f>
        <v/>
      </c>
      <c r="O143" t="inlineStr"/>
      <c r="P143" t="inlineStr"/>
      <c r="Q143" t="inlineStr"/>
      <c r="R143" t="inlineStr"/>
      <c r="S143">
        <f>G143*BS!$B$9</f>
        <v/>
      </c>
      <c r="T143">
        <f>H143*BS!$B$9</f>
        <v/>
      </c>
    </row>
    <row r="144" customFormat="1" s="117">
      <c r="A144" s="618" t="n"/>
      <c r="B144" s="102" t="inlineStr">
        <is>
          <t>Software None (10,863,158)</t>
        </is>
      </c>
      <c r="C144" s="939" t="n"/>
      <c r="D144" s="939" t="n"/>
      <c r="E144" s="939" t="n"/>
      <c r="F144" s="939" t="n"/>
      <c r="G144" s="939" t="n">
        <v>0</v>
      </c>
      <c r="H144" s="939" t="n">
        <v>-7259</v>
      </c>
      <c r="I144" s="928" t="n"/>
      <c r="N144" s="105">
        <f>B144</f>
        <v/>
      </c>
      <c r="O144" s="106" t="inlineStr"/>
      <c r="P144" s="106" t="inlineStr"/>
      <c r="Q144" s="106" t="inlineStr"/>
      <c r="R144" s="106" t="inlineStr"/>
      <c r="S144" s="106">
        <f>G144*BS!$B$9</f>
        <v/>
      </c>
      <c r="T144" s="106">
        <f>H144*BS!$B$9</f>
        <v/>
      </c>
      <c r="U144" s="929">
        <f>I133</f>
        <v/>
      </c>
      <c r="V144" s="927" t="n"/>
      <c r="W144" s="927" t="n"/>
    </row>
    <row r="145" customFormat="1" s="79">
      <c r="A145" s="618" t="n"/>
      <c r="B145" s="102" t="inlineStr">
        <is>
          <t>Software None (1,536,842)</t>
        </is>
      </c>
      <c r="C145" s="939" t="n"/>
      <c r="D145" s="939" t="n"/>
      <c r="E145" s="939" t="n"/>
      <c r="F145" s="939" t="n"/>
      <c r="G145" s="939" t="n">
        <v>0</v>
      </c>
      <c r="H145" s="939" t="n">
        <v>0</v>
      </c>
      <c r="I145" s="928" t="n"/>
      <c r="N145" s="105">
        <f>B145</f>
        <v/>
      </c>
      <c r="O145" s="106" t="inlineStr"/>
      <c r="P145" s="106" t="inlineStr"/>
      <c r="Q145" s="106" t="inlineStr"/>
      <c r="R145" s="106" t="inlineStr"/>
      <c r="S145" s="106">
        <f>G145*BS!$B$9</f>
        <v/>
      </c>
      <c r="T145" s="106">
        <f>H145*BS!$B$9</f>
        <v/>
      </c>
      <c r="U145" s="107">
        <f>I134</f>
        <v/>
      </c>
      <c r="V145" s="927" t="n"/>
      <c r="W145" s="927" t="n"/>
    </row>
    <row r="146" customFormat="1" s="117">
      <c r="A146" s="618" t="n"/>
      <c r="B146" s="102" t="inlineStr">
        <is>
          <t>Software None (12,400,000)</t>
        </is>
      </c>
      <c r="C146" s="939" t="n"/>
      <c r="D146" s="939" t="n"/>
      <c r="E146" s="939" t="n"/>
      <c r="F146" s="939" t="n"/>
      <c r="G146" s="939" t="n">
        <v>0</v>
      </c>
      <c r="H146" s="939" t="n">
        <v>-7259</v>
      </c>
      <c r="I146" s="928" t="n"/>
      <c r="N146" s="105">
        <f>B146</f>
        <v/>
      </c>
      <c r="O146" s="106" t="inlineStr"/>
      <c r="P146" s="106" t="inlineStr"/>
      <c r="Q146" s="106" t="inlineStr"/>
      <c r="R146" s="106" t="inlineStr"/>
      <c r="S146" s="106">
        <f>G146*BS!$B$9</f>
        <v/>
      </c>
      <c r="T146" s="106">
        <f>H146*BS!$B$9</f>
        <v/>
      </c>
      <c r="U146" s="107">
        <f>I135</f>
        <v/>
      </c>
      <c r="V146" s="927" t="n"/>
      <c r="W146" s="927" t="n"/>
    </row>
    <row r="147" customFormat="1" s="79">
      <c r="A147" s="618" t="n"/>
      <c r="B147" s="102" t="inlineStr">
        <is>
          <t>Software None 2022 16800000</t>
        </is>
      </c>
      <c r="C147" s="939" t="n"/>
      <c r="D147" s="939" t="n"/>
      <c r="E147" s="939" t="n"/>
      <c r="F147" s="939" t="n"/>
      <c r="G147" s="939" t="n">
        <v>0</v>
      </c>
      <c r="H147" s="939" t="n">
        <v>0</v>
      </c>
      <c r="I147" s="928" t="n"/>
      <c r="N147" s="105">
        <f>B147</f>
        <v/>
      </c>
      <c r="O147" s="106" t="inlineStr"/>
      <c r="P147" s="106" t="inlineStr"/>
      <c r="Q147" s="106" t="inlineStr"/>
      <c r="R147" s="106" t="inlineStr"/>
      <c r="S147" s="106">
        <f>G147*BS!$B$9</f>
        <v/>
      </c>
      <c r="T147" s="106">
        <f>H147*BS!$B$9</f>
        <v/>
      </c>
      <c r="U147" s="107">
        <f>I136</f>
        <v/>
      </c>
      <c r="V147" s="927" t="n"/>
      <c r="W147" s="927" t="n"/>
    </row>
    <row r="148" customFormat="1" s="79">
      <c r="A148" s="618" t="n"/>
      <c r="B148" s="102" t="inlineStr">
        <is>
          <t>Total None 29200000</t>
        </is>
      </c>
      <c r="C148" s="939" t="n"/>
      <c r="D148" s="939" t="n"/>
      <c r="E148" s="939" t="n"/>
      <c r="F148" s="939" t="n"/>
      <c r="G148" s="939" t="n">
        <v>0</v>
      </c>
      <c r="H148" s="939" t="n">
        <v>77285432</v>
      </c>
      <c r="I148" s="928" t="n"/>
      <c r="N148" s="105">
        <f>B148</f>
        <v/>
      </c>
      <c r="O148" s="106" t="inlineStr"/>
      <c r="P148" s="106" t="inlineStr"/>
      <c r="Q148" s="106" t="inlineStr"/>
      <c r="R148" s="106" t="inlineStr"/>
      <c r="S148" s="106">
        <f>G148*BS!$B$9</f>
        <v/>
      </c>
      <c r="T148" s="106">
        <f>H148*BS!$B$9</f>
        <v/>
      </c>
      <c r="U148" s="107">
        <f>I137</f>
        <v/>
      </c>
      <c r="V148" s="927" t="n"/>
      <c r="W148" s="927" t="n"/>
    </row>
    <row r="149" customFormat="1" s="79">
      <c r="A149" s="618" t="n"/>
      <c r="B149" s="102" t="inlineStr">
        <is>
          <t>Total None (10,863,158)</t>
        </is>
      </c>
      <c r="C149" s="103" t="n"/>
      <c r="D149" s="103" t="n"/>
      <c r="E149" s="103" t="n"/>
      <c r="F149" s="103" t="n"/>
      <c r="G149" s="103" t="n">
        <v>0</v>
      </c>
      <c r="H149" s="103" t="n">
        <v>-28641027</v>
      </c>
      <c r="I149" s="928" t="n"/>
      <c r="N149" s="105">
        <f>B149</f>
        <v/>
      </c>
      <c r="O149" s="106" t="inlineStr"/>
      <c r="P149" s="106" t="inlineStr"/>
      <c r="Q149" s="106" t="inlineStr"/>
      <c r="R149" s="106" t="inlineStr"/>
      <c r="S149" s="106">
        <f>G149*BS!$B$9</f>
        <v/>
      </c>
      <c r="T149" s="106">
        <f>H149*BS!$B$9</f>
        <v/>
      </c>
      <c r="U149" s="107">
        <f>I138</f>
        <v/>
      </c>
      <c r="V149" s="927" t="n"/>
      <c r="W149" s="927" t="n"/>
    </row>
    <row r="150" customFormat="1" s="79">
      <c r="A150" s="618" t="n"/>
      <c r="B150" s="102" t="inlineStr">
        <is>
          <t>Total None (1,536,842)</t>
        </is>
      </c>
      <c r="C150" s="939" t="n"/>
      <c r="D150" s="939" t="n"/>
      <c r="E150" s="939" t="n"/>
      <c r="F150" s="939" t="n"/>
      <c r="G150" s="939" t="n">
        <v>0</v>
      </c>
      <c r="H150" s="939" t="n">
        <v>-4050947</v>
      </c>
      <c r="I150" s="928" t="n"/>
      <c r="N150" s="105">
        <f>B150</f>
        <v/>
      </c>
      <c r="O150" s="106" t="inlineStr"/>
      <c r="P150" s="106" t="inlineStr"/>
      <c r="Q150" s="106" t="inlineStr"/>
      <c r="R150" s="106" t="inlineStr"/>
      <c r="S150" s="106">
        <f>G150*BS!$B$9</f>
        <v/>
      </c>
      <c r="T150" s="106">
        <f>H150*BS!$B$9</f>
        <v/>
      </c>
      <c r="U150" s="107">
        <f>I139</f>
        <v/>
      </c>
      <c r="V150" s="927" t="n"/>
      <c r="W150" s="927" t="n"/>
    </row>
    <row r="151" customFormat="1" s="79">
      <c r="A151" s="618" t="n"/>
      <c r="B151" s="102" t="inlineStr">
        <is>
          <t>Total None (12,400,000)</t>
        </is>
      </c>
      <c r="C151" s="939" t="n"/>
      <c r="D151" s="939" t="n"/>
      <c r="E151" s="939" t="n"/>
      <c r="F151" s="939" t="n"/>
      <c r="G151" s="939" t="n">
        <v>0</v>
      </c>
      <c r="H151" s="939" t="n">
        <v>-32691974</v>
      </c>
      <c r="I151" s="928" t="n"/>
      <c r="N151" s="105">
        <f>B151</f>
        <v/>
      </c>
      <c r="O151" s="106" t="inlineStr"/>
      <c r="P151" s="106" t="inlineStr"/>
      <c r="Q151" s="106" t="inlineStr"/>
      <c r="R151" s="106" t="inlineStr"/>
      <c r="S151" s="106">
        <f>G151*BS!$B$9</f>
        <v/>
      </c>
      <c r="T151" s="106">
        <f>H151*BS!$B$9</f>
        <v/>
      </c>
      <c r="U151" s="107" t="n"/>
      <c r="V151" s="927" t="n"/>
      <c r="W151" s="927" t="n"/>
    </row>
    <row r="152" customFormat="1" s="79">
      <c r="A152" s="618" t="n"/>
      <c r="B152" s="102" t="inlineStr">
        <is>
          <t>Total None 2022 16800000</t>
        </is>
      </c>
      <c r="C152" s="939" t="n"/>
      <c r="D152" s="939" t="n"/>
      <c r="E152" s="939" t="n"/>
      <c r="F152" s="939" t="n"/>
      <c r="G152" s="939" t="n">
        <v>0</v>
      </c>
      <c r="H152" s="939" t="n">
        <v>44593458</v>
      </c>
      <c r="I152" s="928" t="n"/>
      <c r="N152" s="105">
        <f>B152</f>
        <v/>
      </c>
      <c r="O152" s="106" t="inlineStr"/>
      <c r="P152" s="106" t="inlineStr"/>
      <c r="Q152" s="106" t="inlineStr"/>
      <c r="R152" s="106" t="inlineStr"/>
      <c r="S152" s="106">
        <f>G152*BS!$B$9</f>
        <v/>
      </c>
      <c r="T152" s="106">
        <f>H152*BS!$B$9</f>
        <v/>
      </c>
      <c r="U152" s="107">
        <f>I141</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I142</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I143</f>
        <v/>
      </c>
      <c r="V154" s="927" t="n"/>
      <c r="W154" s="927" t="n"/>
    </row>
    <row r="155" customFormat="1" s="79">
      <c r="A155" s="618" t="inlineStr">
        <is>
          <t>K21</t>
        </is>
      </c>
      <c r="B155" s="96" t="inlineStr">
        <is>
          <t xml:space="preserve">Total </t>
        </is>
      </c>
      <c r="C155" s="940">
        <f>SUM(INDIRECT(ADDRESS(MATCH("K20",$A:$A,0)+1,COLUMN(C$12),4)&amp;":"&amp;ADDRESS(MATCH("K21",$A:$A,0)-1,COLUMN(C$12),4)))</f>
        <v/>
      </c>
      <c r="D155" s="940">
        <f>SUM(INDIRECT(ADDRESS(MATCH("K20",$A:$A,0)+1,COLUMN(D$12),4)&amp;":"&amp;ADDRESS(MATCH("K21",$A:$A,0)-1,COLUMN(D$12),4)))</f>
        <v/>
      </c>
      <c r="E155" s="940">
        <f>SUM(INDIRECT(ADDRESS(MATCH("K20",$A:$A,0)+1,COLUMN(E$12),4)&amp;":"&amp;ADDRESS(MATCH("K21",$A:$A,0)-1,COLUMN(E$12),4)))</f>
        <v/>
      </c>
      <c r="F155" s="940">
        <f>SUM(INDIRECT(ADDRESS(MATCH("K20",$A:$A,0)+1,COLUMN(F$12),4)&amp;":"&amp;ADDRESS(MATCH("K21",$A:$A,0)-1,COLUMN(F$12),4)))</f>
        <v/>
      </c>
      <c r="G155" s="940">
        <f>SUM(INDIRECT(ADDRESS(MATCH("K20",$A:$A,0)+1,COLUMN(G$12),4)&amp;":"&amp;ADDRESS(MATCH("K21",$A:$A,0)-1,COLUMN(G$12),4)))</f>
        <v/>
      </c>
      <c r="H155" s="940">
        <f>SUM(INDIRECT(ADDRESS(MATCH("K20",$A:$A,0)+1,COLUMN(H$12),4)&amp;":"&amp;ADDRESS(MATCH("K21",$A:$A,0)-1,COLUMN(H$12),4)))</f>
        <v/>
      </c>
      <c r="I155" s="934" t="n"/>
      <c r="J155" s="85" t="n"/>
      <c r="K155" s="85" t="n"/>
      <c r="L155" s="85" t="n"/>
      <c r="M155" s="85" t="n"/>
      <c r="N155" s="114">
        <f>B155</f>
        <v/>
      </c>
      <c r="O155" s="156">
        <f>C155*BS!$B$9</f>
        <v/>
      </c>
      <c r="P155" s="156">
        <f>D155*BS!$B$9</f>
        <v/>
      </c>
      <c r="Q155" s="156">
        <f>E155*BS!$B$9</f>
        <v/>
      </c>
      <c r="R155" s="156">
        <f>F155*BS!$B$9</f>
        <v/>
      </c>
      <c r="S155" s="156">
        <f>G155*BS!$B$9</f>
        <v/>
      </c>
      <c r="T155" s="156">
        <f>H155*BS!$B$9</f>
        <v/>
      </c>
      <c r="U155" s="157">
        <f>I144</f>
        <v/>
      </c>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t="n"/>
      <c r="V156" s="927" t="n"/>
      <c r="W156" s="927" t="n"/>
    </row>
    <row r="157" customFormat="1" s="79">
      <c r="A157" s="618" t="inlineStr">
        <is>
          <t>K22</t>
        </is>
      </c>
      <c r="B157" s="96" t="inlineStr">
        <is>
          <t>Investments</t>
        </is>
      </c>
      <c r="C157" s="158" t="n"/>
      <c r="D157" s="158" t="n"/>
      <c r="E157" s="158" t="n"/>
      <c r="F157" s="158" t="n"/>
      <c r="G157" s="158" t="n"/>
      <c r="H157" s="158" t="n"/>
      <c r="I157" s="955" t="n"/>
      <c r="J157" s="85" t="n"/>
      <c r="K157" s="85" t="n"/>
      <c r="L157" s="85" t="n"/>
      <c r="M157" s="85" t="n"/>
      <c r="N157" s="114">
        <f>B157</f>
        <v/>
      </c>
      <c r="O157" s="115" t="inlineStr"/>
      <c r="P157" s="115" t="inlineStr"/>
      <c r="Q157" s="115" t="inlineStr"/>
      <c r="R157" s="115" t="inlineStr"/>
      <c r="S157" s="115" t="inlineStr"/>
      <c r="T157" s="115" t="inlineStr"/>
      <c r="U157" s="123" t="n"/>
      <c r="V157" s="936" t="n"/>
      <c r="W157" s="936"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I147</f>
        <v/>
      </c>
      <c r="V158" s="927" t="n"/>
      <c r="W158" s="927" t="n"/>
    </row>
    <row r="159" customFormat="1" s="79">
      <c r="A159" s="618" t="n"/>
      <c r="B159" s="140"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929">
        <f>I148</f>
        <v/>
      </c>
      <c r="V159" s="927" t="n"/>
      <c r="W159" s="927" t="n"/>
    </row>
    <row r="160" customFormat="1" s="117">
      <c r="A160" s="618" t="n"/>
      <c r="B160" s="102" t="n"/>
      <c r="C160" s="103" t="n"/>
      <c r="D160" s="103" t="n"/>
      <c r="E160" s="103" t="n"/>
      <c r="F160" s="103" t="n"/>
      <c r="G160" s="103" t="n"/>
      <c r="H160" s="103" t="n"/>
      <c r="I160" s="928" t="n"/>
      <c r="N160" s="105" t="inlineStr"/>
      <c r="O160" s="106" t="inlineStr"/>
      <c r="P160" s="106" t="inlineStr"/>
      <c r="Q160" s="106" t="inlineStr"/>
      <c r="R160" s="106" t="inlineStr"/>
      <c r="S160" s="106" t="inlineStr"/>
      <c r="T160" s="106" t="inlineStr"/>
      <c r="U160" s="107">
        <f>I149</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I150</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I153</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I154</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I156</f>
        <v/>
      </c>
      <c r="V167" s="927" t="n"/>
      <c r="W167" s="927" t="n"/>
    </row>
    <row r="168" customFormat="1" s="79">
      <c r="A168" s="618" t="n"/>
      <c r="B168" s="102" t="n"/>
      <c r="C168" s="939" t="n"/>
      <c r="D168" s="939" t="n"/>
      <c r="E168" s="939" t="n"/>
      <c r="F168" s="939" t="n"/>
      <c r="G168" s="939" t="n"/>
      <c r="H168" s="939" t="n"/>
      <c r="I168" s="943" t="n"/>
      <c r="N168" s="105" t="inlineStr"/>
      <c r="O168" s="106" t="inlineStr"/>
      <c r="P168" s="106" t="inlineStr"/>
      <c r="Q168" s="106" t="inlineStr"/>
      <c r="R168" s="106" t="inlineStr"/>
      <c r="S168" s="106" t="inlineStr"/>
      <c r="T168" s="106" t="inlineStr"/>
      <c r="U168" s="107">
        <f>I157</f>
        <v/>
      </c>
      <c r="V168" s="936" t="n"/>
      <c r="W168" s="936" t="n"/>
    </row>
    <row r="169" customFormat="1" s="79">
      <c r="A169" s="618" t="inlineStr">
        <is>
          <t>K23</t>
        </is>
      </c>
      <c r="B169" s="96" t="inlineStr">
        <is>
          <t>Total</t>
        </is>
      </c>
      <c r="C169" s="940">
        <f>SUM(INDIRECT(ADDRESS(MATCH("K22",$A:$A,0)+1,COLUMN(C$12),4)&amp;":"&amp;ADDRESS(MATCH("K23",$A:$A,0)-1,COLUMN(C$12),4)))</f>
        <v/>
      </c>
      <c r="D169" s="940">
        <f>SUM(INDIRECT(ADDRESS(MATCH("K22",$A:$A,0)+1,COLUMN(D$12),4)&amp;":"&amp;ADDRESS(MATCH("K23",$A:$A,0)-1,COLUMN(D$12),4)))</f>
        <v/>
      </c>
      <c r="E169" s="940">
        <f>SUM(INDIRECT(ADDRESS(MATCH("K22",$A:$A,0)+1,COLUMN(E$12),4)&amp;":"&amp;ADDRESS(MATCH("K23",$A:$A,0)-1,COLUMN(E$12),4)))</f>
        <v/>
      </c>
      <c r="F169" s="940">
        <f>SUM(INDIRECT(ADDRESS(MATCH("K22",$A:$A,0)+1,COLUMN(F$12),4)&amp;":"&amp;ADDRESS(MATCH("K23",$A:$A,0)-1,COLUMN(F$12),4)))</f>
        <v/>
      </c>
      <c r="G169" s="940" t="n">
        <v>0</v>
      </c>
      <c r="H169" s="940" t="n">
        <v>0</v>
      </c>
      <c r="I169" s="955" t="n"/>
      <c r="J169" s="85" t="n"/>
      <c r="K169" s="85" t="n"/>
      <c r="L169" s="85" t="n"/>
      <c r="M169" s="85" t="n"/>
      <c r="N169" s="114">
        <f>B169</f>
        <v/>
      </c>
      <c r="O169" s="115">
        <f>C169*BS!$B$9</f>
        <v/>
      </c>
      <c r="P169" s="115">
        <f>D169*BS!$B$9</f>
        <v/>
      </c>
      <c r="Q169" s="115">
        <f>E169*BS!$B$9</f>
        <v/>
      </c>
      <c r="R169" s="115">
        <f>F169*BS!$B$9</f>
        <v/>
      </c>
      <c r="S169" s="115">
        <f>G169*BS!$B$9</f>
        <v/>
      </c>
      <c r="T169" s="115">
        <f>H169*BS!$B$9</f>
        <v/>
      </c>
      <c r="U169" s="123">
        <f>I158</f>
        <v/>
      </c>
      <c r="V169" s="936" t="n"/>
      <c r="W169" s="936"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K24</t>
        </is>
      </c>
      <c r="B171" s="96" t="inlineStr">
        <is>
          <t xml:space="preserve">Deferred charges </t>
        </is>
      </c>
      <c r="C171" s="954" t="n"/>
      <c r="D171" s="954" t="n"/>
      <c r="E171" s="954" t="n"/>
      <c r="F171" s="954" t="n"/>
      <c r="G171" s="954" t="n"/>
      <c r="H171" s="954" t="n"/>
      <c r="I171" s="934" t="n"/>
      <c r="J171" s="85" t="n"/>
      <c r="K171" s="85" t="n"/>
      <c r="L171" s="85" t="n"/>
      <c r="M171" s="85" t="n"/>
      <c r="N171" s="114">
        <f>B171</f>
        <v/>
      </c>
      <c r="O171" s="115" t="inlineStr"/>
      <c r="P171" s="115" t="inlineStr"/>
      <c r="Q171" s="115" t="inlineStr"/>
      <c r="R171" s="115" t="inlineStr"/>
      <c r="S171" s="115" t="inlineStr"/>
      <c r="T171" s="115" t="inlineStr"/>
      <c r="U171" s="935">
        <f>I160</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103" t="n"/>
      <c r="D172" s="103" t="n"/>
      <c r="E172" s="103" t="n"/>
      <c r="F172" s="103" t="n"/>
      <c r="G172" s="103" t="n"/>
      <c r="H172" s="103" t="n"/>
      <c r="I172" s="934" t="n"/>
      <c r="J172" s="85" t="n"/>
      <c r="K172" s="85" t="n"/>
      <c r="L172" s="85" t="n"/>
      <c r="M172" s="85" t="n"/>
      <c r="N172" s="114" t="inlineStr"/>
      <c r="O172" s="115" t="inlineStr"/>
      <c r="P172" s="115" t="inlineStr"/>
      <c r="Q172" s="115" t="inlineStr"/>
      <c r="R172" s="115" t="inlineStr"/>
      <c r="S172" s="115" t="inlineStr"/>
      <c r="T172" s="115" t="inlineStr"/>
      <c r="U172" s="123" t="n"/>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t="n"/>
      <c r="V173" s="927" t="n"/>
      <c r="W173" s="927" t="n"/>
    </row>
    <row r="174" customFormat="1" s="79">
      <c r="A174" s="618" t="inlineStr">
        <is>
          <t>K25</t>
        </is>
      </c>
      <c r="B174" s="96" t="inlineStr">
        <is>
          <t>Total</t>
        </is>
      </c>
      <c r="C174" s="940">
        <f>SUM(INDIRECT(ADDRESS(MATCH("K24",$A:$A,0)+1,COLUMN(C$12),4)&amp;":"&amp;ADDRESS(MATCH("K25",$A:$A,0)-1,COLUMN(C$12),4)))</f>
        <v/>
      </c>
      <c r="D174" s="940">
        <f>SUM(INDIRECT(ADDRESS(MATCH("K24",$A:$A,0)+1,COLUMN(D$12),4)&amp;":"&amp;ADDRESS(MATCH("K25",$A:$A,0)-1,COLUMN(D$12),4)))</f>
        <v/>
      </c>
      <c r="E174" s="940">
        <f>SUM(INDIRECT(ADDRESS(MATCH("K24",$A:$A,0)+1,COLUMN(E$12),4)&amp;":"&amp;ADDRESS(MATCH("K25",$A:$A,0)-1,COLUMN(E$12),4)))</f>
        <v/>
      </c>
      <c r="F174" s="940">
        <f>SUM(INDIRECT(ADDRESS(MATCH("K24",$A:$A,0)+1,COLUMN(F$12),4)&amp;":"&amp;ADDRESS(MATCH("K25",$A:$A,0)-1,COLUMN(F$12),4)))</f>
        <v/>
      </c>
      <c r="G174" s="940" t="n">
        <v>0</v>
      </c>
      <c r="H174" s="940" t="n">
        <v>0</v>
      </c>
      <c r="I174" s="928" t="n"/>
      <c r="N174" s="105">
        <f>B174</f>
        <v/>
      </c>
      <c r="O174" s="106">
        <f>C174*BS!$B$9</f>
        <v/>
      </c>
      <c r="P174" s="106">
        <f>D174*BS!$B$9</f>
        <v/>
      </c>
      <c r="Q174" s="106">
        <f>E174*BS!$B$9</f>
        <v/>
      </c>
      <c r="R174" s="106">
        <f>F174*BS!$B$9</f>
        <v/>
      </c>
      <c r="S174" s="106">
        <f>G174*BS!$B$9</f>
        <v/>
      </c>
      <c r="T174" s="106">
        <f>H174*BS!$B$9</f>
        <v/>
      </c>
      <c r="U174" s="107" t="n"/>
      <c r="V174" s="927" t="n"/>
      <c r="W174" s="927" t="n"/>
    </row>
    <row r="175" customFormat="1" s="79">
      <c r="A175" s="618" t="inlineStr">
        <is>
          <t>K26</t>
        </is>
      </c>
      <c r="B175" s="96" t="inlineStr">
        <is>
          <t>Other Non-Current Assets</t>
        </is>
      </c>
      <c r="C175" s="954" t="n"/>
      <c r="D175" s="954" t="n"/>
      <c r="E175" s="954" t="n"/>
      <c r="F175" s="954" t="n"/>
      <c r="G175" s="954" t="n"/>
      <c r="H175" s="954" t="n"/>
      <c r="I175" s="934" t="n"/>
      <c r="J175" s="85" t="n"/>
      <c r="K175" s="950" t="n"/>
      <c r="L175" s="950" t="n"/>
      <c r="M175" s="85" t="n"/>
      <c r="N175" s="114">
        <f>B175</f>
        <v/>
      </c>
      <c r="O175" s="115" t="inlineStr"/>
      <c r="P175" s="115" t="inlineStr"/>
      <c r="Q175" s="115" t="inlineStr"/>
      <c r="R175" s="115" t="inlineStr"/>
      <c r="S175" s="115" t="inlineStr"/>
      <c r="T175" s="115" t="inlineStr"/>
      <c r="U175" s="935">
        <f>I164</f>
        <v/>
      </c>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inlineStr">
        <is>
          <t>Total None 29200000</t>
        </is>
      </c>
      <c r="C176" s="939" t="n"/>
      <c r="D176" s="939" t="n"/>
      <c r="E176" s="939" t="n"/>
      <c r="F176" s="939" t="n"/>
      <c r="G176" s="939" t="n">
        <v>0</v>
      </c>
      <c r="H176" s="939" t="n">
        <v>77285432</v>
      </c>
      <c r="I176" s="928" t="n"/>
      <c r="K176" s="932" t="n"/>
      <c r="L176" s="932" t="n"/>
      <c r="N176" s="105">
        <f>B176</f>
        <v/>
      </c>
      <c r="O176" s="106" t="inlineStr"/>
      <c r="P176" s="106" t="inlineStr"/>
      <c r="Q176" s="106" t="inlineStr"/>
      <c r="R176" s="106" t="inlineStr"/>
      <c r="S176" s="106">
        <f>G176*BS!$B$9</f>
        <v/>
      </c>
      <c r="T176" s="106">
        <f>H176*BS!$B$9</f>
        <v/>
      </c>
      <c r="U176" s="929">
        <f>I165</f>
        <v/>
      </c>
      <c r="V176" s="927" t="n"/>
      <c r="W176" s="927" t="n"/>
    </row>
    <row r="177">
      <c r="A177" s="618" t="n"/>
      <c r="B177" s="102" t="inlineStr">
        <is>
          <t>Total None (10,863,158)</t>
        </is>
      </c>
      <c r="C177" s="939" t="n"/>
      <c r="D177" s="939" t="n"/>
      <c r="E177" s="939" t="n"/>
      <c r="F177" s="939" t="n"/>
      <c r="G177" s="939" t="n">
        <v>0</v>
      </c>
      <c r="H177" s="939" t="n">
        <v>-28641027</v>
      </c>
      <c r="I177" s="928" t="n"/>
      <c r="K177" s="932" t="n"/>
      <c r="N177" s="105">
        <f>B177</f>
        <v/>
      </c>
      <c r="O177" s="106" t="inlineStr"/>
      <c r="P177" s="106" t="inlineStr"/>
      <c r="Q177" s="106" t="inlineStr"/>
      <c r="R177" s="106" t="inlineStr"/>
      <c r="S177" s="106">
        <f>G177*BS!$B$9</f>
        <v/>
      </c>
      <c r="T177" s="106">
        <f>H177*BS!$B$9</f>
        <v/>
      </c>
      <c r="U177" s="107">
        <f>I166</f>
        <v/>
      </c>
      <c r="V177" s="927" t="n"/>
      <c r="W177" s="927" t="n"/>
    </row>
    <row r="178">
      <c r="A178" s="618" t="n"/>
      <c r="B178" s="102" t="inlineStr">
        <is>
          <t>Total None (1,536,842)</t>
        </is>
      </c>
      <c r="C178" s="939" t="n"/>
      <c r="D178" s="939" t="n"/>
      <c r="E178" s="939" t="n"/>
      <c r="F178" s="939" t="n"/>
      <c r="G178" s="939" t="n">
        <v>0</v>
      </c>
      <c r="H178" s="939" t="n">
        <v>-4050947</v>
      </c>
      <c r="I178" s="930" t="n"/>
      <c r="K178" s="932" t="n"/>
      <c r="N178" s="105">
        <f>B178</f>
        <v/>
      </c>
      <c r="O178" s="106" t="inlineStr"/>
      <c r="P178" s="106" t="inlineStr"/>
      <c r="Q178" s="106" t="inlineStr"/>
      <c r="R178" s="106" t="inlineStr"/>
      <c r="S178" s="106">
        <f>G178*BS!$B$9</f>
        <v/>
      </c>
      <c r="T178" s="106">
        <f>H178*BS!$B$9</f>
        <v/>
      </c>
      <c r="U178" s="107">
        <f>I167</f>
        <v/>
      </c>
      <c r="V178" s="932" t="n"/>
      <c r="W178" s="932" t="n"/>
    </row>
    <row r="179">
      <c r="A179" s="618" t="n"/>
      <c r="B179" s="102" t="inlineStr">
        <is>
          <t>Total None (12,400,000)</t>
        </is>
      </c>
      <c r="C179" s="939" t="n"/>
      <c r="D179" s="939" t="n"/>
      <c r="E179" s="939" t="n"/>
      <c r="F179" s="939" t="n"/>
      <c r="G179" s="939" t="n">
        <v>0</v>
      </c>
      <c r="H179" s="939" t="n">
        <v>-32691974</v>
      </c>
      <c r="I179" s="930" t="n"/>
      <c r="K179" s="932" t="n"/>
      <c r="N179" s="105">
        <f>B179</f>
        <v/>
      </c>
      <c r="O179" s="106" t="inlineStr"/>
      <c r="P179" s="106" t="inlineStr"/>
      <c r="Q179" s="106" t="inlineStr"/>
      <c r="R179" s="106" t="inlineStr"/>
      <c r="S179" s="106">
        <f>G179*BS!$B$9</f>
        <v/>
      </c>
      <c r="T179" s="106">
        <f>H179*BS!$B$9</f>
        <v/>
      </c>
      <c r="U179" s="107">
        <f>I168</f>
        <v/>
      </c>
      <c r="V179" s="932" t="n"/>
      <c r="W179" s="932" t="n"/>
    </row>
    <row r="180">
      <c r="A180" s="618" t="n"/>
      <c r="B180" s="102" t="inlineStr">
        <is>
          <t>Total None 2022 16800000</t>
        </is>
      </c>
      <c r="C180" s="103" t="n"/>
      <c r="D180" s="103" t="n"/>
      <c r="E180" s="103" t="n"/>
      <c r="F180" s="103" t="n"/>
      <c r="G180" s="103" t="n">
        <v>0</v>
      </c>
      <c r="H180" s="103" t="n">
        <v>44593458</v>
      </c>
      <c r="I180" s="930" t="n"/>
      <c r="K180" s="932" t="n"/>
      <c r="N180" s="105">
        <f>B180</f>
        <v/>
      </c>
      <c r="O180" s="106" t="inlineStr"/>
      <c r="P180" s="106" t="inlineStr"/>
      <c r="Q180" s="106" t="inlineStr"/>
      <c r="R180" s="106" t="inlineStr"/>
      <c r="S180" s="106">
        <f>G180*BS!$B$9</f>
        <v/>
      </c>
      <c r="T180" s="106">
        <f>H180*BS!$B$9</f>
        <v/>
      </c>
      <c r="U180" s="107">
        <f>I169</f>
        <v/>
      </c>
      <c r="V180" s="932" t="n"/>
      <c r="W180" s="932" t="n"/>
    </row>
    <row r="181">
      <c r="A181" s="618" t="n"/>
      <c r="B181" s="956" t="n"/>
      <c r="C181" s="939" t="n"/>
      <c r="D181" s="939" t="n"/>
      <c r="E181" s="939" t="n"/>
      <c r="F181" s="939" t="n"/>
      <c r="G181" s="939" t="n"/>
      <c r="H181" s="939" t="n"/>
      <c r="I181" s="957" t="n"/>
      <c r="K181" s="932" t="n"/>
      <c r="N181" s="958" t="inlineStr"/>
      <c r="O181" s="106" t="inlineStr"/>
      <c r="P181" s="106" t="inlineStr"/>
      <c r="Q181" s="106" t="inlineStr"/>
      <c r="R181" s="106" t="inlineStr"/>
      <c r="S181" s="106" t="inlineStr"/>
      <c r="T181" s="106" t="inlineStr"/>
      <c r="U181" s="107">
        <f>I170</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I171</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I172</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I173</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I174</f>
        <v/>
      </c>
      <c r="V185" s="932" t="n"/>
      <c r="W185" s="932" t="n"/>
    </row>
    <row r="186">
      <c r="A186" s="618" t="n"/>
      <c r="B186" s="102"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I175</f>
        <v/>
      </c>
      <c r="V186" s="932" t="n"/>
      <c r="W186" s="932" t="n"/>
    </row>
    <row r="187">
      <c r="A187" s="618" t="inlineStr">
        <is>
          <t>K27</t>
        </is>
      </c>
      <c r="B187" s="959" t="inlineStr">
        <is>
          <t>Total</t>
        </is>
      </c>
      <c r="C187" s="960">
        <f>SUM(INDIRECT(ADDRESS(MATCH("K26",$A:$A,0)+1,COLUMN(C$12),4)&amp;":"&amp;ADDRESS(MATCH("K27",$A:$A,0)-1,COLUMN(C$12),4)))</f>
        <v/>
      </c>
      <c r="D187" s="960">
        <f>SUM(INDIRECT(ADDRESS(MATCH("K26",$A:$A,0)+1,COLUMN(D$12),4)&amp;":"&amp;ADDRESS(MATCH("K27",$A:$A,0)-1,COLUMN(D$12),4)))</f>
        <v/>
      </c>
      <c r="E187" s="960">
        <f>SUM(INDIRECT(ADDRESS(MATCH("K26",$A:$A,0)+1,COLUMN(E$12),4)&amp;":"&amp;ADDRESS(MATCH("K27",$A:$A,0)-1,COLUMN(E$12),4)))</f>
        <v/>
      </c>
      <c r="F187" s="960">
        <f>SUM(INDIRECT(ADDRESS(MATCH("K26",$A:$A,0)+1,COLUMN(F$12),4)&amp;":"&amp;ADDRESS(MATCH("K27",$A:$A,0)-1,COLUMN(F$12),4)))</f>
        <v/>
      </c>
      <c r="G187" s="960">
        <f>SUM(INDIRECT(ADDRESS(MATCH("K26",$A:$A,0)+1,COLUMN(G$12),4)&amp;":"&amp;ADDRESS(MATCH("K27",$A:$A,0)-1,COLUMN(G$12),4)))</f>
        <v/>
      </c>
      <c r="H187" s="960">
        <f>SUM(INDIRECT(ADDRESS(MATCH("K26",$A:$A,0)+1,COLUMN(H$12),4)&amp;":"&amp;ADDRESS(MATCH("K27",$A:$A,0)-1,COLUMN(H$12),4)))</f>
        <v/>
      </c>
      <c r="I187" s="961" t="n"/>
      <c r="J187" s="79" t="n"/>
      <c r="K187" s="932" t="n"/>
      <c r="L187" s="79" t="n"/>
      <c r="M187" s="79" t="n"/>
      <c r="N187" s="166">
        <f>B187</f>
        <v/>
      </c>
      <c r="O187" s="167">
        <f>C187*BS!$B$9</f>
        <v/>
      </c>
      <c r="P187" s="167">
        <f>D187*BS!$B$9</f>
        <v/>
      </c>
      <c r="Q187" s="167">
        <f>E187*BS!$B$9</f>
        <v/>
      </c>
      <c r="R187" s="167">
        <f>F187*BS!$B$9</f>
        <v/>
      </c>
      <c r="S187" s="167">
        <f>G187*BS!$B$9</f>
        <v/>
      </c>
      <c r="T187" s="167">
        <f>H187*BS!$B$9</f>
        <v/>
      </c>
      <c r="U187" s="168">
        <f>I176</f>
        <v/>
      </c>
      <c r="V187" s="962" t="n"/>
      <c r="W187" s="962" t="n"/>
      <c r="X187" s="79" t="n"/>
      <c r="Y187" s="79" t="n"/>
      <c r="Z187" s="79" t="n"/>
      <c r="AA187" s="79" t="n"/>
      <c r="AB187" s="79" t="n"/>
      <c r="AC187" s="79" t="n"/>
      <c r="AD187" s="79" t="n"/>
      <c r="AE187" s="79" t="n"/>
      <c r="AF187" s="79" t="n"/>
      <c r="AG187" s="79" t="n"/>
      <c r="AH187" s="79" t="n"/>
      <c r="AI187" s="79" t="n"/>
      <c r="AJ187" s="79" t="n"/>
      <c r="AK187" s="79" t="n"/>
      <c r="AL187" s="79" t="n"/>
      <c r="AM187" s="79" t="n"/>
      <c r="AN187" s="79" t="n"/>
      <c r="AO187" s="79" t="n"/>
      <c r="AP187" s="79" t="n"/>
      <c r="AQ187" s="79" t="n"/>
      <c r="AR187" s="79" t="n"/>
      <c r="AS187" s="79" t="n"/>
      <c r="AT187" s="79" t="n"/>
      <c r="AU187" s="79" t="n"/>
      <c r="AV187" s="79" t="n"/>
      <c r="AW187" s="79" t="n"/>
      <c r="AX187" s="79" t="n"/>
      <c r="AY187" s="79" t="n"/>
      <c r="AZ187" s="79" t="n"/>
      <c r="BA187" s="79" t="n"/>
      <c r="BB187" s="79" t="n"/>
      <c r="BC187" s="79" t="n"/>
      <c r="BD187" s="79" t="n"/>
      <c r="BE187" s="79" t="n"/>
      <c r="BF187" s="79" t="n"/>
      <c r="BG187" s="79" t="n"/>
      <c r="BH187" s="79" t="n"/>
      <c r="BI187" s="79" t="n"/>
      <c r="BJ187" s="79" t="n"/>
      <c r="BK187" s="79" t="n"/>
      <c r="BL187" s="79" t="n"/>
      <c r="BM187" s="79" t="n"/>
      <c r="BN187" s="79" t="n"/>
      <c r="BO187" s="79" t="n"/>
      <c r="BP187" s="79" t="n"/>
      <c r="BQ187" s="79" t="n"/>
      <c r="BR187" s="79" t="n"/>
      <c r="BS187" s="79" t="n"/>
      <c r="BT187" s="79" t="n"/>
      <c r="BU187" s="79" t="n"/>
      <c r="BV187" s="79" t="n"/>
      <c r="BW187" s="79" t="n"/>
      <c r="BX187" s="79" t="n"/>
      <c r="BY187" s="79" t="n"/>
      <c r="BZ187" s="79" t="n"/>
      <c r="CA187" s="79" t="n"/>
      <c r="CB187" s="79" t="n"/>
      <c r="CC187" s="79" t="n"/>
      <c r="CD187" s="79" t="n"/>
      <c r="CE187" s="79" t="n"/>
      <c r="CF187" s="79" t="n"/>
      <c r="CG187" s="79" t="n"/>
      <c r="CH187" s="79" t="n"/>
      <c r="CI187" s="79" t="n"/>
      <c r="CJ187" s="79" t="n"/>
      <c r="CK187" s="79" t="n"/>
      <c r="CL187" s="79" t="n"/>
      <c r="CM187" s="79" t="n"/>
      <c r="CN187" s="79" t="n"/>
      <c r="CO187" s="79" t="n"/>
      <c r="CP187" s="79" t="n"/>
      <c r="CQ187" s="79" t="n"/>
      <c r="CR187" s="79" t="n"/>
      <c r="CS187" s="79" t="n"/>
      <c r="CT187" s="79" t="n"/>
      <c r="CU187" s="79" t="n"/>
      <c r="CV187" s="79" t="n"/>
      <c r="CW187" s="79" t="n"/>
      <c r="CX187" s="79" t="n"/>
      <c r="CY187" s="79" t="n"/>
      <c r="CZ187" s="79" t="n"/>
      <c r="DA187" s="79" t="n"/>
      <c r="DB187" s="79" t="n"/>
      <c r="DC187" s="79" t="n"/>
      <c r="DD187" s="79" t="n"/>
      <c r="DE187" s="79" t="n"/>
      <c r="DF187" s="79" t="n"/>
      <c r="DG187" s="79" t="n"/>
      <c r="DH187" s="79" t="n"/>
      <c r="DI187" s="79" t="n"/>
      <c r="DJ187" s="79" t="n"/>
      <c r="DK187" s="79" t="n"/>
      <c r="DL187" s="79" t="n"/>
      <c r="DM187" s="79" t="n"/>
      <c r="DN187" s="79" t="n"/>
      <c r="DO187" s="79" t="n"/>
      <c r="DP187" s="79" t="n"/>
      <c r="DQ187" s="79" t="n"/>
      <c r="DR187" s="79" t="n"/>
      <c r="DS187" s="79" t="n"/>
      <c r="DT187" s="79" t="n"/>
      <c r="DU187" s="79" t="n"/>
      <c r="DV187" s="79" t="n"/>
      <c r="DW187" s="79" t="n"/>
      <c r="DX187" s="79" t="n"/>
      <c r="DY187" s="79" t="n"/>
      <c r="DZ187" s="79" t="n"/>
      <c r="EA187" s="79" t="n"/>
      <c r="EB187" s="79" t="n"/>
      <c r="EC187" s="79" t="n"/>
      <c r="ED187" s="79" t="n"/>
      <c r="EE187" s="79" t="n"/>
      <c r="EF187" s="79" t="n"/>
      <c r="EG187" s="79" t="n"/>
      <c r="EH187" s="79" t="n"/>
      <c r="EI187" s="79" t="n"/>
      <c r="EJ187" s="79" t="n"/>
      <c r="EK187" s="79" t="n"/>
      <c r="EL187" s="79" t="n"/>
      <c r="EM187" s="79" t="n"/>
      <c r="EN187" s="79" t="n"/>
      <c r="EO187" s="79" t="n"/>
      <c r="EP187" s="79" t="n"/>
      <c r="EQ187" s="79" t="n"/>
      <c r="ER187" s="79" t="n"/>
      <c r="ES187" s="79" t="n"/>
      <c r="ET187" s="79" t="n"/>
      <c r="EU187" s="79" t="n"/>
      <c r="EV187" s="79" t="n"/>
      <c r="EW187" s="79" t="n"/>
      <c r="EX187" s="79" t="n"/>
      <c r="EY187" s="79" t="n"/>
      <c r="EZ187" s="79" t="n"/>
      <c r="FA187" s="79" t="n"/>
      <c r="FB187" s="79" t="n"/>
      <c r="FC187" s="79" t="n"/>
      <c r="FD187" s="79" t="n"/>
      <c r="FE187" s="79" t="n"/>
      <c r="FF187" s="79" t="n"/>
      <c r="FG187" s="79" t="n"/>
      <c r="FH187" s="79" t="n"/>
      <c r="FI187" s="79" t="n"/>
      <c r="FJ187" s="79" t="n"/>
      <c r="FK187" s="79" t="n"/>
      <c r="FL187" s="79" t="n"/>
      <c r="FM187" s="79" t="n"/>
      <c r="FN187" s="79" t="n"/>
      <c r="FO187" s="79" t="n"/>
      <c r="FP187" s="79" t="n"/>
      <c r="FQ187" s="79" t="n"/>
      <c r="FR187" s="79" t="n"/>
      <c r="FS187" s="79" t="n"/>
      <c r="FT187" s="79" t="n"/>
      <c r="FU187" s="79" t="n"/>
      <c r="FV187" s="79" t="n"/>
      <c r="FW187" s="79" t="n"/>
      <c r="FX187" s="79" t="n"/>
      <c r="FY187" s="79" t="n"/>
      <c r="FZ187" s="79" t="n"/>
      <c r="GA187" s="79" t="n"/>
      <c r="GB187" s="79" t="n"/>
      <c r="GC187" s="79" t="n"/>
      <c r="GD187" s="79" t="n"/>
      <c r="GE187" s="79" t="n"/>
      <c r="GF187" s="79" t="n"/>
      <c r="GG187" s="79" t="n"/>
      <c r="GH187" s="79" t="n"/>
      <c r="GI187" s="79" t="n"/>
      <c r="GJ187" s="79" t="n"/>
      <c r="GK187" s="79" t="n"/>
      <c r="GL187" s="79" t="n"/>
      <c r="GM187" s="79" t="n"/>
      <c r="GN187" s="79" t="n"/>
      <c r="GO187" s="79" t="n"/>
      <c r="GP187" s="79" t="n"/>
      <c r="GQ187" s="79" t="n"/>
      <c r="GR187" s="79" t="n"/>
      <c r="GS187" s="79" t="n"/>
      <c r="GT187" s="79" t="n"/>
      <c r="GU187" s="79" t="n"/>
      <c r="GV187" s="79" t="n"/>
      <c r="GW187" s="79" t="n"/>
      <c r="GX187" s="79" t="n"/>
      <c r="GY187" s="79" t="n"/>
      <c r="GZ187" s="79" t="n"/>
      <c r="HA187" s="79" t="n"/>
      <c r="HB187" s="79" t="n"/>
      <c r="HC187" s="79" t="n"/>
      <c r="HD187" s="79" t="n"/>
      <c r="HE187" s="79" t="n"/>
      <c r="HF187" s="79" t="n"/>
      <c r="HG187" s="79" t="n"/>
      <c r="HH187" s="79" t="n"/>
      <c r="HI187" s="79" t="n"/>
      <c r="HJ187" s="79" t="n"/>
      <c r="HK187" s="79" t="n"/>
      <c r="HL187" s="79" t="n"/>
      <c r="HM187" s="79" t="n"/>
      <c r="HN187" s="79" t="n"/>
      <c r="HO187" s="79" t="n"/>
      <c r="HP187" s="79" t="n"/>
      <c r="HQ187" s="79" t="n"/>
      <c r="HR187" s="79" t="n"/>
      <c r="HS187" s="79" t="n"/>
      <c r="HT187" s="79" t="n"/>
      <c r="HU187" s="79" t="n"/>
      <c r="HV187" s="79" t="n"/>
      <c r="HW187" s="79" t="n"/>
      <c r="HX187" s="79" t="n"/>
      <c r="HY187" s="79" t="n"/>
      <c r="HZ187" s="79" t="n"/>
      <c r="IA187" s="79" t="n"/>
      <c r="IB187" s="79" t="n"/>
      <c r="IC187" s="79" t="n"/>
      <c r="ID187" s="79" t="n"/>
      <c r="IE187" s="79" t="n"/>
      <c r="IF187" s="79" t="n"/>
      <c r="IG187" s="79" t="n"/>
      <c r="IH187" s="79" t="n"/>
      <c r="II187" s="79" t="n"/>
      <c r="IJ187" s="79" t="n"/>
      <c r="IK187" s="79" t="n"/>
      <c r="IL187" s="79" t="n"/>
      <c r="IM187" s="79" t="n"/>
      <c r="IN187" s="79" t="n"/>
      <c r="IO187" s="79" t="n"/>
      <c r="IP187" s="79" t="n"/>
      <c r="IQ187" s="79" t="n"/>
      <c r="IR187" s="79" t="n"/>
      <c r="IS187" s="79" t="n"/>
      <c r="IT187" s="79" t="n"/>
      <c r="IU187" s="79" t="n"/>
      <c r="IV187" s="79" t="n"/>
      <c r="IW187" s="79" t="n"/>
      <c r="IX187" s="79" t="n"/>
      <c r="IY187" s="79" t="n"/>
      <c r="IZ187" s="79" t="n"/>
      <c r="JA187" s="79" t="n"/>
      <c r="JB187" s="79" t="n"/>
      <c r="JC187" s="79" t="n"/>
      <c r="JD187" s="79" t="n"/>
      <c r="JE187" s="79" t="n"/>
      <c r="JF187" s="79" t="n"/>
      <c r="JG187" s="79" t="n"/>
      <c r="JH187" s="79" t="n"/>
      <c r="JI187" s="79" t="n"/>
      <c r="JJ187" s="79" t="n"/>
      <c r="JK187" s="79" t="n"/>
      <c r="JL187" s="79" t="n"/>
      <c r="JM187" s="79" t="n"/>
      <c r="JN187" s="79" t="n"/>
      <c r="JO187" s="79" t="n"/>
      <c r="JP187" s="79" t="n"/>
      <c r="JQ187" s="79" t="n"/>
      <c r="JR187" s="79" t="n"/>
      <c r="JS187" s="79" t="n"/>
      <c r="JT187" s="79" t="n"/>
      <c r="JU187" s="79" t="n"/>
      <c r="JV187" s="79" t="n"/>
      <c r="JW187" s="79" t="n"/>
      <c r="JX187" s="79" t="n"/>
      <c r="JY187" s="79" t="n"/>
      <c r="JZ187" s="79" t="n"/>
      <c r="KA187" s="79" t="n"/>
      <c r="KB187" s="79" t="n"/>
      <c r="KC187" s="79" t="n"/>
      <c r="KD187" s="79" t="n"/>
      <c r="KE187" s="79" t="n"/>
      <c r="KF187" s="79" t="n"/>
      <c r="KG187" s="79" t="n"/>
      <c r="KH187" s="79" t="n"/>
      <c r="KI187" s="79" t="n"/>
      <c r="KJ187" s="79" t="n"/>
      <c r="KK187" s="79" t="n"/>
      <c r="KL187" s="79" t="n"/>
      <c r="KM187" s="79" t="n"/>
      <c r="KN187" s="79" t="n"/>
      <c r="KO187" s="79" t="n"/>
      <c r="KP187" s="79" t="n"/>
      <c r="KQ187" s="79" t="n"/>
      <c r="KR187" s="79" t="n"/>
      <c r="KS187" s="79" t="n"/>
      <c r="KT187" s="79" t="n"/>
      <c r="KU187" s="79" t="n"/>
      <c r="KV187" s="79" t="n"/>
      <c r="KW187" s="79" t="n"/>
      <c r="KX187" s="79" t="n"/>
      <c r="KY187" s="79" t="n"/>
      <c r="KZ187" s="79" t="n"/>
      <c r="LA187" s="79" t="n"/>
      <c r="LB187" s="79" t="n"/>
      <c r="LC187" s="79" t="n"/>
      <c r="LD187" s="79" t="n"/>
      <c r="LE187" s="79" t="n"/>
      <c r="LF187" s="79" t="n"/>
      <c r="LG187" s="79" t="n"/>
      <c r="LH187" s="79" t="n"/>
      <c r="LI187" s="79" t="n"/>
      <c r="LJ187" s="79" t="n"/>
      <c r="LK187" s="79" t="n"/>
      <c r="LL187" s="79" t="n"/>
      <c r="LM187" s="79" t="n"/>
      <c r="LN187" s="79" t="n"/>
      <c r="LO187" s="79" t="n"/>
      <c r="LP187" s="79" t="n"/>
      <c r="LQ187" s="79" t="n"/>
      <c r="LR187" s="79" t="n"/>
      <c r="LS187" s="79" t="n"/>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G200" s="170" t="n"/>
      <c r="N200" t="inlineStr"/>
      <c r="O200" t="inlineStr"/>
      <c r="P200" t="inlineStr"/>
      <c r="Q200" t="inlineStr"/>
      <c r="R200" t="inlineStr"/>
      <c r="S200" t="inlineStr"/>
      <c r="T20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Secured at amortised cost Current</t>
        </is>
      </c>
      <c r="C16" s="939" t="n"/>
      <c r="D16" s="939" t="n"/>
      <c r="E16" s="939" t="n"/>
      <c r="F16" s="939" t="n"/>
      <c r="G16" s="939" t="n">
        <v>14506615</v>
      </c>
      <c r="H16" s="939" t="n">
        <v>15536531</v>
      </c>
      <c r="I16" s="928" t="n"/>
      <c r="J16" s="180" t="n"/>
      <c r="N16" s="969">
        <f>B16</f>
        <v/>
      </c>
      <c r="O16" s="192" t="inlineStr"/>
      <c r="P16" s="192" t="inlineStr"/>
      <c r="Q16" s="192" t="inlineStr"/>
      <c r="R16" s="192" t="inlineStr"/>
      <c r="S16" s="192">
        <f>G16*BS!$B$9</f>
        <v/>
      </c>
      <c r="T16" s="192">
        <f>H16*BS!$B$9</f>
        <v/>
      </c>
      <c r="U16" s="193">
        <f>I16</f>
        <v/>
      </c>
    </row>
    <row r="17">
      <c r="B17" s="102" t="inlineStr">
        <is>
          <t>$ Secured at amortised cost Current</t>
        </is>
      </c>
      <c r="C17" s="939" t="n"/>
      <c r="D17" s="939" t="n"/>
      <c r="E17" s="939" t="n"/>
      <c r="F17" s="939" t="n"/>
      <c r="G17" s="939" t="n">
        <v>14506615</v>
      </c>
      <c r="H17" s="939" t="n">
        <v>15536531</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None nan Trade payables nan</t>
        </is>
      </c>
      <c r="C58" s="939" t="n"/>
      <c r="D58" s="939" t="n"/>
      <c r="E58" s="939" t="n"/>
      <c r="F58" s="939" t="n"/>
      <c r="G58" s="939" t="n">
        <v>2506637</v>
      </c>
      <c r="H58" s="939" t="n">
        <v>1932688</v>
      </c>
      <c r="I58" s="975" t="n"/>
      <c r="J58" s="180" t="n"/>
      <c r="N58" s="976">
        <f>B58</f>
        <v/>
      </c>
      <c r="O58" s="192" t="inlineStr"/>
      <c r="P58" s="192" t="inlineStr"/>
      <c r="Q58" s="192" t="inlineStr"/>
      <c r="R58" s="192" t="inlineStr"/>
      <c r="S58" s="192">
        <f>G58*BS!$B$9</f>
        <v/>
      </c>
      <c r="T58" s="192">
        <f>H58*BS!$B$9</f>
        <v/>
      </c>
      <c r="U58" s="193">
        <f>I58</f>
        <v/>
      </c>
    </row>
    <row r="59">
      <c r="B59" s="102" t="inlineStr">
        <is>
          <t>$ None nan Current nan</t>
        </is>
      </c>
      <c r="C59" s="939" t="n"/>
      <c r="D59" s="939" t="n"/>
      <c r="E59" s="939" t="n"/>
      <c r="F59" s="939" t="n"/>
      <c r="G59" s="939" t="n">
        <v>8092154</v>
      </c>
      <c r="H59" s="939" t="n">
        <v>12878066</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None nan Accrued expenses nan</t>
        </is>
      </c>
      <c r="C70" s="939" t="n"/>
      <c r="D70" s="939" t="n"/>
      <c r="E70" s="939" t="n"/>
      <c r="F70" s="939" t="n"/>
      <c r="G70" s="939" t="n">
        <v>4976574</v>
      </c>
      <c r="H70" s="939" t="n">
        <v>9550494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5582432</v>
      </c>
      <c r="H86" s="954" t="n">
        <v>39390069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None nan Other creditors nan</t>
        </is>
      </c>
      <c r="C88" s="939" t="n"/>
      <c r="D88" s="939" t="n"/>
      <c r="E88" s="939" t="n"/>
      <c r="F88" s="939" t="n"/>
      <c r="G88" s="939" t="n">
        <v>649702</v>
      </c>
      <c r="H88" s="939" t="n">
        <v>1415152</v>
      </c>
      <c r="I88" s="975" t="n"/>
      <c r="J88" s="180" t="n"/>
      <c r="N88" s="976">
        <f>B88</f>
        <v/>
      </c>
      <c r="O88" s="192" t="inlineStr"/>
      <c r="P88" s="192" t="inlineStr"/>
      <c r="Q88" s="192" t="inlineStr"/>
      <c r="R88" s="192" t="inlineStr"/>
      <c r="S88" s="192">
        <f>G88*BS!$B$9</f>
        <v/>
      </c>
      <c r="T88" s="192">
        <f>H88*BS!$B$9</f>
        <v/>
      </c>
      <c r="U88" s="193">
        <f>I88</f>
        <v/>
      </c>
    </row>
    <row r="89">
      <c r="B89" s="102" t="inlineStr">
        <is>
          <t>$ None nan Current nan</t>
        </is>
      </c>
      <c r="C89" s="939" t="n"/>
      <c r="D89" s="939" t="n"/>
      <c r="E89" s="939" t="n"/>
      <c r="F89" s="939" t="n"/>
      <c r="G89" s="939" t="n">
        <v>8092154</v>
      </c>
      <c r="H89" s="939" t="n">
        <v>12878066</v>
      </c>
      <c r="I89" s="975" t="n"/>
      <c r="J89" s="180" t="n"/>
      <c r="N89" s="976">
        <f>B89</f>
        <v/>
      </c>
      <c r="O89" s="192" t="inlineStr"/>
      <c r="P89" s="192" t="inlineStr"/>
      <c r="Q89" s="192" t="inlineStr"/>
      <c r="R89" s="192" t="inlineStr"/>
      <c r="S89" s="192">
        <f>G89*BS!$B$9</f>
        <v/>
      </c>
      <c r="T89" s="192">
        <f>H89*BS!$B$9</f>
        <v/>
      </c>
      <c r="U89" s="193">
        <f>I89</f>
        <v/>
      </c>
    </row>
    <row r="90">
      <c r="B90" s="211" t="inlineStr">
        <is>
          <t>$ None nan Employee benefits</t>
        </is>
      </c>
      <c r="C90" s="939" t="n"/>
      <c r="D90" s="939" t="n"/>
      <c r="E90" s="939" t="n"/>
      <c r="F90" s="939" t="n"/>
      <c r="G90" s="939" t="n">
        <v>2027681</v>
      </c>
      <c r="H90" s="939" t="n">
        <v>2767587</v>
      </c>
      <c r="I90" s="975" t="n"/>
      <c r="J90" s="180" t="n"/>
      <c r="N90" s="976">
        <f>B90</f>
        <v/>
      </c>
      <c r="O90" s="192" t="inlineStr"/>
      <c r="P90" s="192" t="inlineStr"/>
      <c r="Q90" s="192" t="inlineStr"/>
      <c r="R90" s="192" t="inlineStr"/>
      <c r="S90" s="192">
        <f>G90*BS!$B$9</f>
        <v/>
      </c>
      <c r="T90" s="192">
        <f>H90*BS!$B$9</f>
        <v/>
      </c>
      <c r="U90" s="193">
        <f>I90</f>
        <v/>
      </c>
    </row>
    <row r="91">
      <c r="B91" s="211" t="inlineStr">
        <is>
          <t>$ None nan Other provisions</t>
        </is>
      </c>
      <c r="C91" s="103" t="n"/>
      <c r="D91" s="103" t="n"/>
      <c r="E91" s="103" t="n"/>
      <c r="F91" s="103" t="n"/>
      <c r="G91" s="103" t="n">
        <v>11466220</v>
      </c>
      <c r="H91" s="103" t="n">
        <v>12151482</v>
      </c>
      <c r="I91" s="979" t="n"/>
      <c r="J91" s="180" t="n"/>
      <c r="N91" s="976">
        <f>B91</f>
        <v/>
      </c>
      <c r="O91" s="192" t="inlineStr"/>
      <c r="P91" s="192" t="inlineStr"/>
      <c r="Q91" s="192" t="inlineStr"/>
      <c r="R91" s="192" t="inlineStr"/>
      <c r="S91" s="192">
        <f>G91*BS!$B$9</f>
        <v/>
      </c>
      <c r="T91" s="192">
        <f>H91*BS!$B$9</f>
        <v/>
      </c>
      <c r="U91" s="193">
        <f>I91</f>
        <v/>
      </c>
    </row>
    <row r="92">
      <c r="B92" s="211" t="inlineStr">
        <is>
          <t>$ None nan Current</t>
        </is>
      </c>
      <c r="C92" s="939" t="n"/>
      <c r="D92" s="939" t="n"/>
      <c r="E92" s="939" t="n"/>
      <c r="F92" s="939" t="n"/>
      <c r="G92" s="939" t="n">
        <v>2036708</v>
      </c>
      <c r="H92" s="939" t="n">
        <v>3539873</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Secured at amortised cost Current</t>
        </is>
      </c>
      <c r="C103" s="103" t="n"/>
      <c r="D103" s="103" t="n"/>
      <c r="E103" s="103" t="n"/>
      <c r="F103" s="103" t="n"/>
      <c r="G103" s="103" t="n">
        <v>14506615</v>
      </c>
      <c r="H103" s="103" t="n">
        <v>15536531</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None Current</t>
        </is>
      </c>
      <c r="C104" s="220" t="n"/>
      <c r="D104" s="220" t="n"/>
      <c r="E104" s="220" t="n"/>
      <c r="F104" s="220" t="n"/>
      <c r="G104" s="220" t="n">
        <v>2719442</v>
      </c>
      <c r="H104" s="220" t="n">
        <v>1615671</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54936678</v>
      </c>
      <c r="H127" s="954" t="n">
        <v>42372893</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None nan Employee benefits</t>
        </is>
      </c>
      <c r="C129" s="991" t="n"/>
      <c r="D129" s="991" t="n"/>
      <c r="E129" s="991" t="n"/>
      <c r="F129" s="991" t="n"/>
      <c r="G129" s="991" t="n">
        <v>2027681</v>
      </c>
      <c r="H129" s="991" t="n">
        <v>2767587</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60000000</v>
      </c>
      <c r="H159" s="954" t="n">
        <v>60000000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2011521</v>
      </c>
      <c r="H178" s="954" t="n">
        <v>3384</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28509330</v>
      </c>
      <c r="H181" s="103" t="n">
        <v>122111851</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Sale of coal</t>
        </is>
      </c>
      <c r="C16" s="939" t="n"/>
      <c r="D16" s="939" t="n"/>
      <c r="E16" s="939" t="n"/>
      <c r="F16" s="939" t="n"/>
      <c r="G16" s="939" t="n">
        <v>116377997</v>
      </c>
      <c r="H16" s="939" t="n">
        <v>256646599</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product sold</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coal sold</t>
        </is>
      </c>
      <c r="C30" s="939" t="n"/>
      <c r="D30" s="939" t="n"/>
      <c r="E30" s="939" t="n"/>
      <c r="F30" s="939" t="n"/>
      <c r="G30" s="939" t="n">
        <v>-70764509</v>
      </c>
      <c r="H30" s="939" t="n">
        <v>-86129151</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0</v>
      </c>
      <c r="H56" s="939" t="n">
        <v>0</v>
      </c>
      <c r="I56" s="1017" t="n"/>
      <c r="N56" s="293" t="inlineStr"/>
      <c r="O56" s="192" t="inlineStr"/>
      <c r="P56" s="192" t="inlineStr"/>
      <c r="Q56" s="192" t="inlineStr"/>
      <c r="R56" s="192" t="inlineStr"/>
      <c r="S56" s="192" t="inlineStr"/>
      <c r="T56" s="192" t="inlineStr"/>
      <c r="U56" s="1016">
        <f>I56</f>
        <v/>
      </c>
    </row>
    <row r="57" customFormat="1" s="279">
      <c r="A57" s="118" t="n"/>
      <c r="B57" s="102" t="inlineStr">
        <is>
          <t>Selling &amp; distribution expenses</t>
        </is>
      </c>
      <c r="C57" s="939" t="n"/>
      <c r="D57" s="939" t="n"/>
      <c r="E57" s="939" t="n"/>
      <c r="F57" s="939" t="n"/>
      <c r="G57" s="939" t="n">
        <v>-1686525</v>
      </c>
      <c r="H57" s="939" t="n">
        <v>-3717145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-7455447</v>
      </c>
      <c r="H58" s="939" t="n">
        <v>-9231795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-7455447</v>
      </c>
      <c r="H80" s="939" t="n">
        <v>-9231795</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143754</v>
      </c>
      <c r="H84" s="991" t="n">
        <v>152362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on bank overdrafts and loans (other than those from related parties)</t>
        </is>
      </c>
      <c r="C98" s="939" t="n"/>
      <c r="D98" s="939" t="n"/>
      <c r="E98" s="939" t="n"/>
      <c r="F98" s="939" t="n"/>
      <c r="G98" s="939" t="n">
        <v>2601186</v>
      </c>
      <c r="H98" s="939" t="n">
        <v>2211657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Interest on bank overdrafts and loans Interest on leases</t>
        </is>
      </c>
      <c r="C99" s="939" t="n"/>
      <c r="D99" s="939" t="n"/>
      <c r="E99" s="939" t="n"/>
      <c r="F99" s="939" t="n"/>
      <c r="G99" s="939" t="n">
        <v>102990</v>
      </c>
      <c r="H99" s="939" t="n">
        <v>197276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Interest on bank overdrafts and loans Other interest expense</t>
        </is>
      </c>
      <c r="C100" s="939" t="n"/>
      <c r="D100" s="939" t="n"/>
      <c r="E100" s="939" t="n"/>
      <c r="F100" s="939" t="n"/>
      <c r="G100" s="939" t="n">
        <v>367877</v>
      </c>
      <c r="H100" s="939" t="n">
        <v>540695</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 xml:space="preserve"> Interest on bank overdrafts and loans nan</t>
        </is>
      </c>
      <c r="C101" s="939" t="n"/>
      <c r="D101" s="939" t="n"/>
      <c r="E101" s="939" t="n"/>
      <c r="F101" s="939" t="n"/>
      <c r="G101" s="939" t="n">
        <v>3072053</v>
      </c>
      <c r="H101" s="939" t="n">
        <v>2949628</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inlineStr">
        <is>
          <t xml:space="preserve"> Interest on bank overdrafts and loans Taxation</t>
        </is>
      </c>
      <c r="C102" s="939" t="n"/>
      <c r="D102" s="939" t="n"/>
      <c r="E102" s="939" t="n"/>
      <c r="F102" s="939" t="n"/>
      <c r="G102" s="939" t="n">
        <v>2021</v>
      </c>
      <c r="H102" s="939" t="n">
        <v>2022</v>
      </c>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on bank overdrafts and loans (other than those from related parties)</t>
        </is>
      </c>
      <c r="C111" s="939" t="n"/>
      <c r="D111" s="939" t="n"/>
      <c r="E111" s="939" t="n"/>
      <c r="F111" s="939" t="n"/>
      <c r="G111" s="939" t="n">
        <v>2601186</v>
      </c>
      <c r="H111" s="939" t="n">
        <v>2211657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Interest on bank overdrafts and loans Interest on leases</t>
        </is>
      </c>
      <c r="C112" s="939" t="n"/>
      <c r="D112" s="939" t="n"/>
      <c r="E112" s="939" t="n"/>
      <c r="F112" s="939" t="n"/>
      <c r="G112" s="939" t="n">
        <v>102990</v>
      </c>
      <c r="H112" s="939" t="n">
        <v>197276</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Interest on bank overdrafts and loans Other interest expense</t>
        </is>
      </c>
      <c r="C113" s="939" t="n"/>
      <c r="D113" s="939" t="n"/>
      <c r="E113" s="939" t="n"/>
      <c r="F113" s="939" t="n"/>
      <c r="G113" s="939" t="n">
        <v>367877</v>
      </c>
      <c r="H113" s="939" t="n">
        <v>540695</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 xml:space="preserve"> Interest on bank overdrafts and loans nan</t>
        </is>
      </c>
      <c r="C114" s="939" t="n"/>
      <c r="D114" s="939" t="n"/>
      <c r="E114" s="939" t="n"/>
      <c r="F114" s="939" t="n"/>
      <c r="G114" s="939" t="n">
        <v>3072053</v>
      </c>
      <c r="H114" s="939" t="n">
        <v>2949628</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inlineStr">
        <is>
          <t xml:space="preserve"> Interest on bank overdrafts and loans Taxation</t>
        </is>
      </c>
      <c r="C115" s="939" t="n"/>
      <c r="D115" s="939" t="n"/>
      <c r="E115" s="939" t="n"/>
      <c r="F115" s="939" t="n"/>
      <c r="G115" s="939" t="n">
        <v>2021</v>
      </c>
      <c r="H115" s="939" t="n">
        <v>2022</v>
      </c>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on bank overdrafts and loans (other than those from related parties)</t>
        </is>
      </c>
      <c r="C124" s="952" t="n"/>
      <c r="D124" s="952" t="n"/>
      <c r="E124" s="952" t="n"/>
      <c r="F124" s="952" t="n"/>
      <c r="G124" s="952" t="n">
        <v>2601186</v>
      </c>
      <c r="H124" s="952" t="n">
        <v>2211657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Interest on bank overdrafts and loans Other interest expense</t>
        </is>
      </c>
      <c r="C125" s="991" t="n"/>
      <c r="D125" s="991" t="n"/>
      <c r="E125" s="991" t="n"/>
      <c r="F125" s="991" t="n"/>
      <c r="G125" s="991" t="n">
        <v>367877</v>
      </c>
      <c r="H125" s="991" t="n">
        <v>540695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-9664765</v>
      </c>
      <c r="H138" s="939" t="n">
        <v>-47777896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47733698</v>
      </c>
      <c r="G12" s="1029" t="n">
        <v>158031398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-5559894</v>
      </c>
      <c r="G13" s="1028" t="n">
        <v>-13940895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1646</v>
      </c>
      <c r="G16" s="1028" t="n">
        <v>1841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-5558248</v>
      </c>
      <c r="G18" s="1029" t="n">
        <v>-112832043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-18000000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3878976</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-21905140</v>
      </c>
      <c r="G23" s="1028" t="n">
        <v>-17822261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-18026164</v>
      </c>
      <c r="G25" s="1029" t="n">
        <v>-35822261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