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2020/12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Cash at bank and on hand</t>
        </is>
      </c>
      <c r="C15" s="103" t="n"/>
      <c r="D15" s="103" t="n"/>
      <c r="E15" s="103" t="n"/>
      <c r="F15" s="103" t="n"/>
      <c r="G15" s="103" t="n">
        <v>28259</v>
      </c>
      <c r="H15" s="103" t="n">
        <v>19589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GST receivable</t>
        </is>
      </c>
      <c r="C29" s="103" t="n"/>
      <c r="D29" s="103" t="n"/>
      <c r="E29" s="103" t="n"/>
      <c r="F29" s="103" t="n"/>
      <c r="G29" s="103" t="n">
        <v>1390</v>
      </c>
      <c r="H29" s="103" t="n">
        <v>1697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Related party receivables (Note 20)</t>
        </is>
      </c>
      <c r="C30" s="103" t="n"/>
      <c r="D30" s="103" t="n"/>
      <c r="E30" s="103" t="n"/>
      <c r="F30" s="103" t="n"/>
      <c r="G30" s="103" t="n">
        <v>10609</v>
      </c>
      <c r="H30" s="103" t="n">
        <v>11927</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Raw materials</t>
        </is>
      </c>
      <c r="C43" s="103" t="n"/>
      <c r="D43" s="103" t="n"/>
      <c r="E43" s="103" t="n"/>
      <c r="F43" s="103" t="n"/>
      <c r="G43" s="103" t="n">
        <v>19816</v>
      </c>
      <c r="H43" s="103" t="n">
        <v>18547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Finished goods</t>
        </is>
      </c>
      <c r="C44" s="103" t="n"/>
      <c r="D44" s="103" t="n"/>
      <c r="E44" s="103" t="n"/>
      <c r="F44" s="103" t="n"/>
      <c r="G44" s="103" t="n">
        <v>7137</v>
      </c>
      <c r="H44" s="103" t="n">
        <v>8651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Foreign exchange derivatives at fair value</t>
        </is>
      </c>
      <c r="C56" s="939" t="n"/>
      <c r="D56" s="939" t="n"/>
      <c r="E56" s="939" t="n"/>
      <c r="F56" s="939" t="n"/>
      <c r="G56" s="939" t="n">
        <v>51</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Current Electricity derivatives at fair value</t>
        </is>
      </c>
      <c r="C57" s="939" t="n"/>
      <c r="D57" s="939" t="n"/>
      <c r="E57" s="939" t="n"/>
      <c r="F57" s="939" t="n"/>
      <c r="G57" s="939" t="n">
        <v>29702</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 xml:space="preserve"> Current </t>
        </is>
      </c>
      <c r="C58" s="939" t="n"/>
      <c r="D58" s="939" t="n"/>
      <c r="E58" s="939" t="n"/>
      <c r="F58" s="939" t="n"/>
      <c r="G58" s="939" t="n">
        <v>29753</v>
      </c>
      <c r="H58" s="939" t="n">
        <v>0</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GST receivable</t>
        </is>
      </c>
      <c r="C70" s="939" t="n"/>
      <c r="D70" s="939" t="n"/>
      <c r="E70" s="939" t="n"/>
      <c r="F70" s="939" t="n"/>
      <c r="G70" s="939" t="n">
        <v>1390</v>
      </c>
      <c r="H70" s="939" t="n">
        <v>1697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 xml:space="preserve">  Related party receivables (Note 20)</t>
        </is>
      </c>
      <c r="C71" s="939" t="n"/>
      <c r="D71" s="939" t="n"/>
      <c r="E71" s="939" t="n"/>
      <c r="F71" s="939" t="n"/>
      <c r="G71" s="939" t="n">
        <v>10609</v>
      </c>
      <c r="H71" s="939" t="n">
        <v>11927</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 xml:space="preserve"> Current Foreign exchange derivatives at fair value</t>
        </is>
      </c>
      <c r="C72" s="939" t="n"/>
      <c r="D72" s="939" t="n"/>
      <c r="E72" s="939" t="n"/>
      <c r="F72" s="939" t="n"/>
      <c r="G72" s="939" t="n">
        <v>51</v>
      </c>
      <c r="H72" s="939" t="n">
        <v>0</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 xml:space="preserve"> Current Electricity derivatives at fair value</t>
        </is>
      </c>
      <c r="C73" s="939" t="n"/>
      <c r="D73" s="939" t="n"/>
      <c r="E73" s="939" t="n"/>
      <c r="F73" s="939" t="n"/>
      <c r="G73" s="939" t="n">
        <v>29702</v>
      </c>
      <c r="H73" s="939" t="n">
        <v>0</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 xml:space="preserve"> Current </t>
        </is>
      </c>
      <c r="C74" s="939" t="n"/>
      <c r="D74" s="939" t="n"/>
      <c r="E74" s="939" t="n"/>
      <c r="F74" s="939" t="n"/>
      <c r="G74" s="939" t="n">
        <v>29753</v>
      </c>
      <c r="H74" s="939" t="n">
        <v>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 xml:space="preserve"> Non-current Electricity derivatives at fair value</t>
        </is>
      </c>
      <c r="C75" s="103" t="n"/>
      <c r="D75" s="103" t="n"/>
      <c r="E75" s="103" t="n"/>
      <c r="F75" s="103" t="n"/>
      <c r="G75" s="103" t="n">
        <v>12453</v>
      </c>
      <c r="H75" s="103" t="n">
        <v>0</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Freehold land and buildings  Cost At 31 December 2020</t>
        </is>
      </c>
      <c r="C86" s="939" t="n"/>
      <c r="D86" s="939" t="n"/>
      <c r="E86" s="939" t="n"/>
      <c r="F86" s="939" t="n"/>
      <c r="G86" s="939" t="n">
        <v>0</v>
      </c>
      <c r="H86" s="939" t="n">
        <v>90731</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Plant and equipment  Cost At 31 December 2020</t>
        </is>
      </c>
      <c r="C87" s="939" t="n"/>
      <c r="D87" s="939" t="n"/>
      <c r="E87" s="939" t="n"/>
      <c r="F87" s="939" t="n"/>
      <c r="G87" s="939" t="n">
        <v>0</v>
      </c>
      <c r="H87" s="939" t="n">
        <v>318217</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Asset Retirement Obligation**  Cost At 31 December 2020</t>
        </is>
      </c>
      <c r="C88" s="939" t="n"/>
      <c r="D88" s="939" t="n"/>
      <c r="E88" s="939" t="n"/>
      <c r="F88" s="939" t="n"/>
      <c r="G88" s="939" t="n">
        <v>0</v>
      </c>
      <c r="H88" s="939" t="n">
        <v>36271</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Construction in progress  Cost At 31 December 2020</t>
        </is>
      </c>
      <c r="C89" s="103" t="n"/>
      <c r="D89" s="103" t="n"/>
      <c r="E89" s="103" t="n"/>
      <c r="F89" s="103" t="n"/>
      <c r="G89" s="103" t="n">
        <v>0</v>
      </c>
      <c r="H89" s="103" t="n">
        <v>2473</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Construction in progress  Net book value At 31 December 2020</t>
        </is>
      </c>
      <c r="C90" s="939" t="n"/>
      <c r="D90" s="939" t="n"/>
      <c r="E90" s="939" t="n"/>
      <c r="F90" s="939" t="n"/>
      <c r="G90" s="939" t="n">
        <v>0</v>
      </c>
      <c r="H90" s="939" t="n">
        <v>1678</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Freehold land and buildings  Accumulated depreciation and impairment At 31 December 2020</t>
        </is>
      </c>
      <c r="C100" s="952" t="n"/>
      <c r="D100" s="952" t="n"/>
      <c r="E100" s="952" t="n"/>
      <c r="F100" s="952" t="n"/>
      <c r="G100" s="952" t="n">
        <v>0</v>
      </c>
      <c r="H100" s="952" t="n">
        <v>90489</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Plant and equipment  Accumulated depreciation and impairment At 31 December 2020</t>
        </is>
      </c>
      <c r="C101" s="952" t="n"/>
      <c r="D101" s="939" t="n"/>
      <c r="E101" s="939" t="n"/>
      <c r="F101" s="939" t="n"/>
      <c r="G101" s="939" t="n">
        <v>0</v>
      </c>
      <c r="H101" s="939" t="n">
        <v>316651</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Asset Retirement Obligation**  Accumulated depreciation and impairment At 31 December 2020</t>
        </is>
      </c>
      <c r="C102" s="952" t="n"/>
      <c r="D102" s="939" t="n"/>
      <c r="E102" s="939" t="n"/>
      <c r="F102" s="939" t="n"/>
      <c r="G102" s="939" t="n">
        <v>0</v>
      </c>
      <c r="H102" s="939" t="n">
        <v>22226</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Right-of-use assets</t>
        </is>
      </c>
      <c r="C114" s="939" t="n"/>
      <c r="D114" s="939" t="n"/>
      <c r="E114" s="939" t="n"/>
      <c r="F114" s="939" t="n"/>
      <c r="G114" s="939" t="n">
        <v>1476</v>
      </c>
      <c r="H114" s="939" t="n">
        <v>1007</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 xml:space="preserve">  Investment in joint venture (Southern Cross Aluminium Pty Ltd)</t>
        </is>
      </c>
      <c r="C147" s="939" t="n"/>
      <c r="D147" s="939" t="n"/>
      <c r="E147" s="939" t="n"/>
      <c r="F147" s="939" t="n"/>
      <c r="G147" s="939" t="n">
        <v>54535</v>
      </c>
      <c r="H147" s="939" t="n">
        <v>47672</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12309</v>
      </c>
      <c r="H161" s="103" t="n">
        <v>24223</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 xml:space="preserve"> Current Electricity derivatives at fair value</t>
        </is>
      </c>
      <c r="C165" s="939" t="n"/>
      <c r="D165" s="939" t="n"/>
      <c r="E165" s="939" t="n"/>
      <c r="F165" s="939" t="n"/>
      <c r="G165" s="939" t="n">
        <v>29702</v>
      </c>
      <c r="H165" s="939" t="n">
        <v>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inlineStr">
        <is>
          <t xml:space="preserve"> Non-current Electricity derivatives at fair value</t>
        </is>
      </c>
      <c r="C166" s="939" t="n"/>
      <c r="D166" s="939" t="n"/>
      <c r="E166" s="939" t="n"/>
      <c r="F166" s="939" t="n"/>
      <c r="G166" s="939" t="n">
        <v>12453</v>
      </c>
      <c r="H166" s="939" t="n">
        <v>0</v>
      </c>
      <c r="I166" s="928" t="n"/>
      <c r="K166" s="932" t="n"/>
      <c r="N166" s="105">
        <f>B166</f>
        <v/>
      </c>
      <c r="O166" s="106" t="inlineStr"/>
      <c r="P166" s="106" t="inlineStr"/>
      <c r="Q166" s="106" t="inlineStr"/>
      <c r="R166" s="106" t="inlineStr"/>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Bank borrowings</t>
        </is>
      </c>
      <c r="C16" s="939" t="n"/>
      <c r="D16" s="939" t="n"/>
      <c r="E16" s="939" t="n"/>
      <c r="F16" s="939" t="n"/>
      <c r="G16" s="939" t="n">
        <v>4000</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 xml:space="preserve">Multi-option facilities   Utilised </t>
        </is>
      </c>
      <c r="C17" s="939" t="n"/>
      <c r="D17" s="939" t="n"/>
      <c r="E17" s="939" t="n"/>
      <c r="F17" s="939" t="n"/>
      <c r="G17" s="939" t="n">
        <v>4000</v>
      </c>
      <c r="H17" s="939" t="n">
        <v>0</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 xml:space="preserve">  Current</t>
        </is>
      </c>
      <c r="C30" s="939" t="n"/>
      <c r="D30" s="939" t="n"/>
      <c r="E30" s="939" t="n"/>
      <c r="F30" s="939" t="n"/>
      <c r="G30" s="939" t="n">
        <v>0</v>
      </c>
      <c r="H30" s="939" t="n">
        <v>25662</v>
      </c>
      <c r="I30" s="975" t="n"/>
      <c r="J30" s="180" t="n"/>
      <c r="N30" s="976">
        <f>B30</f>
        <v/>
      </c>
      <c r="O30" s="192" t="inlineStr"/>
      <c r="P30" s="192" t="inlineStr"/>
      <c r="Q30" s="192" t="inlineStr"/>
      <c r="R30" s="192" t="inlineStr"/>
      <c r="S30" s="192">
        <f>G30*BS!$B$9</f>
        <v/>
      </c>
      <c r="T30" s="192">
        <f>H30*BS!$B$9</f>
        <v/>
      </c>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26101</v>
      </c>
      <c r="H58" s="939" t="n">
        <v>22315</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Current liabilities</t>
        </is>
      </c>
      <c r="C70" s="939" t="n"/>
      <c r="D70" s="939" t="n"/>
      <c r="E70" s="939" t="n"/>
      <c r="F70" s="939" t="n"/>
      <c r="G70" s="939" t="n">
        <v>0</v>
      </c>
      <c r="H70" s="939" t="n">
        <v>0</v>
      </c>
      <c r="I70" s="977" t="n"/>
      <c r="J70" s="180" t="n"/>
      <c r="N70" s="976">
        <f>B70</f>
        <v/>
      </c>
      <c r="O70" s="192" t="inlineStr"/>
      <c r="P70" s="192" t="inlineStr"/>
      <c r="Q70" s="192" t="inlineStr"/>
      <c r="R70" s="192" t="inlineStr"/>
      <c r="S70" s="192">
        <f>G70*BS!$B$9</f>
        <v/>
      </c>
      <c r="T70" s="192">
        <f>H70*BS!$B$9</f>
        <v/>
      </c>
      <c r="U70" s="193">
        <f>I70</f>
        <v/>
      </c>
    </row>
    <row r="71">
      <c r="B71" s="102" t="inlineStr">
        <is>
          <t>Trade and other payables</t>
        </is>
      </c>
      <c r="C71" s="939" t="n"/>
      <c r="D71" s="939" t="n"/>
      <c r="E71" s="939" t="n"/>
      <c r="F71" s="939" t="n"/>
      <c r="G71" s="939" t="n">
        <v>26101</v>
      </c>
      <c r="H71" s="939" t="n">
        <v>22315</v>
      </c>
      <c r="I71" s="977" t="n"/>
      <c r="J71" s="180" t="n"/>
      <c r="N71" s="976">
        <f>B71</f>
        <v/>
      </c>
      <c r="O71" s="192" t="inlineStr"/>
      <c r="P71" s="192" t="inlineStr"/>
      <c r="Q71" s="192" t="inlineStr"/>
      <c r="R71" s="192" t="inlineStr"/>
      <c r="S71" s="192">
        <f>G71*BS!$B$9</f>
        <v/>
      </c>
      <c r="T71" s="192">
        <f>H71*BS!$B$9</f>
        <v/>
      </c>
      <c r="U71" s="193">
        <f>I71</f>
        <v/>
      </c>
    </row>
    <row r="72">
      <c r="B72" s="102" t="inlineStr">
        <is>
          <t>Financial liabilities</t>
        </is>
      </c>
      <c r="C72" s="103" t="n"/>
      <c r="D72" s="103" t="n"/>
      <c r="E72" s="103" t="n"/>
      <c r="F72" s="103" t="n"/>
      <c r="G72" s="103" t="n">
        <v>0</v>
      </c>
      <c r="H72" s="103" t="n">
        <v>2935</v>
      </c>
      <c r="I72" s="977" t="n"/>
      <c r="J72" s="180" t="n"/>
      <c r="N72" s="976">
        <f>B72</f>
        <v/>
      </c>
      <c r="O72" s="192" t="inlineStr"/>
      <c r="P72" s="192" t="inlineStr"/>
      <c r="Q72" s="192" t="inlineStr"/>
      <c r="R72" s="192" t="inlineStr"/>
      <c r="S72" s="192">
        <f>G72*BS!$B$9</f>
        <v/>
      </c>
      <c r="T72" s="192">
        <f>H72*BS!$B$9</f>
        <v/>
      </c>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Employee benefits  At 1 January 2020</t>
        </is>
      </c>
      <c r="G88" t="n">
        <v>0</v>
      </c>
      <c r="H88" t="n">
        <v>4343</v>
      </c>
      <c r="N88">
        <f>B88</f>
        <v/>
      </c>
      <c r="O88" t="inlineStr"/>
      <c r="P88" t="inlineStr"/>
      <c r="Q88" t="inlineStr"/>
      <c r="R88" t="inlineStr"/>
      <c r="S88">
        <f>G88*BS!$B$9</f>
        <v/>
      </c>
      <c r="T88">
        <f>H88*BS!$B$9</f>
        <v/>
      </c>
    </row>
    <row r="89">
      <c r="B89" t="inlineStr">
        <is>
          <t>Employee benefits  Arising during the year</t>
        </is>
      </c>
      <c r="G89" t="n">
        <v>0</v>
      </c>
      <c r="H89" t="n">
        <v>541</v>
      </c>
      <c r="N89">
        <f>B89</f>
        <v/>
      </c>
      <c r="O89" t="inlineStr"/>
      <c r="P89" t="inlineStr"/>
      <c r="Q89" t="inlineStr"/>
      <c r="R89" t="inlineStr"/>
      <c r="S89">
        <f>G89*BS!$B$9</f>
        <v/>
      </c>
      <c r="T89">
        <f>H89*BS!$B$9</f>
        <v/>
      </c>
    </row>
    <row r="90">
      <c r="B90" t="inlineStr">
        <is>
          <t>Employee benefits  At31 December 2020</t>
        </is>
      </c>
      <c r="G90" t="n">
        <v>0</v>
      </c>
      <c r="H90" t="n">
        <v>4884</v>
      </c>
      <c r="N90">
        <f>B90</f>
        <v/>
      </c>
      <c r="O90" t="inlineStr"/>
      <c r="P90" t="inlineStr"/>
      <c r="Q90" t="inlineStr"/>
      <c r="R90" t="inlineStr"/>
      <c r="S90">
        <f>G90*BS!$B$9</f>
        <v/>
      </c>
      <c r="T90">
        <f>H90*BS!$B$9</f>
        <v/>
      </c>
    </row>
    <row r="91">
      <c r="B91" t="inlineStr">
        <is>
          <t>Employee benefits  Current</t>
        </is>
      </c>
      <c r="G91" t="n">
        <v>0</v>
      </c>
      <c r="H91" t="n">
        <v>4846</v>
      </c>
      <c r="N91">
        <f>B91</f>
        <v/>
      </c>
      <c r="O91" t="inlineStr"/>
      <c r="P91" t="inlineStr"/>
      <c r="Q91" t="inlineStr"/>
      <c r="R91" t="inlineStr"/>
      <c r="S91">
        <f>G91*BS!$B$9</f>
        <v/>
      </c>
      <c r="T91">
        <f>H91*BS!$B$9</f>
        <v/>
      </c>
    </row>
    <row r="92">
      <c r="B92" s="102" t="inlineStr">
        <is>
          <t>Employee benefits  Non-current</t>
        </is>
      </c>
      <c r="C92" s="939" t="n"/>
      <c r="D92" s="939" t="n"/>
      <c r="E92" s="939" t="n"/>
      <c r="F92" s="939" t="n"/>
      <c r="G92" s="939" t="n">
        <v>0</v>
      </c>
      <c r="H92" s="939" t="n">
        <v>38</v>
      </c>
      <c r="I92" s="975" t="n"/>
      <c r="J92" s="180" t="n"/>
      <c r="N92" s="976">
        <f>B92</f>
        <v/>
      </c>
      <c r="O92" s="192" t="inlineStr"/>
      <c r="P92" s="192" t="inlineStr"/>
      <c r="Q92" s="192" t="inlineStr"/>
      <c r="R92" s="192" t="inlineStr"/>
      <c r="S92" s="192">
        <f>G92*BS!$B$9</f>
        <v/>
      </c>
      <c r="T92" s="192">
        <f>H92*BS!$B$9</f>
        <v/>
      </c>
      <c r="U92" s="193">
        <f>I88</f>
        <v/>
      </c>
    </row>
    <row r="93" ht="15.75" customHeight="1" s="340">
      <c r="B93" s="102" t="inlineStr">
        <is>
          <t>Workers compensation  Current</t>
        </is>
      </c>
      <c r="C93" s="939" t="n"/>
      <c r="D93" s="939" t="n"/>
      <c r="E93" s="939" t="n"/>
      <c r="F93" s="939" t="n"/>
      <c r="G93" s="939" t="n">
        <v>0</v>
      </c>
      <c r="H93" s="939" t="n">
        <v>3884</v>
      </c>
      <c r="I93" s="975" t="n"/>
      <c r="J93" s="180" t="n"/>
      <c r="N93" s="976">
        <f>B93</f>
        <v/>
      </c>
      <c r="O93" s="192" t="inlineStr"/>
      <c r="P93" s="192" t="inlineStr"/>
      <c r="Q93" s="192" t="inlineStr"/>
      <c r="R93" s="192" t="inlineStr"/>
      <c r="S93" s="192">
        <f>G93*BS!$B$9</f>
        <v/>
      </c>
      <c r="T93" s="192">
        <f>H93*BS!$B$9</f>
        <v/>
      </c>
      <c r="U93" s="193">
        <f>I89</f>
        <v/>
      </c>
    </row>
    <row r="94">
      <c r="B94" s="211" t="inlineStr">
        <is>
          <t>Provision for carbon dust and other  At 1 January 2020</t>
        </is>
      </c>
      <c r="C94" s="939" t="n"/>
      <c r="D94" s="939" t="n"/>
      <c r="E94" s="939" t="n"/>
      <c r="F94" s="939" t="n"/>
      <c r="G94" s="939" t="n">
        <v>0</v>
      </c>
      <c r="H94" s="939" t="n">
        <v>6983</v>
      </c>
      <c r="I94" s="975" t="n"/>
      <c r="J94" s="180" t="n"/>
      <c r="N94" s="976">
        <f>B94</f>
        <v/>
      </c>
      <c r="O94" s="192" t="inlineStr"/>
      <c r="P94" s="192" t="inlineStr"/>
      <c r="Q94" s="192" t="inlineStr"/>
      <c r="R94" s="192" t="inlineStr"/>
      <c r="S94" s="192">
        <f>G94*BS!$B$9</f>
        <v/>
      </c>
      <c r="T94" s="192">
        <f>H94*BS!$B$9</f>
        <v/>
      </c>
      <c r="U94" s="193">
        <f>I90</f>
        <v/>
      </c>
    </row>
    <row r="95">
      <c r="B95" s="211" t="inlineStr">
        <is>
          <t>Provision for carbon dust and other  Arising during the year</t>
        </is>
      </c>
      <c r="C95" s="103" t="n"/>
      <c r="D95" s="103" t="n"/>
      <c r="E95" s="103" t="n"/>
      <c r="F95" s="103" t="n"/>
      <c r="G95" s="103" t="n">
        <v>0</v>
      </c>
      <c r="H95" s="103" t="n">
        <v>1286</v>
      </c>
      <c r="I95" s="979" t="n"/>
      <c r="J95" s="180" t="n"/>
      <c r="N95" s="976">
        <f>B95</f>
        <v/>
      </c>
      <c r="O95" s="192" t="inlineStr"/>
      <c r="P95" s="192" t="inlineStr"/>
      <c r="Q95" s="192" t="inlineStr"/>
      <c r="R95" s="192" t="inlineStr"/>
      <c r="S95" s="192">
        <f>G95*BS!$B$9</f>
        <v/>
      </c>
      <c r="T95" s="192">
        <f>H95*BS!$B$9</f>
        <v/>
      </c>
      <c r="U95" s="193">
        <f>I91</f>
        <v/>
      </c>
    </row>
    <row r="96">
      <c r="B96" s="211" t="inlineStr">
        <is>
          <t>Provision for carbon dust and other  At31 December 2020</t>
        </is>
      </c>
      <c r="C96" s="939" t="n"/>
      <c r="D96" s="939" t="n"/>
      <c r="E96" s="939" t="n"/>
      <c r="F96" s="939" t="n"/>
      <c r="G96" s="939" t="n">
        <v>0</v>
      </c>
      <c r="H96" s="939" t="n">
        <v>8269</v>
      </c>
      <c r="I96" s="980" t="n"/>
      <c r="J96" s="180" t="n"/>
      <c r="N96" s="976">
        <f>B96</f>
        <v/>
      </c>
      <c r="O96" s="192" t="inlineStr"/>
      <c r="P96" s="192" t="inlineStr"/>
      <c r="Q96" s="192" t="inlineStr"/>
      <c r="R96" s="192" t="inlineStr"/>
      <c r="S96" s="192">
        <f>G96*BS!$B$9</f>
        <v/>
      </c>
      <c r="T96" s="192">
        <f>H96*BS!$B$9</f>
        <v/>
      </c>
      <c r="U96" s="193">
        <f>I92</f>
        <v/>
      </c>
    </row>
    <row r="97">
      <c r="B97" s="208" t="inlineStr">
        <is>
          <t>Provision for carbon dust and other  Current</t>
        </is>
      </c>
      <c r="C97" s="939" t="n"/>
      <c r="D97" s="939" t="n"/>
      <c r="E97" s="939" t="n"/>
      <c r="F97" s="939" t="n"/>
      <c r="G97" s="939" t="n">
        <v>0</v>
      </c>
      <c r="H97" s="939" t="n">
        <v>729</v>
      </c>
      <c r="I97" s="981" t="n"/>
      <c r="J97" s="180" t="n"/>
      <c r="N97" s="976">
        <f>B97</f>
        <v/>
      </c>
      <c r="O97" s="192" t="inlineStr"/>
      <c r="P97" s="192" t="inlineStr"/>
      <c r="Q97" s="192" t="inlineStr"/>
      <c r="R97" s="192" t="inlineStr"/>
      <c r="S97" s="192">
        <f>G97*BS!$B$9</f>
        <v/>
      </c>
      <c r="T97" s="192">
        <f>H97*BS!$B$9</f>
        <v/>
      </c>
      <c r="U97" s="193">
        <f>I93</f>
        <v/>
      </c>
    </row>
    <row r="98">
      <c r="B98" s="211" t="inlineStr">
        <is>
          <t>Provision for carbon dust and other  Non-current</t>
        </is>
      </c>
      <c r="C98" s="939" t="n"/>
      <c r="D98" s="939" t="n"/>
      <c r="E98" s="939" t="n"/>
      <c r="F98" s="939" t="n"/>
      <c r="G98" s="939" t="n">
        <v>0</v>
      </c>
      <c r="H98" s="939" t="n">
        <v>7540</v>
      </c>
      <c r="I98" s="981" t="n"/>
      <c r="J98" s="180" t="n"/>
      <c r="N98" s="976">
        <f>B98</f>
        <v/>
      </c>
      <c r="O98" s="192" t="inlineStr"/>
      <c r="P98" s="192" t="inlineStr"/>
      <c r="Q98" s="192" t="inlineStr"/>
      <c r="R98" s="192" t="inlineStr"/>
      <c r="S98" s="192">
        <f>G98*BS!$B$9</f>
        <v/>
      </c>
      <c r="T98" s="192">
        <f>H98*BS!$B$9</f>
        <v/>
      </c>
      <c r="U98" s="193">
        <f>I94</f>
        <v/>
      </c>
    </row>
    <row r="99" customFormat="1" s="194">
      <c r="B99" s="211" t="inlineStr">
        <is>
          <t xml:space="preserve">  Trade and other payables</t>
        </is>
      </c>
      <c r="C99" s="939" t="n"/>
      <c r="D99" s="939" t="n"/>
      <c r="E99" s="939" t="n"/>
      <c r="F99" s="939" t="n"/>
      <c r="G99" s="939" t="n">
        <v>0</v>
      </c>
      <c r="H99" s="939" t="n">
        <v>25569</v>
      </c>
      <c r="I99" s="981" t="n"/>
      <c r="J99" s="180" t="n"/>
      <c r="N99" s="976">
        <f>B99</f>
        <v/>
      </c>
      <c r="O99" s="192" t="inlineStr"/>
      <c r="P99" s="192" t="inlineStr"/>
      <c r="Q99" s="192" t="inlineStr"/>
      <c r="R99" s="192" t="inlineStr"/>
      <c r="S99" s="192">
        <f>G99*BS!$B$9</f>
        <v/>
      </c>
      <c r="T99" s="192">
        <f>H99*BS!$B$9</f>
        <v/>
      </c>
      <c r="U99" s="193">
        <f>I95</f>
        <v/>
      </c>
    </row>
    <row r="100">
      <c r="B100" s="211" t="inlineStr">
        <is>
          <t xml:space="preserve">  Lease liabilities</t>
        </is>
      </c>
      <c r="C100" s="939" t="n"/>
      <c r="D100" s="939" t="n"/>
      <c r="E100" s="939" t="n"/>
      <c r="F100" s="939" t="n"/>
      <c r="G100" s="939" t="n">
        <v>0</v>
      </c>
      <c r="H100" s="939" t="n">
        <v>1053</v>
      </c>
      <c r="I100" s="981" t="n"/>
      <c r="J100" s="180" t="n"/>
      <c r="N100" s="976">
        <f>B100</f>
        <v/>
      </c>
      <c r="O100" s="192" t="inlineStr"/>
      <c r="P100" s="192" t="inlineStr"/>
      <c r="Q100" s="192" t="inlineStr"/>
      <c r="R100" s="192" t="inlineStr"/>
      <c r="S100" s="192">
        <f>G100*BS!$B$9</f>
        <v/>
      </c>
      <c r="T100" s="192">
        <f>H100*BS!$B$9</f>
        <v/>
      </c>
      <c r="U100" s="193">
        <f>I96</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I97</f>
        <v/>
      </c>
    </row>
    <row r="102">
      <c r="B102" s="102"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I98</f>
        <v/>
      </c>
    </row>
    <row r="103">
      <c r="A103" s="194" t="inlineStr">
        <is>
          <t>K14</t>
        </is>
      </c>
      <c r="B103" s="96" t="inlineStr">
        <is>
          <t xml:space="preserve">Total </t>
        </is>
      </c>
      <c r="C103" s="954">
        <f>SUM(INDIRECT(ADDRESS(MATCH("K13",$A:$A,0)+1,COLUMN(C$13),4)&amp;":"&amp;ADDRESS(MATCH("K14",$A:$A,0)-1,COLUMN(C$13),4)))</f>
        <v/>
      </c>
      <c r="D103" s="954">
        <f>SUM(INDIRECT(ADDRESS(MATCH("K13",$A:$A,0)+1,COLUMN(D$13),4)&amp;":"&amp;ADDRESS(MATCH("K14",$A:$A,0)-1,COLUMN(D$13),4)))</f>
        <v/>
      </c>
      <c r="E103" s="954">
        <f>SUM(INDIRECT(ADDRESS(MATCH("K13",$A:$A,0)+1,COLUMN(E$13),4)&amp;":"&amp;ADDRESS(MATCH("K14",$A:$A,0)-1,COLUMN(E$13),4)))</f>
        <v/>
      </c>
      <c r="F103" s="954">
        <f>SUM(INDIRECT(ADDRESS(MATCH("K13",$A:$A,0)+1,COLUMN(F$13),4)&amp;":"&amp;ADDRESS(MATCH("K14",$A:$A,0)-1,COLUMN(F$13),4)))</f>
        <v/>
      </c>
      <c r="G103" s="954">
        <f>SUM(INDIRECT(ADDRESS(MATCH("K13",$A:$A,0)+1,COLUMN(G$13),4)&amp;":"&amp;ADDRESS(MATCH("K14",$A:$A,0)-1,COLUMN(G$13),4)))</f>
        <v/>
      </c>
      <c r="H103" s="954">
        <f>SUM(INDIRECT(ADDRESS(MATCH("K13",$A:$A,0)+1,COLUMN(H$13),4)&amp;":"&amp;ADDRESS(MATCH("K14",$A:$A,0)-1,COLUMN(H$13),4)))</f>
        <v/>
      </c>
      <c r="I103" s="981" t="n"/>
      <c r="J103" s="196" t="n"/>
      <c r="K103" s="197" t="n"/>
      <c r="L103" s="197" t="n"/>
      <c r="M103" s="197" t="n"/>
      <c r="N103" s="966">
        <f>B103</f>
        <v/>
      </c>
      <c r="O103" s="198">
        <f>C103*BS!$B$9</f>
        <v/>
      </c>
      <c r="P103" s="198">
        <f>D103*BS!$B$9</f>
        <v/>
      </c>
      <c r="Q103" s="198">
        <f>E103*BS!$B$9</f>
        <v/>
      </c>
      <c r="R103" s="198">
        <f>F103*BS!$B$9</f>
        <v/>
      </c>
      <c r="S103" s="198">
        <f>G103*BS!$B$9</f>
        <v/>
      </c>
      <c r="T103" s="198">
        <f>H103*BS!$B$9</f>
        <v/>
      </c>
      <c r="U103" s="193">
        <f>I99</f>
        <v/>
      </c>
      <c r="V103" s="197" t="n"/>
      <c r="W103" s="197" t="n"/>
      <c r="X103" s="197" t="n"/>
      <c r="Y103" s="197" t="n"/>
      <c r="Z103" s="197" t="n"/>
      <c r="AA103" s="197" t="n"/>
      <c r="AB103" s="197" t="n"/>
      <c r="AC103" s="197" t="n"/>
      <c r="AD103" s="197" t="n"/>
      <c r="AE103" s="197" t="n"/>
      <c r="AF103" s="197" t="n"/>
      <c r="AG103" s="197" t="n"/>
      <c r="AH103" s="197" t="n"/>
      <c r="AI103" s="197" t="n"/>
      <c r="AJ103" s="197" t="n"/>
      <c r="AK103" s="197" t="n"/>
      <c r="AL103" s="197" t="n"/>
      <c r="AM103" s="197" t="n"/>
      <c r="AN103" s="197" t="n"/>
      <c r="AO103" s="197" t="n"/>
      <c r="AP103" s="197" t="n"/>
      <c r="AQ103" s="197" t="n"/>
      <c r="AR103" s="197" t="n"/>
      <c r="AS103" s="197" t="n"/>
      <c r="AT103" s="197" t="n"/>
      <c r="AU103" s="197" t="n"/>
      <c r="AV103" s="197" t="n"/>
      <c r="AW103" s="197" t="n"/>
      <c r="AX103" s="197" t="n"/>
      <c r="AY103" s="197" t="n"/>
      <c r="AZ103" s="197" t="n"/>
      <c r="BA103" s="197" t="n"/>
      <c r="BB103" s="197" t="n"/>
      <c r="BC103" s="197" t="n"/>
      <c r="BD103" s="197" t="n"/>
      <c r="BE103" s="197" t="n"/>
      <c r="BF103" s="197" t="n"/>
      <c r="BG103" s="197" t="n"/>
      <c r="BH103" s="197" t="n"/>
      <c r="BI103" s="197" t="n"/>
      <c r="BJ103" s="197" t="n"/>
      <c r="BK103" s="197" t="n"/>
      <c r="BL103" s="197" t="n"/>
      <c r="BM103" s="197" t="n"/>
      <c r="BN103" s="197" t="n"/>
      <c r="BO103" s="197" t="n"/>
      <c r="BP103" s="197" t="n"/>
      <c r="BQ103" s="197" t="n"/>
      <c r="BR103" s="197" t="n"/>
      <c r="BS103" s="197" t="n"/>
      <c r="BT103" s="197" t="n"/>
      <c r="BU103" s="197" t="n"/>
      <c r="BV103" s="197" t="n"/>
      <c r="BW103" s="197" t="n"/>
      <c r="BX103" s="197" t="n"/>
      <c r="BY103" s="197" t="n"/>
      <c r="BZ103" s="197" t="n"/>
      <c r="CA103" s="197" t="n"/>
      <c r="CB103" s="197" t="n"/>
      <c r="CC103" s="197" t="n"/>
      <c r="CD103" s="197" t="n"/>
      <c r="CE103" s="197" t="n"/>
      <c r="CF103" s="197" t="n"/>
      <c r="CG103" s="197" t="n"/>
      <c r="CH103" s="197" t="n"/>
      <c r="CI103" s="197" t="n"/>
      <c r="CJ103" s="197" t="n"/>
      <c r="CK103" s="197" t="n"/>
      <c r="CL103" s="197" t="n"/>
      <c r="CM103" s="197" t="n"/>
      <c r="CN103" s="197" t="n"/>
      <c r="CO103" s="197" t="n"/>
      <c r="CP103" s="197" t="n"/>
      <c r="CQ103" s="197" t="n"/>
      <c r="CR103" s="197" t="n"/>
      <c r="CS103" s="197" t="n"/>
      <c r="CT103" s="197" t="n"/>
      <c r="CU103" s="197" t="n"/>
      <c r="CV103" s="197" t="n"/>
      <c r="CW103" s="197" t="n"/>
      <c r="CX103" s="197" t="n"/>
      <c r="CY103" s="197" t="n"/>
      <c r="CZ103" s="197" t="n"/>
      <c r="DA103" s="197" t="n"/>
      <c r="DB103" s="197" t="n"/>
      <c r="DC103" s="197" t="n"/>
      <c r="DD103" s="197" t="n"/>
      <c r="DE103" s="197" t="n"/>
      <c r="DF103" s="197" t="n"/>
      <c r="DG103" s="197" t="n"/>
      <c r="DH103" s="197" t="n"/>
      <c r="DI103" s="197" t="n"/>
      <c r="DJ103" s="197" t="n"/>
      <c r="DK103" s="197" t="n"/>
      <c r="DL103" s="197" t="n"/>
      <c r="DM103" s="197" t="n"/>
      <c r="DN103" s="197" t="n"/>
      <c r="DO103" s="197" t="n"/>
      <c r="DP103" s="197" t="n"/>
      <c r="DQ103" s="197" t="n"/>
      <c r="DR103" s="197" t="n"/>
      <c r="DS103" s="197" t="n"/>
      <c r="DT103" s="197" t="n"/>
      <c r="DU103" s="197" t="n"/>
      <c r="DV103" s="197" t="n"/>
      <c r="DW103" s="197" t="n"/>
      <c r="DX103" s="197" t="n"/>
      <c r="DY103" s="197" t="n"/>
      <c r="DZ103" s="197" t="n"/>
      <c r="EA103" s="197" t="n"/>
      <c r="EB103" s="197" t="n"/>
      <c r="EC103" s="197" t="n"/>
      <c r="ED103" s="197" t="n"/>
      <c r="EE103" s="197" t="n"/>
      <c r="EF103" s="197" t="n"/>
      <c r="EG103" s="197" t="n"/>
      <c r="EH103" s="197" t="n"/>
      <c r="EI103" s="197" t="n"/>
      <c r="EJ103" s="197" t="n"/>
    </row>
    <row r="104">
      <c r="B104" s="208" t="n"/>
      <c r="C104" s="215" t="n"/>
      <c r="D104" s="216" t="n"/>
      <c r="E104" s="982" t="n"/>
      <c r="F104" s="982" t="n"/>
      <c r="G104" s="982" t="n"/>
      <c r="H104" s="982" t="n"/>
      <c r="I104" s="981" t="n"/>
      <c r="J104" s="180" t="n"/>
      <c r="N104" s="976" t="inlineStr"/>
      <c r="O104" s="192" t="inlineStr"/>
      <c r="P104" s="192" t="inlineStr"/>
      <c r="Q104" s="192" t="inlineStr"/>
      <c r="R104" s="192" t="inlineStr"/>
      <c r="S104" s="192" t="inlineStr"/>
      <c r="T104" s="192" t="inlineStr"/>
      <c r="U104" s="193" t="n"/>
    </row>
    <row r="105">
      <c r="A105" s="171" t="inlineStr">
        <is>
          <t>K15</t>
        </is>
      </c>
      <c r="B105" s="96" t="inlineStr">
        <is>
          <t xml:space="preserve">Long Term Debt </t>
        </is>
      </c>
      <c r="C105" s="983" t="n"/>
      <c r="D105" s="983" t="n"/>
      <c r="E105" s="983" t="n"/>
      <c r="F105" s="983" t="n"/>
      <c r="G105" s="983" t="n"/>
      <c r="H105" s="983" t="n"/>
      <c r="I105" s="984" t="n"/>
      <c r="J105" s="180" t="n"/>
      <c r="N105" s="966">
        <f>B105</f>
        <v/>
      </c>
      <c r="O105" s="204" t="inlineStr"/>
      <c r="P105" s="204" t="inlineStr"/>
      <c r="Q105" s="204" t="inlineStr"/>
      <c r="R105" s="204" t="inlineStr"/>
      <c r="S105" s="204" t="inlineStr"/>
      <c r="T105" s="204" t="inlineStr"/>
      <c r="U105" s="193" t="n"/>
    </row>
    <row r="106">
      <c r="A106" s="79" t="inlineStr">
        <is>
          <t>K16</t>
        </is>
      </c>
      <c r="B106" s="621" t="inlineStr">
        <is>
          <t xml:space="preserve"> Long Term Borrowings</t>
        </is>
      </c>
      <c r="I106" s="210" t="n"/>
      <c r="J106" s="180" t="n"/>
      <c r="N106" s="985">
        <f>B106</f>
        <v/>
      </c>
      <c r="O106" t="inlineStr"/>
      <c r="P106" t="inlineStr"/>
      <c r="Q106" t="inlineStr"/>
      <c r="R106" t="inlineStr"/>
      <c r="S106" t="inlineStr"/>
      <c r="T106" t="inlineStr"/>
      <c r="U106" s="193">
        <f>I102</f>
        <v/>
      </c>
    </row>
    <row r="107">
      <c r="A107" s="79" t="n"/>
      <c r="B107" s="102" t="inlineStr">
        <is>
          <t>Lease liabilities</t>
        </is>
      </c>
      <c r="C107" s="103" t="n"/>
      <c r="D107" s="103" t="n"/>
      <c r="E107" s="103" t="n"/>
      <c r="F107" s="103" t="n"/>
      <c r="G107" s="103" t="n">
        <v>1042</v>
      </c>
      <c r="H107" s="103" t="n">
        <v>641</v>
      </c>
      <c r="I107" s="210" t="n"/>
      <c r="J107" s="180" t="n"/>
      <c r="N107" s="985">
        <f>B107</f>
        <v/>
      </c>
      <c r="O107" s="192" t="inlineStr"/>
      <c r="P107" s="192" t="inlineStr"/>
      <c r="Q107" s="192" t="inlineStr"/>
      <c r="R107" s="192" t="inlineStr"/>
      <c r="S107" s="192">
        <f>G107*BS!$B$9</f>
        <v/>
      </c>
      <c r="T107" s="192">
        <f>H107*BS!$B$9</f>
        <v/>
      </c>
      <c r="U107" s="193" t="n"/>
    </row>
    <row r="108">
      <c r="A108" s="79" t="n"/>
      <c r="B108" s="102" t="n"/>
      <c r="C108" s="220" t="n"/>
      <c r="D108" s="220" t="n"/>
      <c r="E108" s="220" t="n"/>
      <c r="F108" s="220" t="n"/>
      <c r="G108" s="220" t="n"/>
      <c r="H108" s="220" t="n"/>
      <c r="I108" s="210" t="n"/>
      <c r="J108" s="180" t="n"/>
      <c r="N108" s="985" t="inlineStr"/>
      <c r="O108" s="192" t="inlineStr"/>
      <c r="P108" s="192" t="inlineStr"/>
      <c r="Q108" s="192" t="inlineStr"/>
      <c r="R108" s="192" t="inlineStr"/>
      <c r="S108" s="192" t="inlineStr"/>
      <c r="T108" s="192" t="inlineStr"/>
      <c r="U108" s="193" t="n"/>
    </row>
    <row r="109">
      <c r="A109" s="79" t="inlineStr">
        <is>
          <t>K16T</t>
        </is>
      </c>
      <c r="B109" s="96" t="inlineStr">
        <is>
          <t xml:space="preserve"> Total </t>
        </is>
      </c>
      <c r="C109" s="954">
        <f>SUM(INDIRECT(ADDRESS(MATCH("K16",$A:$A,0)+1,COLUMN(C$13),4)&amp;":"&amp;ADDRESS(MATCH("K16T",$A:$A,0)-1,COLUMN(C$13),4)))</f>
        <v/>
      </c>
      <c r="D109" s="954">
        <f>SUM(INDIRECT(ADDRESS(MATCH("K16",$A:$A,0)+1,COLUMN(D$13),4)&amp;":"&amp;ADDRESS(MATCH("K16T",$A:$A,0)-1,COLUMN(D$13),4)))</f>
        <v/>
      </c>
      <c r="E109" s="954">
        <f>SUM(INDIRECT(ADDRESS(MATCH("K16",$A:$A,0)+1,COLUMN(E$13),4)&amp;":"&amp;ADDRESS(MATCH("K16T",$A:$A,0)-1,COLUMN(E$13),4)))</f>
        <v/>
      </c>
      <c r="F109" s="954">
        <f>SUM(INDIRECT(ADDRESS(MATCH("K16",$A:$A,0)+1,COLUMN(F$13),4)&amp;":"&amp;ADDRESS(MATCH("K16T",$A:$A,0)-1,COLUMN(F$13),4)))</f>
        <v/>
      </c>
      <c r="G109" s="954">
        <f>SUM(INDIRECT(ADDRESS(MATCH("K16",$A:$A,0)+1,COLUMN(G$13),4)&amp;":"&amp;ADDRESS(MATCH("K16T",$A:$A,0)-1,COLUMN(G$13),4)))</f>
        <v/>
      </c>
      <c r="H109" s="954">
        <f>SUM(INDIRECT(ADDRESS(MATCH("K16",$A:$A,0)+1,COLUMN(H$13),4)&amp;":"&amp;ADDRESS(MATCH("K16T",$A:$A,0)-1,COLUMN(H$13),4)))</f>
        <v/>
      </c>
      <c r="I109" s="210" t="n"/>
      <c r="J109" s="180" t="n"/>
      <c r="N109" s="985">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986" t="n"/>
      <c r="J110" s="180" t="n"/>
      <c r="N110" s="985">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986"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86" t="n"/>
      <c r="J112" s="180" t="n"/>
      <c r="N112" s="985" t="inlineStr"/>
      <c r="O112" s="192" t="inlineStr"/>
      <c r="P112" s="192" t="inlineStr"/>
      <c r="Q112" s="192" t="inlineStr"/>
      <c r="R112" s="192" t="inlineStr"/>
      <c r="S112" s="192" t="inlineStr"/>
      <c r="T112" s="192" t="inlineStr"/>
      <c r="U112" s="193" t="n"/>
    </row>
    <row r="113">
      <c r="A113" s="79" t="inlineStr">
        <is>
          <t>K17T</t>
        </is>
      </c>
      <c r="B113" s="96" t="inlineStr">
        <is>
          <t xml:space="preserve"> Total </t>
        </is>
      </c>
      <c r="C113" s="954">
        <f>SUM(INDIRECT(ADDRESS(MATCH("K17",$A:$A,0)+1,COLUMN(C$13),4)&amp;":"&amp;ADDRESS(MATCH("K17T",$A:$A,0)-1,COLUMN(C$13),4)))</f>
        <v/>
      </c>
      <c r="D113" s="954">
        <f>SUM(INDIRECT(ADDRESS(MATCH("K17",$A:$A,0)+1,COLUMN(D$13),4)&amp;":"&amp;ADDRESS(MATCH("K17T",$A:$A,0)-1,COLUMN(D$13),4)))</f>
        <v/>
      </c>
      <c r="E113" s="954">
        <f>SUM(INDIRECT(ADDRESS(MATCH("K17",$A:$A,0)+1,COLUMN(E$13),4)&amp;":"&amp;ADDRESS(MATCH("K17T",$A:$A,0)-1,COLUMN(E$13),4)))</f>
        <v/>
      </c>
      <c r="F113" s="954">
        <f>SUM(INDIRECT(ADDRESS(MATCH("K17",$A:$A,0)+1,COLUMN(F$13),4)&amp;":"&amp;ADDRESS(MATCH("K17T",$A:$A,0)-1,COLUMN(F$13),4)))</f>
        <v/>
      </c>
      <c r="G113" s="954" t="n">
        <v>0</v>
      </c>
      <c r="H113" s="954" t="n">
        <v>0</v>
      </c>
      <c r="I113" s="986" t="n"/>
      <c r="J113" s="180" t="n"/>
      <c r="N113" s="985">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975" t="n"/>
      <c r="J114" s="180" t="n"/>
      <c r="N114" s="985">
        <f>B114</f>
        <v/>
      </c>
      <c r="O114" t="inlineStr"/>
      <c r="P114" t="inlineStr"/>
      <c r="Q114" t="inlineStr"/>
      <c r="R114" t="inlineStr"/>
      <c r="S114" t="inlineStr"/>
      <c r="T114" t="inlineStr"/>
      <c r="U114" s="193">
        <f>I110</f>
        <v/>
      </c>
    </row>
    <row r="115">
      <c r="A115" s="79" t="n"/>
      <c r="B115" s="102" t="inlineStr">
        <is>
          <t>Lease liabilities</t>
        </is>
      </c>
      <c r="C115" s="103" t="n"/>
      <c r="D115" s="103" t="n"/>
      <c r="E115" s="103" t="n"/>
      <c r="F115" s="103" t="n"/>
      <c r="G115" s="103" t="n">
        <v>1042</v>
      </c>
      <c r="H115" s="103" t="n">
        <v>641</v>
      </c>
      <c r="I115" s="975" t="n"/>
      <c r="J115" s="180" t="n"/>
      <c r="N115" s="976">
        <f>B115</f>
        <v/>
      </c>
      <c r="O115" s="192" t="inlineStr"/>
      <c r="P115" s="192" t="inlineStr"/>
      <c r="Q115" s="192" t="inlineStr"/>
      <c r="R115" s="192" t="inlineStr"/>
      <c r="S115" s="192">
        <f>G115*BS!$B$9</f>
        <v/>
      </c>
      <c r="T115" s="192">
        <f>H115*BS!$B$9</f>
        <v/>
      </c>
      <c r="U115" s="193" t="n"/>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t="n"/>
    </row>
    <row r="117">
      <c r="A117" s="79" t="inlineStr">
        <is>
          <t>K18T</t>
        </is>
      </c>
      <c r="B117" s="96" t="inlineStr">
        <is>
          <t xml:space="preserve"> Total </t>
        </is>
      </c>
      <c r="C117" s="954">
        <f>SUM(INDIRECT(ADDRESS(MATCH("K18",$A:$A,0)+1,COLUMN(C$13),4)&amp;":"&amp;ADDRESS(MATCH("K18T",$A:$A,0)-1,COLUMN(C$13),4)))</f>
        <v/>
      </c>
      <c r="D117" s="954">
        <f>SUM(INDIRECT(ADDRESS(MATCH("K18",$A:$A,0)+1,COLUMN(D$13),4)&amp;":"&amp;ADDRESS(MATCH("K18T",$A:$A,0)-1,COLUMN(D$13),4)))</f>
        <v/>
      </c>
      <c r="E117" s="954">
        <f>SUM(INDIRECT(ADDRESS(MATCH("K18",$A:$A,0)+1,COLUMN(E$13),4)&amp;":"&amp;ADDRESS(MATCH("K18T",$A:$A,0)-1,COLUMN(E$13),4)))</f>
        <v/>
      </c>
      <c r="F117" s="954">
        <f>SUM(INDIRECT(ADDRESS(MATCH("K18",$A:$A,0)+1,COLUMN(F$13),4)&amp;":"&amp;ADDRESS(MATCH("K18T",$A:$A,0)-1,COLUMN(F$13),4)))</f>
        <v/>
      </c>
      <c r="G117" s="954">
        <f>SUM(INDIRECT(ADDRESS(MATCH("K18",$A:$A,0)+1,COLUMN(G$13),4)&amp;":"&amp;ADDRESS(MATCH("K18T",$A:$A,0)-1,COLUMN(G$13),4)))</f>
        <v/>
      </c>
      <c r="H117" s="954">
        <f>SUM(INDIRECT(ADDRESS(MATCH("K18",$A:$A,0)+1,COLUMN(H$13),4)&amp;":"&amp;ADDRESS(MATCH("K18T",$A:$A,0)-1,COLUMN(H$13),4)))</f>
        <v/>
      </c>
      <c r="I117" s="975" t="n"/>
      <c r="J117" s="180" t="n"/>
      <c r="N117" s="97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975" t="n"/>
      <c r="J118" s="180" t="n"/>
      <c r="N118" s="97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f>I117</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I119</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I120</f>
        <v/>
      </c>
    </row>
    <row r="125" customFormat="1" s="194">
      <c r="B125" s="102" t="inlineStr">
        <is>
          <t xml:space="preserve"> Others </t>
        </is>
      </c>
      <c r="C125" s="220" t="n"/>
      <c r="D125" s="220" t="n"/>
      <c r="E125" s="220" t="n"/>
      <c r="F125" s="220" t="n"/>
      <c r="G125" s="220" t="n"/>
      <c r="H125" s="220" t="n"/>
      <c r="I125" s="980" t="n"/>
      <c r="J125" s="180" t="n"/>
      <c r="N125" s="976">
        <f>B125</f>
        <v/>
      </c>
      <c r="O125" s="192" t="inlineStr"/>
      <c r="P125" s="192" t="inlineStr"/>
      <c r="Q125" s="192" t="inlineStr"/>
      <c r="R125" s="192" t="inlineStr"/>
      <c r="S125" s="192" t="inlineStr"/>
      <c r="T125" s="192" t="inlineStr"/>
      <c r="U125" s="193">
        <f>I121</f>
        <v/>
      </c>
    </row>
    <row r="126">
      <c r="A126" s="194" t="inlineStr">
        <is>
          <t>K20</t>
        </is>
      </c>
      <c r="B126" s="96" t="inlineStr">
        <is>
          <t xml:space="preserve">Total </t>
        </is>
      </c>
      <c r="C126" s="987">
        <f>INDIRECT(ADDRESS(MATCH("K16T",$A:$A,0),COLUMN(C$13),4))+INDIRECT(ADDRESS(MATCH("K17T",$A:$A,0),COLUMN(C$13),4))+INDIRECT(ADDRESS(MATCH("K18T",$A:$A,0),COLUMN(C$13),4))+SUM(INDIRECT(ADDRESS(MATCH("K19",$A:$A,0),COLUMN(C$13),4)&amp;":"&amp;ADDRESS(MATCH("K20",$A:$A,0)-1,COLUMN(C$13),4)))</f>
        <v/>
      </c>
      <c r="D126" s="987">
        <f>INDIRECT(ADDRESS(MATCH("K16T",$A:$A,0),COLUMN(D$13),4))+INDIRECT(ADDRESS(MATCH("K17T",$A:$A,0),COLUMN(D$13),4))+INDIRECT(ADDRESS(MATCH("K18T",$A:$A,0),COLUMN(D$13),4))+SUM(INDIRECT(ADDRESS(MATCH("K19",$A:$A,0),COLUMN(D$13),4)&amp;":"&amp;ADDRESS(MATCH("K20",$A:$A,0)-1,COLUMN(D$13),4)))</f>
        <v/>
      </c>
      <c r="E126" s="987">
        <f>INDIRECT(ADDRESS(MATCH("K16T",$A:$A,0),COLUMN(E$13),4))+INDIRECT(ADDRESS(MATCH("K17T",$A:$A,0),COLUMN(E$13),4))+INDIRECT(ADDRESS(MATCH("K18T",$A:$A,0),COLUMN(E$13),4))+SUM(INDIRECT(ADDRESS(MATCH("K19",$A:$A,0),COLUMN(E$13),4)&amp;":"&amp;ADDRESS(MATCH("K20",$A:$A,0)-1,COLUMN(E$13),4)))</f>
        <v/>
      </c>
      <c r="F126" s="987">
        <f>INDIRECT(ADDRESS(MATCH("K16T",$A:$A,0),COLUMN(F$13),4))+INDIRECT(ADDRESS(MATCH("K17T",$A:$A,0),COLUMN(F$13),4))+INDIRECT(ADDRESS(MATCH("K18T",$A:$A,0),COLUMN(F$13),4))+SUM(INDIRECT(ADDRESS(MATCH("K19",$A:$A,0),COLUMN(F$13),4)&amp;":"&amp;ADDRESS(MATCH("K20",$A:$A,0)-1,COLUMN(F$13),4)))</f>
        <v/>
      </c>
      <c r="G126" s="987">
        <f>INDIRECT(ADDRESS(MATCH("K16T",$A:$A,0),COLUMN(G$13),4))+INDIRECT(ADDRESS(MATCH("K17T",$A:$A,0),COLUMN(G$13),4))+INDIRECT(ADDRESS(MATCH("K18T",$A:$A,0),COLUMN(G$13),4))+SUM(INDIRECT(ADDRESS(MATCH("K19",$A:$A,0),COLUMN(G$13),4)&amp;":"&amp;ADDRESS(MATCH("K20",$A:$A,0)-1,COLUMN(G$13),4)))</f>
        <v/>
      </c>
      <c r="H126" s="987">
        <f>INDIRECT(ADDRESS(MATCH("K16T",$A:$A,0),COLUMN(H$13),4))+INDIRECT(ADDRESS(MATCH("K17T",$A:$A,0),COLUMN(H$13),4))+INDIRECT(ADDRESS(MATCH("K18T",$A:$A,0),COLUMN(H$13),4))+SUM(INDIRECT(ADDRESS(MATCH("K19",$A:$A,0),COLUMN(H$13),4)&amp;":"&amp;ADDRESS(MATCH("K20",$A:$A,0)-1,COLUMN(H$13),4)))</f>
        <v/>
      </c>
      <c r="I126" s="988" t="n"/>
      <c r="J126" s="196" t="n"/>
      <c r="K126" s="197" t="n"/>
      <c r="L126" s="197" t="n"/>
      <c r="M126" s="197" t="n"/>
      <c r="N126" s="966">
        <f>B126</f>
        <v/>
      </c>
      <c r="O126" s="198">
        <f>C126*BS!$B$9</f>
        <v/>
      </c>
      <c r="P126" s="198">
        <f>D126*BS!$B$9</f>
        <v/>
      </c>
      <c r="Q126" s="198">
        <f>E126*BS!$B$9</f>
        <v/>
      </c>
      <c r="R126" s="198">
        <f>F126*BS!$B$9</f>
        <v/>
      </c>
      <c r="S126" s="198">
        <f>G126*BS!$B$9</f>
        <v/>
      </c>
      <c r="T126" s="198">
        <f>H126*BS!$B$9</f>
        <v/>
      </c>
      <c r="U126" s="193">
        <f>I122</f>
        <v/>
      </c>
      <c r="V126" s="197" t="n"/>
      <c r="W126" s="197" t="n"/>
      <c r="X126" s="197" t="n"/>
      <c r="Y126" s="197" t="n"/>
      <c r="Z126" s="197" t="n"/>
      <c r="AA126" s="197" t="n"/>
      <c r="AB126" s="197" t="n"/>
      <c r="AC126" s="197" t="n"/>
      <c r="AD126" s="197" t="n"/>
      <c r="AE126" s="197" t="n"/>
      <c r="AF126" s="197" t="n"/>
      <c r="AG126" s="197" t="n"/>
      <c r="AH126" s="197" t="n"/>
      <c r="AI126" s="197" t="n"/>
      <c r="AJ126" s="197" t="n"/>
      <c r="AK126" s="197" t="n"/>
      <c r="AL126" s="197" t="n"/>
      <c r="AM126" s="197" t="n"/>
      <c r="AN126" s="197" t="n"/>
      <c r="AO126" s="197" t="n"/>
      <c r="AP126" s="197" t="n"/>
      <c r="AQ126" s="197" t="n"/>
      <c r="AR126" s="197" t="n"/>
      <c r="AS126" s="197" t="n"/>
      <c r="AT126" s="197" t="n"/>
      <c r="AU126" s="197" t="n"/>
      <c r="AV126" s="197" t="n"/>
      <c r="AW126" s="197" t="n"/>
      <c r="AX126" s="197" t="n"/>
      <c r="AY126" s="197" t="n"/>
      <c r="AZ126" s="197" t="n"/>
      <c r="BA126" s="197" t="n"/>
      <c r="BB126" s="197" t="n"/>
      <c r="BC126" s="197" t="n"/>
      <c r="BD126" s="197" t="n"/>
      <c r="BE126" s="197" t="n"/>
      <c r="BF126" s="197" t="n"/>
      <c r="BG126" s="197" t="n"/>
      <c r="BH126" s="197" t="n"/>
      <c r="BI126" s="197" t="n"/>
      <c r="BJ126" s="197" t="n"/>
      <c r="BK126" s="197" t="n"/>
      <c r="BL126" s="197" t="n"/>
      <c r="BM126" s="197" t="n"/>
      <c r="BN126" s="197" t="n"/>
      <c r="BO126" s="197" t="n"/>
      <c r="BP126" s="197" t="n"/>
      <c r="BQ126" s="197" t="n"/>
      <c r="BR126" s="197" t="n"/>
      <c r="BS126" s="197" t="n"/>
      <c r="BT126" s="197" t="n"/>
      <c r="BU126" s="197" t="n"/>
      <c r="BV126" s="197" t="n"/>
      <c r="BW126" s="197" t="n"/>
      <c r="BX126" s="197" t="n"/>
      <c r="BY126" s="197" t="n"/>
      <c r="BZ126" s="197" t="n"/>
      <c r="CA126" s="197" t="n"/>
      <c r="CB126" s="197" t="n"/>
      <c r="CC126" s="197" t="n"/>
      <c r="CD126" s="197" t="n"/>
      <c r="CE126" s="197" t="n"/>
      <c r="CF126" s="197" t="n"/>
      <c r="CG126" s="197" t="n"/>
      <c r="CH126" s="197" t="n"/>
      <c r="CI126" s="197" t="n"/>
      <c r="CJ126" s="197" t="n"/>
      <c r="CK126" s="197" t="n"/>
      <c r="CL126" s="197" t="n"/>
      <c r="CM126" s="197" t="n"/>
      <c r="CN126" s="197" t="n"/>
      <c r="CO126" s="197" t="n"/>
      <c r="CP126" s="197" t="n"/>
      <c r="CQ126" s="197" t="n"/>
      <c r="CR126" s="197" t="n"/>
      <c r="CS126" s="197" t="n"/>
      <c r="CT126" s="197" t="n"/>
      <c r="CU126" s="197" t="n"/>
      <c r="CV126" s="197" t="n"/>
      <c r="CW126" s="197" t="n"/>
      <c r="CX126" s="197" t="n"/>
      <c r="CY126" s="197" t="n"/>
      <c r="CZ126" s="197" t="n"/>
      <c r="DA126" s="197" t="n"/>
      <c r="DB126" s="197" t="n"/>
      <c r="DC126" s="197" t="n"/>
      <c r="DD126" s="197" t="n"/>
      <c r="DE126" s="197" t="n"/>
      <c r="DF126" s="197" t="n"/>
      <c r="DG126" s="197" t="n"/>
      <c r="DH126" s="197" t="n"/>
      <c r="DI126" s="197" t="n"/>
      <c r="DJ126" s="197" t="n"/>
      <c r="DK126" s="197" t="n"/>
      <c r="DL126" s="197" t="n"/>
      <c r="DM126" s="197" t="n"/>
      <c r="DN126" s="197" t="n"/>
      <c r="DO126" s="197" t="n"/>
      <c r="DP126" s="197" t="n"/>
      <c r="DQ126" s="197" t="n"/>
      <c r="DR126" s="197" t="n"/>
      <c r="DS126" s="197" t="n"/>
      <c r="DT126" s="197" t="n"/>
      <c r="DU126" s="197" t="n"/>
      <c r="DV126" s="197" t="n"/>
      <c r="DW126" s="197" t="n"/>
      <c r="DX126" s="197" t="n"/>
      <c r="DY126" s="197" t="n"/>
      <c r="DZ126" s="197" t="n"/>
      <c r="EA126" s="197" t="n"/>
      <c r="EB126" s="197" t="n"/>
      <c r="EC126" s="197" t="n"/>
      <c r="ED126" s="197" t="n"/>
      <c r="EE126" s="197" t="n"/>
      <c r="EF126" s="197" t="n"/>
      <c r="EG126" s="197" t="n"/>
      <c r="EH126" s="197" t="n"/>
      <c r="EI126" s="197" t="n"/>
      <c r="EJ126" s="197" t="n"/>
    </row>
    <row r="127">
      <c r="B127" s="102" t="n"/>
      <c r="C127" s="989" t="n"/>
      <c r="D127" s="989" t="n"/>
      <c r="E127" s="989" t="n"/>
      <c r="F127" s="989" t="n"/>
      <c r="G127" s="989" t="n"/>
      <c r="H127" s="989" t="n"/>
      <c r="I127" s="980" t="n"/>
      <c r="J127" s="180" t="n"/>
      <c r="N127" s="976" t="inlineStr"/>
      <c r="O127" s="192" t="inlineStr"/>
      <c r="P127" s="192" t="inlineStr"/>
      <c r="Q127" s="192" t="inlineStr"/>
      <c r="R127" s="192" t="inlineStr"/>
      <c r="S127" s="192" t="inlineStr"/>
      <c r="T127" s="192" t="inlineStr"/>
      <c r="U127" s="193" t="n"/>
    </row>
    <row r="128" ht="18.75" customFormat="1" customHeight="1" s="194">
      <c r="A128" s="194" t="inlineStr">
        <is>
          <t>K21</t>
        </is>
      </c>
      <c r="B128" s="96" t="inlineStr">
        <is>
          <t xml:space="preserve">Deferred Taxes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f>I124</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inlineStr">
        <is>
          <t>Lease liabilities</t>
        </is>
      </c>
      <c r="C129" s="103" t="n"/>
      <c r="D129" s="103" t="n"/>
      <c r="E129" s="103" t="n"/>
      <c r="F129" s="103" t="n"/>
      <c r="G129" s="103" t="n">
        <v>1042</v>
      </c>
      <c r="H129" s="103" t="n">
        <v>641</v>
      </c>
      <c r="I129" s="988" t="n"/>
      <c r="J129" s="196" t="n"/>
      <c r="K129" s="197" t="n"/>
      <c r="L129" s="197" t="n"/>
      <c r="M129" s="197" t="n"/>
      <c r="N129" s="966">
        <f>B129</f>
        <v/>
      </c>
      <c r="O129" s="198" t="inlineStr"/>
      <c r="P129" s="198" t="inlineStr"/>
      <c r="Q129" s="198" t="inlineStr"/>
      <c r="R129" s="198" t="inlineStr"/>
      <c r="S129" s="198">
        <f>G129*BS!$B$9</f>
        <v/>
      </c>
      <c r="T129" s="198">
        <f>H129*BS!$B$9</f>
        <v/>
      </c>
      <c r="U129" s="193" t="n"/>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52" t="n"/>
      <c r="D130" s="952" t="n"/>
      <c r="E130" s="952" t="n"/>
      <c r="F130" s="952" t="n"/>
      <c r="G130" s="952" t="n"/>
      <c r="H130" s="952" t="n"/>
      <c r="I130" s="980" t="n"/>
      <c r="J130" s="180" t="n"/>
      <c r="N130" s="976" t="inlineStr"/>
      <c r="O130" s="192" t="inlineStr"/>
      <c r="P130" s="192" t="inlineStr"/>
      <c r="Q130" s="192" t="inlineStr"/>
      <c r="R130" s="192" t="inlineStr"/>
      <c r="S130" s="192" t="inlineStr"/>
      <c r="T130" s="192" t="inlineStr"/>
      <c r="U130" s="193" t="n"/>
    </row>
    <row r="131">
      <c r="A131" s="171" t="inlineStr">
        <is>
          <t>K22</t>
        </is>
      </c>
      <c r="B131" s="96" t="inlineStr">
        <is>
          <t xml:space="preserve">Total </t>
        </is>
      </c>
      <c r="C131" s="954">
        <f>SUM(INDIRECT(ADDRESS(MATCH("K21",$A:$A,0)+1,COLUMN(C$13),4)&amp;":"&amp;ADDRESS(MATCH("K22",$A:$A,0)-1,COLUMN(C$13),4)))</f>
        <v/>
      </c>
      <c r="D131" s="954">
        <f>SUM(INDIRECT(ADDRESS(MATCH("K21",$A:$A,0)+1,COLUMN(D$13),4)&amp;":"&amp;ADDRESS(MATCH("K22",$A:$A,0)-1,COLUMN(D$13),4)))</f>
        <v/>
      </c>
      <c r="E131" s="954">
        <f>SUM(INDIRECT(ADDRESS(MATCH("K21",$A:$A,0)+1,COLUMN(E$13),4)&amp;":"&amp;ADDRESS(MATCH("K22",$A:$A,0)-1,COLUMN(E$13),4)))</f>
        <v/>
      </c>
      <c r="F131" s="954">
        <f>SUM(INDIRECT(ADDRESS(MATCH("K21",$A:$A,0)+1,COLUMN(F$13),4)&amp;":"&amp;ADDRESS(MATCH("K22",$A:$A,0)-1,COLUMN(F$13),4)))</f>
        <v/>
      </c>
      <c r="G131" s="954">
        <f>SUM(INDIRECT(ADDRESS(MATCH("K21",$A:$A,0)+1,COLUMN(G$13),4)&amp;":"&amp;ADDRESS(MATCH("K22",$A:$A,0)-1,COLUMN(G$13),4)))</f>
        <v/>
      </c>
      <c r="H131" s="954">
        <f>SUM(INDIRECT(ADDRESS(MATCH("K21",$A:$A,0)+1,COLUMN(H$13),4)&amp;":"&amp;ADDRESS(MATCH("K22",$A:$A,0)-1,COLUMN(H$13),4)))</f>
        <v/>
      </c>
      <c r="I131" s="980" t="n"/>
      <c r="J131" s="180" t="n"/>
      <c r="N131" s="976">
        <f>B131</f>
        <v/>
      </c>
      <c r="O131" s="192">
        <f>C131*BS!$B$9</f>
        <v/>
      </c>
      <c r="P131" s="192">
        <f>D131*BS!$B$9</f>
        <v/>
      </c>
      <c r="Q131" s="192">
        <f>E131*BS!$B$9</f>
        <v/>
      </c>
      <c r="R131" s="192">
        <f>F131*BS!$B$9</f>
        <v/>
      </c>
      <c r="S131" s="192">
        <f>G131*BS!$B$9</f>
        <v/>
      </c>
      <c r="T131" s="192">
        <f>H131*BS!$B$9</f>
        <v/>
      </c>
      <c r="U131" s="193" t="n"/>
    </row>
    <row r="132">
      <c r="A132" s="194" t="inlineStr">
        <is>
          <t>K23</t>
        </is>
      </c>
      <c r="B132" s="96" t="inlineStr">
        <is>
          <t xml:space="preserve">Other Long Term liabilities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A133" s="79" t="n"/>
      <c r="B133" s="102" t="inlineStr">
        <is>
          <t>Employee benefits  At 1 January 2020</t>
        </is>
      </c>
      <c r="C133" s="991" t="n"/>
      <c r="D133" s="991" t="n"/>
      <c r="E133" s="991" t="n"/>
      <c r="F133" s="991" t="n"/>
      <c r="G133" s="991" t="n">
        <v>0</v>
      </c>
      <c r="H133" s="991" t="n">
        <v>4343</v>
      </c>
      <c r="I133" s="984" t="n"/>
      <c r="J133" s="180" t="n"/>
      <c r="N133" s="976">
        <f>B133</f>
        <v/>
      </c>
      <c r="O133" s="192" t="inlineStr"/>
      <c r="P133" s="192" t="inlineStr"/>
      <c r="Q133" s="192" t="inlineStr"/>
      <c r="R133" s="192" t="inlineStr"/>
      <c r="S133" s="192">
        <f>G133*BS!$B$9</f>
        <v/>
      </c>
      <c r="T133" s="192">
        <f>H133*BS!$B$9</f>
        <v/>
      </c>
      <c r="U133" s="193">
        <f>I129</f>
        <v/>
      </c>
    </row>
    <row r="134">
      <c r="A134" s="79" t="n"/>
      <c r="B134" s="102" t="inlineStr">
        <is>
          <t>Employee benefits  Arising during the year</t>
        </is>
      </c>
      <c r="C134" s="991" t="n"/>
      <c r="D134" s="991" t="n"/>
      <c r="E134" s="991" t="n"/>
      <c r="F134" s="991" t="n"/>
      <c r="G134" s="991" t="n">
        <v>0</v>
      </c>
      <c r="H134" s="991" t="n">
        <v>541</v>
      </c>
      <c r="I134" s="992" t="n"/>
      <c r="J134" s="180" t="n"/>
      <c r="N134" s="976">
        <f>B134</f>
        <v/>
      </c>
      <c r="O134" s="192" t="inlineStr"/>
      <c r="P134" s="192" t="inlineStr"/>
      <c r="Q134" s="192" t="inlineStr"/>
      <c r="R134" s="192" t="inlineStr"/>
      <c r="S134" s="192">
        <f>G134*BS!$B$9</f>
        <v/>
      </c>
      <c r="T134" s="192">
        <f>H134*BS!$B$9</f>
        <v/>
      </c>
      <c r="U134" s="193">
        <f>I130</f>
        <v/>
      </c>
    </row>
    <row r="135">
      <c r="A135" s="79" t="n"/>
      <c r="B135" s="102" t="inlineStr">
        <is>
          <t>Employee benefits  At31 December 2020</t>
        </is>
      </c>
      <c r="C135" s="103" t="n"/>
      <c r="D135" s="103" t="n"/>
      <c r="E135" s="103" t="n"/>
      <c r="F135" s="103" t="n"/>
      <c r="G135" s="103" t="n">
        <v>0</v>
      </c>
      <c r="H135" s="103" t="n">
        <v>4884</v>
      </c>
      <c r="I135" s="992" t="n"/>
      <c r="J135" s="180" t="n"/>
      <c r="N135" s="976">
        <f>B135</f>
        <v/>
      </c>
      <c r="O135" s="192" t="inlineStr"/>
      <c r="P135" s="192" t="inlineStr"/>
      <c r="Q135" s="192" t="inlineStr"/>
      <c r="R135" s="192" t="inlineStr"/>
      <c r="S135" s="192">
        <f>G135*BS!$B$9</f>
        <v/>
      </c>
      <c r="T135" s="192">
        <f>H135*BS!$B$9</f>
        <v/>
      </c>
      <c r="U135" s="193">
        <f>I131</f>
        <v/>
      </c>
    </row>
    <row r="136">
      <c r="A136" s="79" t="n"/>
      <c r="B136" s="102" t="inlineStr">
        <is>
          <t>Employee benefits  Current</t>
        </is>
      </c>
      <c r="C136" s="991" t="n"/>
      <c r="D136" s="991" t="n"/>
      <c r="E136" s="991" t="n"/>
      <c r="F136" s="991" t="n"/>
      <c r="G136" s="991" t="n">
        <v>0</v>
      </c>
      <c r="H136" s="991" t="n">
        <v>4846</v>
      </c>
      <c r="I136" s="992" t="n"/>
      <c r="J136" s="180" t="n"/>
      <c r="N136" s="976">
        <f>B136</f>
        <v/>
      </c>
      <c r="O136" s="192" t="inlineStr"/>
      <c r="P136" s="192" t="inlineStr"/>
      <c r="Q136" s="192" t="inlineStr"/>
      <c r="R136" s="192" t="inlineStr"/>
      <c r="S136" s="192">
        <f>G136*BS!$B$9</f>
        <v/>
      </c>
      <c r="T136" s="192">
        <f>H136*BS!$B$9</f>
        <v/>
      </c>
      <c r="U136" s="193">
        <f>I132</f>
        <v/>
      </c>
    </row>
    <row r="137">
      <c r="A137" s="79" t="n"/>
      <c r="B137" s="102" t="inlineStr">
        <is>
          <t>Employee benefits  Non-current</t>
        </is>
      </c>
      <c r="C137" s="991" t="n"/>
      <c r="D137" s="991" t="n"/>
      <c r="E137" s="991" t="n"/>
      <c r="F137" s="991" t="n"/>
      <c r="G137" s="991" t="n">
        <v>0</v>
      </c>
      <c r="H137" s="991" t="n">
        <v>38</v>
      </c>
      <c r="I137" s="992" t="n"/>
      <c r="J137" s="180" t="n"/>
      <c r="N137" s="976">
        <f>B137</f>
        <v/>
      </c>
      <c r="O137" s="192" t="inlineStr"/>
      <c r="P137" s="192" t="inlineStr"/>
      <c r="Q137" s="192" t="inlineStr"/>
      <c r="R137" s="192" t="inlineStr"/>
      <c r="S137" s="192">
        <f>G137*BS!$B$9</f>
        <v/>
      </c>
      <c r="T137" s="192">
        <f>H137*BS!$B$9</f>
        <v/>
      </c>
      <c r="U137" s="193">
        <f>I133</f>
        <v/>
      </c>
    </row>
    <row r="138">
      <c r="A138" s="79" t="n"/>
      <c r="B138" s="102" t="inlineStr">
        <is>
          <t>Workers compensation  Current</t>
        </is>
      </c>
      <c r="C138" s="991" t="n"/>
      <c r="D138" s="991" t="n"/>
      <c r="E138" s="991" t="n"/>
      <c r="F138" s="991" t="n"/>
      <c r="G138" s="991" t="n">
        <v>0</v>
      </c>
      <c r="H138" s="991" t="n">
        <v>3884</v>
      </c>
      <c r="I138" s="992" t="n"/>
      <c r="J138" s="180" t="n"/>
      <c r="N138" s="976">
        <f>B138</f>
        <v/>
      </c>
      <c r="O138" s="192" t="inlineStr"/>
      <c r="P138" s="192" t="inlineStr"/>
      <c r="Q138" s="192" t="inlineStr"/>
      <c r="R138" s="192" t="inlineStr"/>
      <c r="S138" s="192">
        <f>G138*BS!$B$9</f>
        <v/>
      </c>
      <c r="T138" s="192">
        <f>H138*BS!$B$9</f>
        <v/>
      </c>
      <c r="U138" s="193">
        <f>I134</f>
        <v/>
      </c>
    </row>
    <row r="139">
      <c r="A139" s="79" t="n"/>
      <c r="B139" s="102" t="inlineStr">
        <is>
          <t>Defined Benefit  Non-current</t>
        </is>
      </c>
      <c r="C139" s="991" t="n"/>
      <c r="D139" s="991" t="n"/>
      <c r="E139" s="991" t="n"/>
      <c r="F139" s="991" t="n"/>
      <c r="G139" s="991" t="n">
        <v>0</v>
      </c>
      <c r="H139" s="991" t="n">
        <v>347</v>
      </c>
      <c r="I139" s="992" t="n"/>
      <c r="J139" s="180" t="n"/>
      <c r="N139" s="976">
        <f>B139</f>
        <v/>
      </c>
      <c r="O139" s="192" t="inlineStr"/>
      <c r="P139" s="192" t="inlineStr"/>
      <c r="Q139" s="192" t="inlineStr"/>
      <c r="R139" s="192" t="inlineStr"/>
      <c r="S139" s="192">
        <f>G139*BS!$B$9</f>
        <v/>
      </c>
      <c r="T139" s="192">
        <f>H139*BS!$B$9</f>
        <v/>
      </c>
      <c r="U139" s="193">
        <f>I135</f>
        <v/>
      </c>
    </row>
    <row r="140" customFormat="1" s="194">
      <c r="A140" s="79" t="n"/>
      <c r="B140" s="102" t="inlineStr">
        <is>
          <t>Provision for asset retirement obligation  Non-current</t>
        </is>
      </c>
      <c r="C140" s="991" t="n"/>
      <c r="D140" s="991" t="n"/>
      <c r="E140" s="991" t="n"/>
      <c r="F140" s="991" t="n"/>
      <c r="G140" s="991" t="n">
        <v>0</v>
      </c>
      <c r="H140" s="991" t="n">
        <v>40502</v>
      </c>
      <c r="I140" s="992" t="n"/>
      <c r="J140" s="180" t="n"/>
      <c r="N140" s="976">
        <f>B140</f>
        <v/>
      </c>
      <c r="O140" s="192" t="inlineStr"/>
      <c r="P140" s="192" t="inlineStr"/>
      <c r="Q140" s="192" t="inlineStr"/>
      <c r="R140" s="192" t="inlineStr"/>
      <c r="S140" s="192">
        <f>G140*BS!$B$9</f>
        <v/>
      </c>
      <c r="T140" s="192">
        <f>H140*BS!$B$9</f>
        <v/>
      </c>
      <c r="U140" s="193">
        <f>I136</f>
        <v/>
      </c>
    </row>
    <row r="141">
      <c r="A141" s="79" t="n"/>
      <c r="B141" s="102" t="inlineStr">
        <is>
          <t>Provision for carbon dust and other  Current</t>
        </is>
      </c>
      <c r="C141" s="991" t="n"/>
      <c r="D141" s="991" t="n"/>
      <c r="E141" s="991" t="n"/>
      <c r="F141" s="991" t="n"/>
      <c r="G141" s="991" t="n">
        <v>0</v>
      </c>
      <c r="H141" s="991" t="n">
        <v>729</v>
      </c>
      <c r="I141" s="992" t="n"/>
      <c r="J141" s="180" t="n"/>
      <c r="N141" s="976">
        <f>B141</f>
        <v/>
      </c>
      <c r="O141" s="192" t="inlineStr"/>
      <c r="P141" s="192" t="inlineStr"/>
      <c r="Q141" s="192" t="inlineStr"/>
      <c r="R141" s="192" t="inlineStr"/>
      <c r="S141" s="192">
        <f>G141*BS!$B$9</f>
        <v/>
      </c>
      <c r="T141" s="192">
        <f>H141*BS!$B$9</f>
        <v/>
      </c>
      <c r="U141" s="193">
        <f>I137</f>
        <v/>
      </c>
    </row>
    <row r="142" customFormat="1" s="194">
      <c r="A142" s="79" t="n"/>
      <c r="B142" s="102" t="inlineStr">
        <is>
          <t>Provision for carbon dust and other  Non-current</t>
        </is>
      </c>
      <c r="C142" s="991" t="n"/>
      <c r="D142" s="991" t="n"/>
      <c r="E142" s="991" t="n"/>
      <c r="F142" s="991" t="n"/>
      <c r="G142" s="991" t="n">
        <v>0</v>
      </c>
      <c r="H142" s="991" t="n">
        <v>7540</v>
      </c>
      <c r="I142" s="992" t="n"/>
      <c r="J142" s="180" t="n"/>
      <c r="N142" s="976">
        <f>B142</f>
        <v/>
      </c>
      <c r="O142" s="192" t="inlineStr"/>
      <c r="P142" s="192" t="inlineStr"/>
      <c r="Q142" s="192" t="inlineStr"/>
      <c r="R142" s="192" t="inlineStr"/>
      <c r="S142" s="192">
        <f>G142*BS!$B$9</f>
        <v/>
      </c>
      <c r="T142" s="192">
        <f>H142*BS!$B$9</f>
        <v/>
      </c>
      <c r="U142" s="193">
        <f>I138</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I139</f>
        <v/>
      </c>
    </row>
    <row r="144">
      <c r="A144" s="194" t="inlineStr">
        <is>
          <t>K24</t>
        </is>
      </c>
      <c r="B144" s="96" t="inlineStr">
        <is>
          <t xml:space="preserve">Total </t>
        </is>
      </c>
      <c r="C144" s="954">
        <f>SUM(INDIRECT(ADDRESS(MATCH("K23",$A:$A,0)+1,COLUMN(C$13),4)&amp;":"&amp;ADDRESS(MATCH("K24",$A:$A,0)-1,COLUMN(C$13),4)))</f>
        <v/>
      </c>
      <c r="D144" s="954">
        <f>SUM(INDIRECT(ADDRESS(MATCH("K23",$A:$A,0)+1,COLUMN(D$13),4)&amp;":"&amp;ADDRESS(MATCH("K24",$A:$A,0)-1,COLUMN(D$13),4)))</f>
        <v/>
      </c>
      <c r="E144" s="954">
        <f>SUM(INDIRECT(ADDRESS(MATCH("K23",$A:$A,0)+1,COLUMN(E$13),4)&amp;":"&amp;ADDRESS(MATCH("K24",$A:$A,0)-1,COLUMN(E$13),4)))</f>
        <v/>
      </c>
      <c r="F144" s="954">
        <f>SUM(INDIRECT(ADDRESS(MATCH("K23",$A:$A,0)+1,COLUMN(F$13),4)&amp;":"&amp;ADDRESS(MATCH("K24",$A:$A,0)-1,COLUMN(F$13),4)))</f>
        <v/>
      </c>
      <c r="G144" s="954">
        <f>SUM(INDIRECT(ADDRESS(MATCH("K23",$A:$A,0)+1,COLUMN(G$13),4)&amp;":"&amp;ADDRESS(MATCH("K24",$A:$A,0)-1,COLUMN(G$13),4)))</f>
        <v/>
      </c>
      <c r="H144" s="954">
        <f>SUM(INDIRECT(ADDRESS(MATCH("K23",$A:$A,0)+1,COLUMN(H$13),4)&amp;":"&amp;ADDRESS(MATCH("K24",$A:$A,0)-1,COLUMN(H$13),4)))</f>
        <v/>
      </c>
      <c r="I144" s="977" t="n"/>
      <c r="J144" s="196" t="n"/>
      <c r="K144" s="197" t="n"/>
      <c r="L144" s="197" t="n"/>
      <c r="M144" s="197" t="n"/>
      <c r="N144" s="966">
        <f>B144</f>
        <v/>
      </c>
      <c r="O144" s="198">
        <f>C144*BS!$B$9</f>
        <v/>
      </c>
      <c r="P144" s="198">
        <f>D144*BS!$B$9</f>
        <v/>
      </c>
      <c r="Q144" s="198">
        <f>E144*BS!$B$9</f>
        <v/>
      </c>
      <c r="R144" s="198">
        <f>F144*BS!$B$9</f>
        <v/>
      </c>
      <c r="S144" s="198">
        <f>G144*BS!$B$9</f>
        <v/>
      </c>
      <c r="T144" s="198">
        <f>H144*BS!$B$9</f>
        <v/>
      </c>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39" t="n"/>
      <c r="D145" s="939" t="n"/>
      <c r="E145" s="939" t="n"/>
      <c r="F145" s="939" t="n"/>
      <c r="G145" s="939" t="n"/>
      <c r="H145" s="939" t="n"/>
      <c r="I145" s="975" t="n"/>
      <c r="J145" s="180" t="n"/>
      <c r="N145" s="976" t="inlineStr"/>
      <c r="O145" s="192" t="inlineStr"/>
      <c r="P145" s="192" t="inlineStr"/>
      <c r="Q145" s="192" t="inlineStr"/>
      <c r="R145" s="192" t="inlineStr"/>
      <c r="S145" s="192" t="inlineStr"/>
      <c r="T145" s="192" t="inlineStr"/>
      <c r="U145" s="193" t="n"/>
    </row>
    <row r="146">
      <c r="A146" s="194" t="inlineStr">
        <is>
          <t>K25</t>
        </is>
      </c>
      <c r="B146" s="96" t="inlineStr">
        <is>
          <t xml:space="preserve">Minority Interest </t>
        </is>
      </c>
      <c r="C146" s="954" t="n"/>
      <c r="D146" s="954" t="n"/>
      <c r="E146" s="954" t="n"/>
      <c r="F146" s="954" t="n"/>
      <c r="G146" s="954" t="n"/>
      <c r="H146" s="954" t="n"/>
      <c r="I146" s="977" t="n"/>
      <c r="J146" s="196" t="n"/>
      <c r="K146" s="197" t="n"/>
      <c r="L146" s="197" t="n"/>
      <c r="M146" s="197" t="n"/>
      <c r="N146" s="966">
        <f>B146</f>
        <v/>
      </c>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A147" s="79" t="n"/>
      <c r="B147" s="102" t="n"/>
      <c r="C147" s="952" t="n"/>
      <c r="D147" s="952" t="n"/>
      <c r="E147" s="952" t="n"/>
      <c r="F147" s="952" t="n"/>
      <c r="G147" s="952" t="n"/>
      <c r="H147" s="952" t="n"/>
      <c r="I147" s="979" t="n"/>
      <c r="J147" s="180" t="n"/>
      <c r="N147" s="976" t="inlineStr"/>
      <c r="O147" s="192" t="inlineStr"/>
      <c r="P147" s="192" t="inlineStr"/>
      <c r="Q147" s="192" t="inlineStr"/>
      <c r="R147" s="192" t="inlineStr"/>
      <c r="S147" s="192" t="inlineStr"/>
      <c r="T147" s="192" t="inlineStr"/>
      <c r="U147" s="193">
        <f>I143</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I144</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I145</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I146</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I147</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I148</f>
        <v/>
      </c>
    </row>
    <row r="153" customFormat="1" s="194">
      <c r="A153" s="79" t="n"/>
      <c r="B153" s="102" t="n"/>
      <c r="C153" s="103" t="n"/>
      <c r="D153" s="103" t="n"/>
      <c r="E153" s="103" t="n"/>
      <c r="F153" s="103" t="n"/>
      <c r="G153" s="103" t="n"/>
      <c r="H153" s="103" t="n"/>
      <c r="I153" s="979" t="n"/>
      <c r="J153" s="180" t="n"/>
      <c r="N153" s="976" t="inlineStr"/>
      <c r="O153" s="192" t="inlineStr"/>
      <c r="P153" s="192" t="inlineStr"/>
      <c r="Q153" s="192" t="inlineStr"/>
      <c r="R153" s="192" t="inlineStr"/>
      <c r="S153" s="192" t="inlineStr"/>
      <c r="T153" s="192" t="inlineStr"/>
      <c r="U153" s="193">
        <f>I149</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I150</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I151</f>
        <v/>
      </c>
    </row>
    <row r="156" ht="18.75" customFormat="1" customHeight="1" s="194">
      <c r="A156" s="79" t="n"/>
      <c r="B156" s="102" t="n"/>
      <c r="C156" s="989" t="n"/>
      <c r="D156" s="971" t="n"/>
      <c r="E156" s="939" t="n"/>
      <c r="F156" s="939" t="n"/>
      <c r="G156" s="939" t="n"/>
      <c r="H156" s="939" t="n"/>
      <c r="I156" s="975" t="n"/>
      <c r="J156" s="180" t="n"/>
      <c r="N156" s="976" t="inlineStr"/>
      <c r="O156" s="192" t="inlineStr"/>
      <c r="P156" s="192" t="inlineStr"/>
      <c r="Q156" s="192" t="inlineStr"/>
      <c r="R156" s="192" t="inlineStr"/>
      <c r="S156" s="192" t="inlineStr"/>
      <c r="T156" s="192" t="inlineStr"/>
      <c r="U156" s="193">
        <f>I152</f>
        <v/>
      </c>
    </row>
    <row r="157" ht="18.75" customFormat="1" customHeight="1" s="194">
      <c r="A157" s="194" t="inlineStr">
        <is>
          <t>K26</t>
        </is>
      </c>
      <c r="B157" s="96" t="inlineStr">
        <is>
          <t xml:space="preserve">Total </t>
        </is>
      </c>
      <c r="C157" s="954">
        <f>SUM(INDIRECT(ADDRESS(MATCH("K25",$A:$A,0)+1,COLUMN(C$13),4)&amp;":"&amp;ADDRESS(MATCH("K26",$A:$A,0)-1,COLUMN(C$13),4)))</f>
        <v/>
      </c>
      <c r="D157" s="954">
        <f>SUM(INDIRECT(ADDRESS(MATCH("K25",$A:$A,0)+1,COLUMN(D$13),4)&amp;":"&amp;ADDRESS(MATCH("K26",$A:$A,0)-1,COLUMN(D$13),4)))</f>
        <v/>
      </c>
      <c r="E157" s="954">
        <f>SUM(INDIRECT(ADDRESS(MATCH("K25",$A:$A,0)+1,COLUMN(E$13),4)&amp;":"&amp;ADDRESS(MATCH("K26",$A:$A,0)-1,COLUMN(E$13),4)))</f>
        <v/>
      </c>
      <c r="F157" s="954">
        <f>SUM(INDIRECT(ADDRESS(MATCH("K25",$A:$A,0)+1,COLUMN(F$13),4)&amp;":"&amp;ADDRESS(MATCH("K26",$A:$A,0)-1,COLUMN(F$13),4)))</f>
        <v/>
      </c>
      <c r="G157" s="954" t="n">
        <v>0</v>
      </c>
      <c r="H157" s="954" t="n">
        <v>0</v>
      </c>
      <c r="I157" s="988" t="n"/>
      <c r="J157" s="196" t="n"/>
      <c r="K157" s="197" t="n"/>
      <c r="L157" s="197" t="n"/>
      <c r="M157" s="197" t="n"/>
      <c r="N157" s="966">
        <f>B157</f>
        <v/>
      </c>
      <c r="O157" s="198">
        <f>C157*BS!$B$9</f>
        <v/>
      </c>
      <c r="P157" s="198">
        <f>D157*BS!$B$9</f>
        <v/>
      </c>
      <c r="Q157" s="198">
        <f>E157*BS!$B$9</f>
        <v/>
      </c>
      <c r="R157" s="198">
        <f>F157*BS!$B$9</f>
        <v/>
      </c>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102" t="n"/>
      <c r="C158" s="994" t="n"/>
      <c r="D158" s="994" t="n"/>
      <c r="E158" s="994" t="n"/>
      <c r="F158" s="994" t="n"/>
      <c r="G158" s="994" t="n"/>
      <c r="H158" s="994" t="n"/>
      <c r="I158" s="992" t="n"/>
      <c r="J158" s="180" t="n"/>
      <c r="N158" s="976" t="inlineStr"/>
      <c r="O158" s="192" t="inlineStr"/>
      <c r="P158" s="192" t="inlineStr"/>
      <c r="Q158" s="192" t="inlineStr"/>
      <c r="R158" s="192" t="inlineStr"/>
      <c r="S158" s="192" t="inlineStr"/>
      <c r="T158" s="192" t="inlineStr"/>
      <c r="U158" s="193">
        <f>I154</f>
        <v/>
      </c>
    </row>
    <row r="159" ht="18.75" customFormat="1" customHeight="1" s="194">
      <c r="A159" s="194" t="inlineStr">
        <is>
          <t>K27</t>
        </is>
      </c>
      <c r="B159" s="96" t="inlineStr">
        <is>
          <t xml:space="preserve">Common Stock </t>
        </is>
      </c>
      <c r="C159" s="942" t="n"/>
      <c r="D159" s="942" t="n"/>
      <c r="E159" s="942" t="n"/>
      <c r="F159" s="942" t="n"/>
      <c r="G159" s="942" t="n"/>
      <c r="H159" s="942" t="n"/>
      <c r="I159" s="992" t="n"/>
      <c r="J159" s="196" t="n"/>
      <c r="K159" s="197" t="n"/>
      <c r="L159" s="197" t="n"/>
      <c r="M159" s="197" t="n"/>
      <c r="N159" s="966">
        <f>B159</f>
        <v/>
      </c>
      <c r="O159" s="198" t="inlineStr"/>
      <c r="P159" s="198" t="inlineStr"/>
      <c r="Q159" s="198" t="inlineStr"/>
      <c r="R159" s="198" t="inlineStr"/>
      <c r="S159" s="198" t="inlineStr"/>
      <c r="T159" s="198" t="inlineStr"/>
      <c r="U159" s="193">
        <f>I155</f>
        <v/>
      </c>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103" t="n"/>
      <c r="D160" s="103" t="n"/>
      <c r="E160" s="103" t="n"/>
      <c r="F160" s="103" t="n"/>
      <c r="G160" s="103" t="n"/>
      <c r="H160" s="103" t="n"/>
      <c r="I160" s="979" t="n"/>
      <c r="J160" s="196" t="n"/>
      <c r="K160" s="197" t="n"/>
      <c r="L160" s="197" t="n"/>
      <c r="M160" s="197" t="n"/>
      <c r="N160" s="966" t="inlineStr"/>
      <c r="O160" s="198" t="inlineStr"/>
      <c r="P160" s="198" t="inlineStr"/>
      <c r="Q160" s="198" t="inlineStr"/>
      <c r="R160" s="198" t="inlineStr"/>
      <c r="S160" s="198" t="inlineStr"/>
      <c r="T160" s="198" t="inlineStr"/>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v>0</v>
      </c>
      <c r="H161" s="952" t="n">
        <v>0</v>
      </c>
      <c r="I161" s="979" t="n"/>
      <c r="J161" s="196" t="n"/>
      <c r="K161" s="197" t="n"/>
      <c r="L161" s="197" t="n"/>
      <c r="M161" s="197" t="n"/>
      <c r="N161" s="966" t="inlineStr"/>
      <c r="O161" s="198" t="inlineStr"/>
      <c r="P161" s="198" t="inlineStr"/>
      <c r="Q161" s="198" t="inlineStr"/>
      <c r="R161" s="198" t="inlineStr"/>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194" t="inlineStr">
        <is>
          <t>K28</t>
        </is>
      </c>
      <c r="B163" s="96" t="inlineStr">
        <is>
          <t xml:space="preserve">Total </t>
        </is>
      </c>
      <c r="C163" s="954">
        <f>SUM(INDIRECT(ADDRESS(MATCH("K27",$A:$A,0)+1,COLUMN(C$13),4)&amp;":"&amp;ADDRESS(MATCH("K28",$A:$A,0)-1,COLUMN(C$13),4)))</f>
        <v/>
      </c>
      <c r="D163" s="954">
        <f>SUM(INDIRECT(ADDRESS(MATCH("K27",$A:$A,0)+1,COLUMN(D$13),4)&amp;":"&amp;ADDRESS(MATCH("K28",$A:$A,0)-1,COLUMN(D$13),4)))</f>
        <v/>
      </c>
      <c r="E163" s="954">
        <f>SUM(INDIRECT(ADDRESS(MATCH("K27",$A:$A,0)+1,COLUMN(E$13),4)&amp;":"&amp;ADDRESS(MATCH("K28",$A:$A,0)-1,COLUMN(E$13),4)))</f>
        <v/>
      </c>
      <c r="F163" s="954">
        <f>SUM(INDIRECT(ADDRESS(MATCH("K27",$A:$A,0)+1,COLUMN(F$13),4)&amp;":"&amp;ADDRESS(MATCH("K28",$A:$A,0)-1,COLUMN(F$13),4)))</f>
        <v/>
      </c>
      <c r="G163" s="954">
        <f>SUM(INDIRECT(ADDRESS(MATCH("K27",$A:$A,0)+1,COLUMN(G$13),4)&amp;":"&amp;ADDRESS(MATCH("K28",$A:$A,0)-1,COLUMN(G$13),4)))</f>
        <v/>
      </c>
      <c r="H163" s="954">
        <f>SUM(INDIRECT(ADDRESS(MATCH("K27",$A:$A,0)+1,COLUMN(H$13),4)&amp;":"&amp;ADDRESS(MATCH("K28",$A:$A,0)-1,COLUMN(H$13),4)))</f>
        <v/>
      </c>
      <c r="I163" s="995"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K29</t>
        </is>
      </c>
      <c r="B166" s="96" t="inlineStr">
        <is>
          <t xml:space="preserve">Additional Paid in Capital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I162</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229" t="n"/>
      <c r="B168" s="229" t="n"/>
      <c r="C168" s="229" t="n"/>
      <c r="D168" s="229" t="n"/>
      <c r="E168" s="229" t="n"/>
      <c r="F168" s="229" t="n"/>
      <c r="G168" s="229" t="n"/>
      <c r="H168" s="229"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71" t="inlineStr">
        <is>
          <t>K30</t>
        </is>
      </c>
      <c r="B169" s="96" t="inlineStr">
        <is>
          <t xml:space="preserve">Total </t>
        </is>
      </c>
      <c r="C169" s="954">
        <f>SUM(INDIRECT(ADDRESS(MATCH("K29",$A:$A,0)+1,COLUMN(C$13),4)&amp;":"&amp;ADDRESS(MATCH("K30",$A:$A,0)-1,COLUMN(C$13),4)))</f>
        <v/>
      </c>
      <c r="D169" s="954">
        <f>SUM(INDIRECT(ADDRESS(MATCH("K29",$A:$A,0)+1,COLUMN(D$13),4)&amp;":"&amp;ADDRESS(MATCH("K30",$A:$A,0)-1,COLUMN(D$13),4)))</f>
        <v/>
      </c>
      <c r="E169" s="954">
        <f>SUM(INDIRECT(ADDRESS(MATCH("K29",$A:$A,0)+1,COLUMN(E$13),4)&amp;":"&amp;ADDRESS(MATCH("K30",$A:$A,0)-1,COLUMN(E$13),4)))</f>
        <v/>
      </c>
      <c r="F169" s="954">
        <f>SUM(INDIRECT(ADDRESS(MATCH("K29",$A:$A,0)+1,COLUMN(F$13),4)&amp;":"&amp;ADDRESS(MATCH("K30",$A:$A,0)-1,COLUMN(F$13),4)))</f>
        <v/>
      </c>
      <c r="G169" s="954" t="n">
        <v>0</v>
      </c>
      <c r="H169" s="954" t="n">
        <v>0</v>
      </c>
      <c r="I169" s="984" t="n"/>
      <c r="J169" s="180" t="n"/>
      <c r="N169" s="976">
        <f>B169</f>
        <v/>
      </c>
      <c r="O169" s="192">
        <f>C169*BS!$B$9</f>
        <v/>
      </c>
      <c r="P169" s="192">
        <f>D169*BS!$B$9</f>
        <v/>
      </c>
      <c r="Q169" s="192">
        <f>E169*BS!$B$9</f>
        <v/>
      </c>
      <c r="R169" s="192">
        <f>F169*BS!$B$9</f>
        <v/>
      </c>
      <c r="S169" s="192">
        <f>G169*BS!$B$9</f>
        <v/>
      </c>
      <c r="T169" s="192">
        <f>H169*BS!$B$9</f>
        <v/>
      </c>
      <c r="U169" s="193" t="n"/>
    </row>
    <row r="170">
      <c r="A170" s="194" t="inlineStr">
        <is>
          <t>K31</t>
        </is>
      </c>
      <c r="B170" s="96" t="inlineStr">
        <is>
          <t xml:space="preserve">Other Reserves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I166</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n"/>
      <c r="C171" s="993" t="n"/>
      <c r="D171" s="993" t="n"/>
      <c r="E171" s="993" t="n"/>
      <c r="F171" s="993" t="n"/>
      <c r="G171" s="993" t="n"/>
      <c r="H171" s="993" t="n"/>
      <c r="I171" s="992" t="n"/>
      <c r="J171" s="180" t="n"/>
      <c r="N171" s="976" t="inlineStr"/>
      <c r="O171" s="192" t="inlineStr"/>
      <c r="P171" s="192" t="inlineStr"/>
      <c r="Q171" s="192" t="inlineStr"/>
      <c r="R171" s="192" t="inlineStr"/>
      <c r="S171" s="192" t="inlineStr"/>
      <c r="T171" s="192" t="inlineStr"/>
      <c r="U171" s="193">
        <f>I167</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I168</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I169</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I170</f>
        <v/>
      </c>
    </row>
    <row r="175">
      <c r="A175" s="79" t="n"/>
      <c r="B175" s="102" t="n"/>
      <c r="C175" s="103" t="n"/>
      <c r="D175" s="103" t="n"/>
      <c r="E175" s="103" t="n"/>
      <c r="F175" s="103" t="n"/>
      <c r="G175" s="103" t="n"/>
      <c r="H175" s="103" t="n"/>
      <c r="I175" s="992" t="n"/>
      <c r="J175" s="180" t="n"/>
      <c r="N175" s="976" t="inlineStr"/>
      <c r="O175" s="192" t="inlineStr"/>
      <c r="P175" s="192" t="inlineStr"/>
      <c r="Q175" s="192" t="inlineStr"/>
      <c r="R175" s="192" t="inlineStr"/>
      <c r="S175" s="192" t="inlineStr"/>
      <c r="T175" s="192" t="inlineStr"/>
      <c r="U175" s="193">
        <f>I171</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I172</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I173</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I174</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I175</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I176</f>
        <v/>
      </c>
    </row>
    <row r="181" ht="23.25" customFormat="1" customHeight="1" s="234">
      <c r="B181" s="102" t="n"/>
      <c r="C181" s="952" t="n"/>
      <c r="D181" s="952" t="n"/>
      <c r="E181" s="952" t="n"/>
      <c r="F181" s="952" t="n"/>
      <c r="G181" s="952" t="n"/>
      <c r="H181" s="952" t="n"/>
      <c r="I181" s="979" t="n"/>
      <c r="J181" s="180" t="n"/>
      <c r="N181" s="976" t="inlineStr"/>
      <c r="O181" s="192" t="inlineStr"/>
      <c r="P181" s="192" t="inlineStr"/>
      <c r="Q181" s="192" t="inlineStr"/>
      <c r="R181" s="192" t="inlineStr"/>
      <c r="S181" s="192" t="inlineStr"/>
      <c r="T181" s="192" t="inlineStr"/>
      <c r="U181" s="193">
        <f>I177</f>
        <v/>
      </c>
    </row>
    <row r="182" ht="23.25" customFormat="1" customHeight="1" s="234">
      <c r="A182" s="194" t="inlineStr">
        <is>
          <t>K32</t>
        </is>
      </c>
      <c r="B182" s="96" t="inlineStr">
        <is>
          <t>Total</t>
        </is>
      </c>
      <c r="C182" s="954">
        <f>SUM(INDIRECT(ADDRESS(MATCH("K31",$A:$A,0)+1,COLUMN(C$13),4)&amp;":"&amp;ADDRESS(MATCH("K32",$A:$A,0)-1,COLUMN(C$13),4)))</f>
        <v/>
      </c>
      <c r="D182" s="954">
        <f>SUM(INDIRECT(ADDRESS(MATCH("K31",$A:$A,0)+1,COLUMN(D$13),4)&amp;":"&amp;ADDRESS(MATCH("K32",$A:$A,0)-1,COLUMN(D$13),4)))</f>
        <v/>
      </c>
      <c r="E182" s="954">
        <f>SUM(INDIRECT(ADDRESS(MATCH("K31",$A:$A,0)+1,COLUMN(E$13),4)&amp;":"&amp;ADDRESS(MATCH("K32",$A:$A,0)-1,COLUMN(E$13),4)))</f>
        <v/>
      </c>
      <c r="F182" s="954">
        <f>SUM(INDIRECT(ADDRESS(MATCH("K31",$A:$A,0)+1,COLUMN(F$13),4)&amp;":"&amp;ADDRESS(MATCH("K32",$A:$A,0)-1,COLUMN(F$13),4)))</f>
        <v/>
      </c>
      <c r="G182" s="954" t="n">
        <v>0</v>
      </c>
      <c r="H182" s="954" t="n">
        <v>0</v>
      </c>
      <c r="I182" s="984" t="n"/>
      <c r="J182" s="196" t="n"/>
      <c r="K182" s="197" t="n"/>
      <c r="L182" s="197" t="n"/>
      <c r="M182" s="197" t="n"/>
      <c r="N182" s="966">
        <f>B182</f>
        <v/>
      </c>
      <c r="O182" s="198">
        <f>C182*BS!$B$9</f>
        <v/>
      </c>
      <c r="P182" s="198">
        <f>D182*BS!$B$9</f>
        <v/>
      </c>
      <c r="Q182" s="198">
        <f>E182*BS!$B$9</f>
        <v/>
      </c>
      <c r="R182" s="198">
        <f>F182*BS!$B$9</f>
        <v/>
      </c>
      <c r="S182" s="198">
        <f>G182*BS!$B$9</f>
        <v/>
      </c>
      <c r="T182" s="198">
        <f>H182*BS!$B$9</f>
        <v/>
      </c>
      <c r="U182" s="193">
        <f>I178</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inlineStr">
        <is>
          <t>Accumulated losses</t>
        </is>
      </c>
      <c r="C183" s="996" t="n"/>
      <c r="D183" s="996" t="n"/>
      <c r="E183" s="996" t="n"/>
      <c r="F183" s="996" t="n"/>
      <c r="G183" s="996" t="n">
        <v>-74616</v>
      </c>
      <c r="H183" s="996" t="n">
        <v>-94999</v>
      </c>
      <c r="I183" s="997" t="n"/>
      <c r="J183" s="180" t="n"/>
      <c r="N183" s="976">
        <f>B183</f>
        <v/>
      </c>
      <c r="O183" s="192" t="inlineStr"/>
      <c r="P183" s="192" t="inlineStr"/>
      <c r="Q183" s="192" t="inlineStr"/>
      <c r="R183" s="192" t="inlineStr"/>
      <c r="S183" s="192">
        <f>G183*BS!$B$9</f>
        <v/>
      </c>
      <c r="T183" s="192">
        <f>H183*BS!$B$9</f>
        <v/>
      </c>
      <c r="U183" s="193" t="n"/>
    </row>
    <row r="184" ht="18.75" customHeight="1" s="340">
      <c r="A184" s="194" t="inlineStr">
        <is>
          <t>K33</t>
        </is>
      </c>
      <c r="B184" s="96" t="inlineStr">
        <is>
          <t xml:space="preserve">Retained Earnings </t>
        </is>
      </c>
      <c r="C184" s="983" t="n"/>
      <c r="D184" s="983" t="n"/>
      <c r="E184" s="983" t="n"/>
      <c r="F184" s="983" t="n"/>
      <c r="G184" s="983" t="n"/>
      <c r="H184" s="983" t="n"/>
      <c r="I184" s="998" t="n"/>
      <c r="J184" s="196" t="n"/>
      <c r="K184" s="197" t="n"/>
      <c r="L184" s="197" t="n"/>
      <c r="M184" s="197" t="n"/>
      <c r="N184" s="966">
        <f>B184</f>
        <v/>
      </c>
      <c r="O184" s="198" t="inlineStr"/>
      <c r="P184" s="198" t="inlineStr"/>
      <c r="Q184" s="198" t="inlineStr"/>
      <c r="R184" s="198" t="inlineStr"/>
      <c r="S184" s="198" t="inlineStr"/>
      <c r="T184" s="198" t="inlineStr"/>
      <c r="U184" s="193">
        <f>I180</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103" t="n"/>
      <c r="D185" s="103" t="n"/>
      <c r="E185" s="103" t="n"/>
      <c r="F185" s="103" t="n"/>
      <c r="G185" s="103" t="n"/>
      <c r="H185" s="10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993" t="n"/>
      <c r="D186" s="993" t="n"/>
      <c r="E186" s="993" t="n"/>
      <c r="F186" s="993" t="n"/>
      <c r="G186" s="993" t="n"/>
      <c r="H186" s="99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inlineStr">
        <is>
          <t>K34</t>
        </is>
      </c>
      <c r="B187" s="96" t="inlineStr">
        <is>
          <t>Total</t>
        </is>
      </c>
      <c r="C187" s="954">
        <f>SUM(INDIRECT(ADDRESS(MATCH("K33",$A:$A,0)+1,COLUMN(C$13),4)&amp;":"&amp;ADDRESS(MATCH("K34",$A:$A,0)-1,COLUMN(C$13),4)))</f>
        <v/>
      </c>
      <c r="D187" s="954">
        <f>SUM(INDIRECT(ADDRESS(MATCH("K33",$A:$A,0)+1,COLUMN(D$13),4)&amp;":"&amp;ADDRESS(MATCH("K34",$A:$A,0)-1,COLUMN(D$13),4)))</f>
        <v/>
      </c>
      <c r="E187" s="954">
        <f>SUM(INDIRECT(ADDRESS(MATCH("K33",$A:$A,0)+1,COLUMN(E$13),4)&amp;":"&amp;ADDRESS(MATCH("K34",$A:$A,0)-1,COLUMN(E$13),4)))</f>
        <v/>
      </c>
      <c r="F187" s="954">
        <f>SUM(INDIRECT(ADDRESS(MATCH("K33",$A:$A,0)+1,COLUMN(F$13),4)&amp;":"&amp;ADDRESS(MATCH("K34",$A:$A,0)-1,COLUMN(F$13),4)))</f>
        <v/>
      </c>
      <c r="G187" s="954">
        <f>SUM(INDIRECT(ADDRESS(MATCH("K33",$A:$A,0)+1,COLUMN(G$13),4)&amp;":"&amp;ADDRESS(MATCH("K34",$A:$A,0)-1,COLUMN(G$13),4)))</f>
        <v/>
      </c>
      <c r="H187" s="954">
        <f>SUM(INDIRECT(ADDRESS(MATCH("K33",$A:$A,0)+1,COLUMN(H$13),4)&amp;":"&amp;ADDRESS(MATCH("K34",$A:$A,0)-1,COLUMN(H$13),4)))</f>
        <v/>
      </c>
      <c r="I187" s="997"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71" t="inlineStr">
        <is>
          <t>K35</t>
        </is>
      </c>
      <c r="B188" s="96" t="inlineStr">
        <is>
          <t xml:space="preserve">Others </t>
        </is>
      </c>
      <c r="C188" s="999" t="n"/>
      <c r="D188" s="999" t="n"/>
      <c r="E188" s="999" t="n"/>
      <c r="F188" s="999" t="n"/>
      <c r="G188" s="999" t="n"/>
      <c r="H188" s="999" t="n"/>
      <c r="I188" s="997" t="n"/>
      <c r="J188" s="180" t="n"/>
      <c r="N188" s="966">
        <f>B188</f>
        <v/>
      </c>
      <c r="O188" s="204" t="inlineStr"/>
      <c r="P188" s="204" t="inlineStr"/>
      <c r="Q188" s="204" t="inlineStr"/>
      <c r="R188" s="204" t="inlineStr"/>
      <c r="S188" s="204" t="inlineStr"/>
      <c r="T188" s="204" t="inlineStr"/>
      <c r="U188" s="193" t="n"/>
    </row>
    <row r="189" ht="18.75" customFormat="1" customHeight="1" s="171">
      <c r="A189" s="79" t="n"/>
      <c r="B189" s="119" t="inlineStr">
        <is>
          <t xml:space="preserve"> Cash flow hedge reserve Balance at 1 January</t>
        </is>
      </c>
      <c r="C189" s="991" t="n"/>
      <c r="D189" s="991" t="n"/>
      <c r="E189" s="991" t="n"/>
      <c r="F189" s="991" t="n"/>
      <c r="G189" s="991" t="n">
        <v>41448</v>
      </c>
      <c r="H189" s="991" t="n">
        <v>29543</v>
      </c>
      <c r="I189" s="997" t="n"/>
      <c r="J189" s="180" t="n"/>
      <c r="K189" s="172" t="n"/>
      <c r="L189" s="172" t="n"/>
      <c r="M189" s="172" t="n"/>
      <c r="N189" s="973">
        <f>B189</f>
        <v/>
      </c>
      <c r="O189" s="192" t="inlineStr"/>
      <c r="P189" s="192" t="inlineStr"/>
      <c r="Q189" s="192" t="inlineStr"/>
      <c r="R189" s="192" t="inlineStr"/>
      <c r="S189" s="192">
        <f>G189*BS!$B$9</f>
        <v/>
      </c>
      <c r="T189" s="192">
        <f>H189*BS!$B$9</f>
        <v/>
      </c>
      <c r="U189" s="193">
        <f>I185</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inlineStr">
        <is>
          <t xml:space="preserve"> Cash flow hedge reserve Net other comprehensive loss for the year</t>
        </is>
      </c>
      <c r="C190" s="991" t="n"/>
      <c r="D190" s="991" t="n"/>
      <c r="E190" s="991" t="n"/>
      <c r="F190" s="991" t="n"/>
      <c r="G190" s="991" t="n">
        <v>-11905</v>
      </c>
      <c r="H190" s="991" t="n">
        <v>-31598</v>
      </c>
      <c r="I190" s="997" t="n"/>
      <c r="J190" s="180" t="n"/>
      <c r="K190" s="172" t="n"/>
      <c r="L190" s="172" t="n"/>
      <c r="M190" s="172" t="n"/>
      <c r="N190" s="973">
        <f>B190</f>
        <v/>
      </c>
      <c r="O190" s="192" t="inlineStr"/>
      <c r="P190" s="192" t="inlineStr"/>
      <c r="Q190" s="192" t="inlineStr"/>
      <c r="R190" s="192" t="inlineStr"/>
      <c r="S190" s="192">
        <f>G190*BS!$B$9</f>
        <v/>
      </c>
      <c r="T190" s="192">
        <f>H190*BS!$B$9</f>
        <v/>
      </c>
      <c r="U190" s="193">
        <f>I186</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inlineStr">
        <is>
          <t xml:space="preserve"> Cash flow hedge reserve Balance at 31 December</t>
        </is>
      </c>
      <c r="C191" s="103" t="n"/>
      <c r="D191" s="103" t="n"/>
      <c r="E191" s="103" t="n"/>
      <c r="F191" s="103" t="n"/>
      <c r="G191" s="103" t="n">
        <v>29543</v>
      </c>
      <c r="H191" s="103" t="n">
        <v>-2055</v>
      </c>
      <c r="I191" s="997" t="n"/>
      <c r="J191" s="180" t="n"/>
      <c r="K191" s="172" t="n"/>
      <c r="L191" s="172" t="n"/>
      <c r="M191" s="172" t="n"/>
      <c r="N191" s="973">
        <f>B191</f>
        <v/>
      </c>
      <c r="O191" s="192" t="inlineStr"/>
      <c r="P191" s="192" t="inlineStr"/>
      <c r="Q191" s="192" t="inlineStr"/>
      <c r="R191" s="192" t="inlineStr"/>
      <c r="S191" s="192">
        <f>G191*BS!$B$9</f>
        <v/>
      </c>
      <c r="T191" s="192">
        <f>H191*BS!$B$9</f>
        <v/>
      </c>
      <c r="U191" s="193">
        <f>I187</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inlineStr">
        <is>
          <t xml:space="preserve"> Reserve in joint venture Balance at 1 January</t>
        </is>
      </c>
      <c r="C192" s="991" t="n"/>
      <c r="D192" s="991" t="n"/>
      <c r="E192" s="991" t="n"/>
      <c r="F192" s="991" t="n"/>
      <c r="G192" s="991" t="n">
        <v>3049</v>
      </c>
      <c r="H192" s="991" t="n">
        <v>5922</v>
      </c>
      <c r="I192" s="997" t="n"/>
      <c r="J192" s="180" t="n"/>
      <c r="K192" s="172" t="n"/>
      <c r="L192" s="172" t="n"/>
      <c r="M192" s="172" t="n"/>
      <c r="N192" s="973">
        <f>B192</f>
        <v/>
      </c>
      <c r="O192" s="192" t="inlineStr"/>
      <c r="P192" s="192" t="inlineStr"/>
      <c r="Q192" s="192" t="inlineStr"/>
      <c r="R192" s="192" t="inlineStr"/>
      <c r="S192" s="192">
        <f>G192*BS!$B$9</f>
        <v/>
      </c>
      <c r="T192" s="192">
        <f>H192*BS!$B$9</f>
        <v/>
      </c>
      <c r="U192" s="193">
        <f>I188</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000" t="inlineStr">
        <is>
          <t xml:space="preserve"> Reserve in joint venture Net other comprehensive (loss)/income for the year, net of tax</t>
        </is>
      </c>
      <c r="C193" s="991" t="n"/>
      <c r="D193" s="991" t="n"/>
      <c r="E193" s="991" t="n"/>
      <c r="F193" s="991" t="n"/>
      <c r="G193" s="991" t="n">
        <v>2873</v>
      </c>
      <c r="H193" s="991" t="n">
        <v>-8448</v>
      </c>
      <c r="I193" s="997" t="n"/>
      <c r="J193" s="180" t="n"/>
      <c r="K193" s="172" t="n"/>
      <c r="L193" s="172" t="n"/>
      <c r="M193" s="172" t="n"/>
      <c r="N193" s="973">
        <f>B193</f>
        <v/>
      </c>
      <c r="O193" s="192" t="inlineStr"/>
      <c r="P193" s="192" t="inlineStr"/>
      <c r="Q193" s="192" t="inlineStr"/>
      <c r="R193" s="192" t="inlineStr"/>
      <c r="S193" s="192">
        <f>G193*BS!$B$9</f>
        <v/>
      </c>
      <c r="T193" s="192">
        <f>H193*BS!$B$9</f>
        <v/>
      </c>
      <c r="U193" s="193">
        <f>I189</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inlineStr">
        <is>
          <t xml:space="preserve"> Reserve in joint venture Balance at 31 December</t>
        </is>
      </c>
      <c r="C194" s="991" t="n"/>
      <c r="D194" s="991" t="n"/>
      <c r="E194" s="991" t="n"/>
      <c r="F194" s="991" t="n"/>
      <c r="G194" s="991" t="n">
        <v>5922</v>
      </c>
      <c r="H194" s="991" t="n">
        <v>-2526</v>
      </c>
      <c r="I194" s="997" t="n"/>
      <c r="J194" s="180" t="n"/>
      <c r="K194" s="172" t="n"/>
      <c r="L194" s="172" t="n"/>
      <c r="M194" s="172" t="n"/>
      <c r="N194" s="973">
        <f>B194</f>
        <v/>
      </c>
      <c r="O194" s="192" t="inlineStr"/>
      <c r="P194" s="192" t="inlineStr"/>
      <c r="Q194" s="192" t="inlineStr"/>
      <c r="R194" s="192" t="inlineStr"/>
      <c r="S194" s="192">
        <f>G194*BS!$B$9</f>
        <v/>
      </c>
      <c r="T194" s="192">
        <f>H194*BS!$B$9</f>
        <v/>
      </c>
      <c r="U194" s="193">
        <f>I190</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inlineStr">
        <is>
          <t xml:space="preserve"> Other reserve Balance at 1 January</t>
        </is>
      </c>
      <c r="C195" s="991" t="n"/>
      <c r="D195" s="991" t="n"/>
      <c r="E195" s="991" t="n"/>
      <c r="F195" s="991" t="n"/>
      <c r="G195" s="991" t="n">
        <v>325</v>
      </c>
      <c r="H195" s="991" t="n">
        <v>325</v>
      </c>
      <c r="I195" s="997" t="n"/>
      <c r="J195" s="180" t="n"/>
      <c r="K195" s="172" t="n"/>
      <c r="L195" s="172" t="n"/>
      <c r="M195" s="172" t="n"/>
      <c r="N195" s="973">
        <f>B195</f>
        <v/>
      </c>
      <c r="O195" s="192" t="inlineStr"/>
      <c r="P195" s="192" t="inlineStr"/>
      <c r="Q195" s="192" t="inlineStr"/>
      <c r="R195" s="192" t="inlineStr"/>
      <c r="S195" s="192">
        <f>G195*BS!$B$9</f>
        <v/>
      </c>
      <c r="T195" s="192">
        <f>H195*BS!$B$9</f>
        <v/>
      </c>
      <c r="U195" s="193">
        <f>I191</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inlineStr">
        <is>
          <t xml:space="preserve"> Other reserve Balance at 31 December</t>
        </is>
      </c>
      <c r="C196" s="991" t="n"/>
      <c r="D196" s="991" t="n"/>
      <c r="E196" s="991" t="n"/>
      <c r="F196" s="991" t="n"/>
      <c r="G196" s="991" t="n">
        <v>325</v>
      </c>
      <c r="H196" s="991" t="n">
        <v>325</v>
      </c>
      <c r="I196" s="997" t="n"/>
      <c r="J196" s="180" t="n"/>
      <c r="K196" s="172" t="n"/>
      <c r="L196" s="172" t="n"/>
      <c r="M196" s="172" t="n"/>
      <c r="N196" s="973">
        <f>B196</f>
        <v/>
      </c>
      <c r="O196" s="192" t="inlineStr"/>
      <c r="P196" s="192" t="inlineStr"/>
      <c r="Q196" s="192" t="inlineStr"/>
      <c r="R196" s="192" t="inlineStr"/>
      <c r="S196" s="192">
        <f>G196*BS!$B$9</f>
        <v/>
      </c>
      <c r="T196" s="192">
        <f>H196*BS!$B$9</f>
        <v/>
      </c>
      <c r="U196" s="193">
        <f>I192</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I193</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I194</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inlineStr">
        <is>
          <t>K36</t>
        </is>
      </c>
      <c r="B199" s="96" t="inlineStr">
        <is>
          <t>Total</t>
        </is>
      </c>
      <c r="C199" s="954">
        <f>SUM(INDIRECT(ADDRESS(MATCH("K35",$A:$A,0)+1,COLUMN(C$13),4)&amp;":"&amp;ADDRESS(MATCH("K36",$A:$A,0)-1,COLUMN(C$13),4)))</f>
        <v/>
      </c>
      <c r="D199" s="954">
        <f>SUM(INDIRECT(ADDRESS(MATCH("K35",$A:$A,0)+1,COLUMN(D$13),4)&amp;":"&amp;ADDRESS(MATCH("K36",$A:$A,0)-1,COLUMN(D$13),4)))</f>
        <v/>
      </c>
      <c r="E199" s="954">
        <f>SUM(INDIRECT(ADDRESS(MATCH("K35",$A:$A,0)+1,COLUMN(E$13),4)&amp;":"&amp;ADDRESS(MATCH("K36",$A:$A,0)-1,COLUMN(E$13),4)))</f>
        <v/>
      </c>
      <c r="F199" s="954">
        <f>SUM(INDIRECT(ADDRESS(MATCH("K35",$A:$A,0)+1,COLUMN(F$13),4)&amp;":"&amp;ADDRESS(MATCH("K36",$A:$A,0)-1,COLUMN(F$13),4)))</f>
        <v/>
      </c>
      <c r="G199" s="954">
        <f>SUM(INDIRECT(ADDRESS(MATCH("K35",$A:$A,0)+1,COLUMN(G$13),4)&amp;":"&amp;ADDRESS(MATCH("K36",$A:$A,0)-1,COLUMN(G$13),4)))</f>
        <v/>
      </c>
      <c r="H199" s="954">
        <f>SUM(INDIRECT(ADDRESS(MATCH("K35",$A:$A,0)+1,COLUMN(H$13),4)&amp;":"&amp;ADDRESS(MATCH("K36",$A:$A,0)-1,COLUMN(H$13),4)))</f>
        <v/>
      </c>
      <c r="I199" s="997" t="n"/>
      <c r="J199" s="180" t="n"/>
      <c r="K199" s="172" t="n"/>
      <c r="L199" s="172" t="n"/>
      <c r="M199" s="172" t="n"/>
      <c r="N199" s="966">
        <f>B199</f>
        <v/>
      </c>
      <c r="O199" s="1001">
        <f>C199*BS!$B$9</f>
        <v/>
      </c>
      <c r="P199" s="1001">
        <f>D199*BS!$B$9</f>
        <v/>
      </c>
      <c r="Q199" s="1001">
        <f>E199*BS!$B$9</f>
        <v/>
      </c>
      <c r="R199" s="1001">
        <f>F199*BS!$B$9</f>
        <v/>
      </c>
      <c r="S199" s="1001">
        <f>G199*BS!$B$9</f>
        <v/>
      </c>
      <c r="T199" s="1001">
        <f>H199*BS!$B$9</f>
        <v/>
      </c>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194" t="inlineStr">
        <is>
          <t>K37</t>
        </is>
      </c>
      <c r="B201" s="96" t="inlineStr">
        <is>
          <t xml:space="preserve">Total Shareholders Equity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I197</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103" t="n"/>
      <c r="D202" s="103" t="n"/>
      <c r="E202" s="103" t="n"/>
      <c r="F202" s="103" t="n"/>
      <c r="G202" s="103" t="n"/>
      <c r="H202" s="103" t="n"/>
      <c r="I202" s="984" t="n"/>
      <c r="J202" s="180" t="n"/>
      <c r="N202" s="976" t="inlineStr"/>
      <c r="O202" s="192" t="inlineStr"/>
      <c r="P202" s="192" t="inlineStr"/>
      <c r="Q202" s="192" t="inlineStr"/>
      <c r="R202" s="192" t="inlineStr"/>
      <c r="S202" s="192" t="inlineStr"/>
      <c r="T202" s="192" t="inlineStr"/>
      <c r="U202" s="193">
        <f>I198</f>
        <v/>
      </c>
    </row>
    <row r="203">
      <c r="B203" s="102" t="n"/>
      <c r="C203" s="1002" t="n"/>
      <c r="D203" s="1002" t="n"/>
      <c r="E203" s="1002" t="n"/>
      <c r="F203" s="1002" t="n"/>
      <c r="G203" s="1002" t="n"/>
      <c r="H203" s="1002" t="n"/>
      <c r="I203" s="984" t="n"/>
      <c r="J203" s="180" t="n"/>
      <c r="N203" s="976" t="inlineStr"/>
      <c r="O203" s="192" t="inlineStr"/>
      <c r="P203" s="192" t="inlineStr"/>
      <c r="Q203" s="192" t="inlineStr"/>
      <c r="R203" s="192" t="inlineStr"/>
      <c r="S203" s="192" t="inlineStr"/>
      <c r="T203" s="192" t="inlineStr"/>
      <c r="U203" s="193" t="n"/>
    </row>
    <row r="204">
      <c r="A204" s="171" t="inlineStr">
        <is>
          <t>K38</t>
        </is>
      </c>
      <c r="B204" s="96" t="inlineStr">
        <is>
          <t>Total</t>
        </is>
      </c>
      <c r="C204" s="954">
        <f>SUM(INDIRECT(ADDRESS(MATCH("K37",$A:$A,0)+1,COLUMN(C$13),4)&amp;":"&amp;ADDRESS(MATCH("K38",$A:$A,0)-1,COLUMN(C$13),4)))</f>
        <v/>
      </c>
      <c r="D204" s="954">
        <f>SUM(INDIRECT(ADDRESS(MATCH("K37",$A:$A,0)+1,COLUMN(D$13),4)&amp;":"&amp;ADDRESS(MATCH("K38",$A:$A,0)-1,COLUMN(D$13),4)))</f>
        <v/>
      </c>
      <c r="E204" s="954">
        <f>SUM(INDIRECT(ADDRESS(MATCH("K37",$A:$A,0)+1,COLUMN(E$13),4)&amp;":"&amp;ADDRESS(MATCH("K38",$A:$A,0)-1,COLUMN(E$13),4)))</f>
        <v/>
      </c>
      <c r="F204" s="954">
        <f>SUM(INDIRECT(ADDRESS(MATCH("K37",$A:$A,0)+1,COLUMN(F$13),4)&amp;":"&amp;ADDRESS(MATCH("K38",$A:$A,0)-1,COLUMN(F$13),4)))</f>
        <v/>
      </c>
      <c r="G204" s="954" t="n">
        <v>0</v>
      </c>
      <c r="H204" s="954" t="n">
        <v>0</v>
      </c>
      <c r="I204" s="984" t="n"/>
      <c r="J204" s="180" t="n"/>
      <c r="N204" s="976">
        <f>B204</f>
        <v/>
      </c>
      <c r="O204" s="192">
        <f>C204*BS!$B$9</f>
        <v/>
      </c>
      <c r="P204" s="192">
        <f>D204*BS!$B$9</f>
        <v/>
      </c>
      <c r="Q204" s="192">
        <f>E204*BS!$B$9</f>
        <v/>
      </c>
      <c r="R204" s="192">
        <f>F204*BS!$B$9</f>
        <v/>
      </c>
      <c r="S204" s="192">
        <f>G204*BS!$B$9</f>
        <v/>
      </c>
      <c r="T204" s="192">
        <f>H204*BS!$B$9</f>
        <v/>
      </c>
      <c r="U204" s="193" t="n"/>
    </row>
    <row r="205">
      <c r="A205" s="171" t="inlineStr">
        <is>
          <t>K39</t>
        </is>
      </c>
      <c r="B205" s="96" t="inlineStr">
        <is>
          <t xml:space="preserve">Off Balance Liabilities </t>
        </is>
      </c>
      <c r="C205" s="1003" t="n"/>
      <c r="D205" s="1003" t="n"/>
      <c r="E205" s="1003" t="n"/>
      <c r="F205" s="1003" t="n"/>
      <c r="G205" s="1003" t="n"/>
      <c r="H205" s="1003" t="n"/>
      <c r="I205" s="997" t="n"/>
      <c r="J205" s="180" t="n"/>
      <c r="N205" s="966">
        <f>B205</f>
        <v/>
      </c>
      <c r="O205" s="204" t="inlineStr"/>
      <c r="P205" s="204" t="inlineStr"/>
      <c r="Q205" s="204" t="inlineStr"/>
      <c r="R205" s="204" t="inlineStr"/>
      <c r="S205" s="204" t="inlineStr"/>
      <c r="T205" s="204" t="inlineStr"/>
      <c r="U205" s="193" t="n"/>
    </row>
    <row r="206">
      <c r="B206" s="102" t="inlineStr">
        <is>
          <t>- LC</t>
        </is>
      </c>
      <c r="C206" s="991" t="n"/>
      <c r="D206" s="991" t="n"/>
      <c r="E206" s="991" t="n"/>
      <c r="F206" s="991" t="n"/>
      <c r="G206" s="991" t="n"/>
      <c r="H206" s="991" t="n"/>
      <c r="I206" s="977" t="n"/>
      <c r="J206" s="180" t="n"/>
      <c r="N206" s="976">
        <f>B206</f>
        <v/>
      </c>
      <c r="O206" s="192" t="inlineStr"/>
      <c r="P206" s="192" t="inlineStr"/>
      <c r="Q206" s="192" t="inlineStr"/>
      <c r="R206" s="192" t="inlineStr"/>
      <c r="S206" s="192" t="inlineStr"/>
      <c r="T206" s="192" t="inlineStr"/>
      <c r="U206" s="193">
        <f>I202</f>
        <v/>
      </c>
    </row>
    <row r="207">
      <c r="B207" s="102" t="inlineStr">
        <is>
          <t>- BG</t>
        </is>
      </c>
      <c r="C207" s="991" t="n"/>
      <c r="D207" s="991" t="n"/>
      <c r="E207" s="991" t="n"/>
      <c r="F207" s="991" t="n"/>
      <c r="G207" s="991" t="n"/>
      <c r="H207" s="991" t="n"/>
      <c r="I207" s="239" t="n"/>
      <c r="J207" s="180" t="n"/>
      <c r="N207" s="97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180" t="n"/>
      <c r="N208" s="976">
        <f>B208</f>
        <v/>
      </c>
      <c r="O208" s="192" t="inlineStr"/>
      <c r="P208" s="192" t="inlineStr"/>
      <c r="Q208" s="192" t="inlineStr"/>
      <c r="R208" s="192" t="inlineStr"/>
      <c r="S208" s="192" t="inlineStr"/>
      <c r="T208" s="192" t="inlineStr"/>
      <c r="U208" s="193">
        <f>I204</f>
        <v/>
      </c>
    </row>
    <row r="209">
      <c r="B209" s="102" t="inlineStr">
        <is>
          <t>- CG</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I205</f>
        <v/>
      </c>
    </row>
    <row r="210">
      <c r="B210" s="102" t="inlineStr">
        <is>
          <t>- Commitments</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I206</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I207</f>
        <v/>
      </c>
    </row>
    <row r="212">
      <c r="B212" s="102" t="inlineStr">
        <is>
          <t>- Others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I208</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I209</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I210</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I211</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I212</f>
        <v/>
      </c>
    </row>
    <row r="217">
      <c r="A217" s="194" t="inlineStr">
        <is>
          <t>K40</t>
        </is>
      </c>
      <c r="B217" s="243" t="inlineStr">
        <is>
          <t xml:space="preserve">Total </t>
        </is>
      </c>
      <c r="C217" s="1004">
        <f>SUM(INDIRECT(ADDRESS(MATCH("K39",$A:$A,0)+1,COLUMN(C$13),4)&amp;":"&amp;ADDRESS(MATCH("K40",$A:$A,0)-1,COLUMN(C$13),4)))</f>
        <v/>
      </c>
      <c r="D217" s="1004">
        <f>SUM(INDIRECT(ADDRESS(MATCH("K39",$A:$A,0)+1,COLUMN(D$13),4)&amp;":"&amp;ADDRESS(MATCH("K40",$A:$A,0)-1,COLUMN(D$13),4)))</f>
        <v/>
      </c>
      <c r="E217" s="1004">
        <f>SUM(INDIRECT(ADDRESS(MATCH("K39",$A:$A,0)+1,COLUMN(E$13),4)&amp;":"&amp;ADDRESS(MATCH("K40",$A:$A,0)-1,COLUMN(E$13),4)))</f>
        <v/>
      </c>
      <c r="F217" s="1004">
        <f>SUM(INDIRECT(ADDRESS(MATCH("K39",$A:$A,0)+1,COLUMN(F$13),4)&amp;":"&amp;ADDRESS(MATCH("K40",$A:$A,0)-1,COLUMN(F$13),4)))</f>
        <v/>
      </c>
      <c r="G217" s="1004">
        <f>SUM(INDIRECT(ADDRESS(MATCH("K39",$A:$A,0)+1,COLUMN(G$13),4)&amp;":"&amp;ADDRESS(MATCH("K40",$A:$A,0)-1,COLUMN(G$13),4)))</f>
        <v/>
      </c>
      <c r="H217" s="1004">
        <f>SUM(INDIRECT(ADDRESS(MATCH("K39",$A:$A,0)+1,COLUMN(H$13),4)&amp;":"&amp;ADDRESS(MATCH("K40",$A:$A,0)-1,COLUMN(H$13),4)))</f>
        <v/>
      </c>
      <c r="I217" s="245" t="n"/>
      <c r="J217" s="196" t="n"/>
      <c r="K217" s="197" t="n"/>
      <c r="L217" s="197" t="n"/>
      <c r="M217" s="197" t="n"/>
      <c r="N217" s="966">
        <f>B217</f>
        <v/>
      </c>
      <c r="O217" s="246">
        <f>C217*BS!$B$9</f>
        <v/>
      </c>
      <c r="P217" s="246">
        <f>D217*BS!$B$9</f>
        <v/>
      </c>
      <c r="Q217" s="246">
        <f>E217*BS!$B$9</f>
        <v/>
      </c>
      <c r="R217" s="246">
        <f>F217*BS!$B$9</f>
        <v/>
      </c>
      <c r="S217" s="246">
        <f>G217*BS!$B$9</f>
        <v/>
      </c>
      <c r="T217" s="246">
        <f>H217*BS!$B$9</f>
        <v/>
      </c>
      <c r="U217" s="247">
        <f>I213</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48" t="n"/>
      <c r="C218" s="242" t="n"/>
      <c r="D218" s="242" t="n"/>
      <c r="E218" s="242" t="n"/>
      <c r="F218" s="242" t="n"/>
      <c r="G218" s="242" t="n"/>
      <c r="H218" s="242" t="n"/>
      <c r="I218" s="242" t="n"/>
      <c r="J218" s="180"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0"/>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Type of goods Sale of goods</t>
        </is>
      </c>
      <c r="C15" s="939" t="n"/>
      <c r="D15" s="939" t="n"/>
      <c r="E15" s="939" t="n"/>
      <c r="F15" s="939" t="n"/>
      <c r="G15" s="939" t="n">
        <v>229785</v>
      </c>
      <c r="H15" s="939" t="n">
        <v>214911</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-249283</v>
      </c>
      <c r="H29" s="939" t="n">
        <v>-227382</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Administrative expenses</t>
        </is>
      </c>
      <c r="C56" s="939" t="n"/>
      <c r="D56" s="939" t="n"/>
      <c r="E56" s="939" t="n"/>
      <c r="F56" s="939" t="n"/>
      <c r="G56" s="939" t="n">
        <v>-4069</v>
      </c>
      <c r="H56" s="939" t="n">
        <v>-5557</v>
      </c>
      <c r="I56" s="1017" t="n"/>
      <c r="N56" s="293">
        <f>B56</f>
        <v/>
      </c>
      <c r="O56" s="192" t="inlineStr"/>
      <c r="P56" s="192" t="inlineStr"/>
      <c r="Q56" s="192" t="inlineStr"/>
      <c r="R56" s="192" t="inlineStr"/>
      <c r="S56" s="192">
        <f>G56*BS!$B$9</f>
        <v/>
      </c>
      <c r="T56" s="192">
        <f>H56*BS!$B$9</f>
        <v/>
      </c>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Administrative expenses</t>
        </is>
      </c>
      <c r="C80" s="939" t="n"/>
      <c r="D80" s="939" t="n"/>
      <c r="E80" s="939" t="n"/>
      <c r="F80" s="939" t="n"/>
      <c r="G80" s="939" t="n">
        <v>-4069</v>
      </c>
      <c r="H80" s="939" t="n">
        <v>-5557</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Commission revenue</t>
        </is>
      </c>
      <c r="C84" s="991" t="n"/>
      <c r="D84" s="991" t="n"/>
      <c r="E84" s="991" t="n"/>
      <c r="F84" s="991" t="n"/>
      <c r="G84" s="991" t="n">
        <v>780</v>
      </c>
      <c r="H84" s="991" t="n">
        <v>775</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Bank interest</t>
        </is>
      </c>
      <c r="C98" s="939" t="n"/>
      <c r="D98" s="939" t="n"/>
      <c r="E98" s="939" t="n"/>
      <c r="F98" s="939" t="n"/>
      <c r="G98" s="939" t="n">
        <v>170</v>
      </c>
      <c r="H98" s="939" t="n">
        <v>60</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Interest expenses</t>
        </is>
      </c>
      <c r="C111" s="939" t="n"/>
      <c r="D111" s="939" t="n"/>
      <c r="E111" s="939" t="n"/>
      <c r="F111" s="939" t="n"/>
      <c r="G111" s="939" t="n">
        <v>-303</v>
      </c>
      <c r="H111" s="939" t="n">
        <v>-203</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Discount unwind on the provision for asset retirement obligation</t>
        </is>
      </c>
      <c r="C112" s="939" t="n"/>
      <c r="D112" s="939" t="n"/>
      <c r="E112" s="939" t="n"/>
      <c r="F112" s="939" t="n"/>
      <c r="G112" s="939" t="n">
        <v>-315</v>
      </c>
      <c r="H112" s="939" t="n">
        <v>-336</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-618</v>
      </c>
      <c r="H124" s="952" t="n">
        <v>-539</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Accounting loss before income tax</t>
        </is>
      </c>
      <c r="G138" t="n">
        <v>-20678</v>
      </c>
      <c r="H138" t="n">
        <v>-28082</v>
      </c>
      <c r="N138">
        <f>B138</f>
        <v/>
      </c>
      <c r="O138" t="inlineStr"/>
      <c r="P138" t="inlineStr"/>
      <c r="Q138" t="inlineStr"/>
      <c r="R138" t="inlineStr"/>
      <c r="S138">
        <f>G138*BS!$B$9</f>
        <v/>
      </c>
      <c r="T138">
        <f>H138*BS!$B$9</f>
        <v/>
      </c>
    </row>
    <row r="139" customFormat="1" s="118">
      <c r="B139" t="inlineStr">
        <is>
          <t xml:space="preserve">  Adjustments in respect of current income tax of previous year</t>
        </is>
      </c>
      <c r="G139" t="n">
        <v>0</v>
      </c>
      <c r="H139" t="n">
        <v>71</v>
      </c>
      <c r="N139">
        <f>B139</f>
        <v/>
      </c>
      <c r="O139" t="inlineStr"/>
      <c r="P139" t="inlineStr"/>
      <c r="Q139" t="inlineStr"/>
      <c r="R139" t="inlineStr"/>
      <c r="S139">
        <f>G139*BS!$B$9</f>
        <v/>
      </c>
      <c r="T139">
        <f>H139*BS!$B$9</f>
        <v/>
      </c>
    </row>
    <row r="140" customFormat="1" s="118">
      <c r="B140" t="inlineStr">
        <is>
          <t xml:space="preserve"> Current income tax: Current income tax benefit</t>
        </is>
      </c>
      <c r="G140" t="n">
        <v>5473</v>
      </c>
      <c r="H140" t="n">
        <v>5119</v>
      </c>
      <c r="N140">
        <f>B140</f>
        <v/>
      </c>
      <c r="O140" t="inlineStr"/>
      <c r="P140" t="inlineStr"/>
      <c r="Q140" t="inlineStr"/>
      <c r="R140" t="inlineStr"/>
      <c r="S140">
        <f>G140*BS!$B$9</f>
        <v/>
      </c>
      <c r="T140">
        <f>H140*BS!$B$9</f>
        <v/>
      </c>
    </row>
    <row r="141" customFormat="1" s="118">
      <c r="B141" t="inlineStr">
        <is>
          <t xml:space="preserve"> Current income tax: Adjustments in respect of current income tax of previous year</t>
        </is>
      </c>
      <c r="G141" t="n">
        <v>0</v>
      </c>
      <c r="H141" t="n">
        <v>71</v>
      </c>
      <c r="N141">
        <f>B141</f>
        <v/>
      </c>
      <c r="O141" t="inlineStr"/>
      <c r="P141" t="inlineStr"/>
      <c r="Q141" t="inlineStr"/>
      <c r="R141" t="inlineStr"/>
      <c r="S141">
        <f>G141*BS!$B$9</f>
        <v/>
      </c>
      <c r="T141">
        <f>H141*BS!$B$9</f>
        <v/>
      </c>
    </row>
    <row r="142" customFormat="1" s="118">
      <c r="B142" t="inlineStr">
        <is>
          <t xml:space="preserve"> Deferred income tax: Origination and reversal of temporary differences</t>
        </is>
      </c>
      <c r="G142" t="n">
        <v>-1529</v>
      </c>
      <c r="H142" t="n">
        <v>3027</v>
      </c>
      <c r="N142">
        <f>B142</f>
        <v/>
      </c>
      <c r="O142" t="inlineStr"/>
      <c r="P142" t="inlineStr"/>
      <c r="Q142" t="inlineStr"/>
      <c r="R142" t="inlineStr"/>
      <c r="S142">
        <f>G142*BS!$B$9</f>
        <v/>
      </c>
      <c r="T142">
        <f>H142*BS!$B$9</f>
        <v/>
      </c>
    </row>
    <row r="143" customFormat="1" s="118">
      <c r="B143" s="102"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B144" s="102" t="n"/>
      <c r="C144" s="939"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A145" s="118" t="inlineStr">
        <is>
          <t>K22</t>
        </is>
      </c>
      <c r="B145" s="298" t="inlineStr">
        <is>
          <t>Minority Interest (-)</t>
        </is>
      </c>
      <c r="C145" s="158" t="n"/>
      <c r="D145" s="954" t="n"/>
      <c r="E145" s="954" t="n"/>
      <c r="F145" s="954" t="n"/>
      <c r="G145" s="954" t="n"/>
      <c r="H145" s="954" t="n"/>
      <c r="I145" s="1017" t="n"/>
      <c r="L145" s="279" t="n"/>
      <c r="M145" s="279" t="n"/>
      <c r="N145" s="290">
        <f>B145</f>
        <v/>
      </c>
      <c r="O145" s="204" t="inlineStr"/>
      <c r="P145" s="204" t="inlineStr"/>
      <c r="Q145" s="204" t="inlineStr"/>
      <c r="R145" s="204" t="inlineStr"/>
      <c r="S145" s="204" t="inlineStr"/>
      <c r="T145" s="204" t="inlineStr"/>
      <c r="U145" s="1016">
        <f>I140</f>
        <v/>
      </c>
    </row>
    <row r="146" customFormat="1" s="118">
      <c r="B146" s="102" t="n"/>
      <c r="C146" s="939" t="n"/>
      <c r="D146" s="939" t="n"/>
      <c r="E146" s="939" t="n"/>
      <c r="F146" s="939" t="n"/>
      <c r="G146" s="939" t="n"/>
      <c r="H146" s="939" t="n"/>
      <c r="I146" s="1017" t="n"/>
      <c r="L146" s="279" t="n"/>
      <c r="M146" s="279" t="n"/>
      <c r="N146" s="293" t="inlineStr"/>
      <c r="O146" s="192" t="inlineStr"/>
      <c r="P146" s="192" t="inlineStr"/>
      <c r="Q146" s="192" t="inlineStr"/>
      <c r="R146" s="192" t="inlineStr"/>
      <c r="S146" s="192" t="inlineStr"/>
      <c r="T146" s="192" t="inlineStr"/>
      <c r="U146" s="1016">
        <f>I141</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I142</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I143</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I144</f>
        <v/>
      </c>
    </row>
    <row r="150" customFormat="1" s="118">
      <c r="A150" s="118" t="inlineStr">
        <is>
          <t>K23</t>
        </is>
      </c>
      <c r="B150" s="96" t="inlineStr">
        <is>
          <t xml:space="preserve">Total </t>
        </is>
      </c>
      <c r="C150" s="158">
        <f>SUM(INDIRECT(ADDRESS(MATCH("K22",$A:$A,0)+1,COLUMN(C$12),4)&amp;":"&amp;ADDRESS(MATCH("K23",$A:$A,0)-1,COLUMN(C$12),4)))</f>
        <v/>
      </c>
      <c r="D150" s="158">
        <f>SUM(INDIRECT(ADDRESS(MATCH("K22",$A:$A,0)+1,COLUMN(D$12),4)&amp;":"&amp;ADDRESS(MATCH("K23",$A:$A,0)-1,COLUMN(D$12),4)))</f>
        <v/>
      </c>
      <c r="E150" s="158">
        <f>SUM(INDIRECT(ADDRESS(MATCH("K22",$A:$A,0)+1,COLUMN(E$12),4)&amp;":"&amp;ADDRESS(MATCH("K23",$A:$A,0)-1,COLUMN(E$12),4)))</f>
        <v/>
      </c>
      <c r="F150" s="158">
        <f>SUM(INDIRECT(ADDRESS(MATCH("K22",$A:$A,0)+1,COLUMN(F$12),4)&amp;":"&amp;ADDRESS(MATCH("K23",$A:$A,0)-1,COLUMN(F$12),4)))</f>
        <v/>
      </c>
      <c r="G150" s="158" t="n">
        <v>0</v>
      </c>
      <c r="H150" s="158" t="n">
        <v>0</v>
      </c>
      <c r="I150" s="1017" t="n"/>
      <c r="L150" s="279" t="n"/>
      <c r="M150" s="279" t="n"/>
      <c r="N150" s="290">
        <f>B150</f>
        <v/>
      </c>
      <c r="O150" s="204">
        <f>C150*BS!$B$9</f>
        <v/>
      </c>
      <c r="P150" s="204">
        <f>D150*BS!$B$9</f>
        <v/>
      </c>
      <c r="Q150" s="204">
        <f>E150*BS!$B$9</f>
        <v/>
      </c>
      <c r="R150" s="204">
        <f>F150*BS!$B$9</f>
        <v/>
      </c>
      <c r="S150" s="204">
        <f>G150*BS!$B$9</f>
        <v/>
      </c>
      <c r="T150" s="204">
        <f>H150*BS!$B$9</f>
        <v/>
      </c>
      <c r="U150" s="1016">
        <f>I145</f>
        <v/>
      </c>
    </row>
    <row r="151" customFormat="1" s="118">
      <c r="B151" s="303" t="n"/>
      <c r="C151" s="279" t="n"/>
      <c r="D151" s="938" t="n"/>
      <c r="E151" s="938" t="n"/>
      <c r="F151" s="938" t="n"/>
      <c r="G151" s="938" t="n"/>
      <c r="H151" s="938" t="n"/>
      <c r="I151" s="1017" t="n"/>
      <c r="L151" s="279" t="n"/>
      <c r="M151" s="279" t="n"/>
      <c r="N151" s="296" t="inlineStr"/>
      <c r="O151" s="192" t="inlineStr"/>
      <c r="P151" s="192" t="inlineStr"/>
      <c r="Q151" s="192" t="inlineStr"/>
      <c r="R151" s="192" t="inlineStr"/>
      <c r="S151" s="192" t="inlineStr"/>
      <c r="T151" s="192" t="inlineStr"/>
      <c r="U151" s="1016">
        <f>I146</f>
        <v/>
      </c>
    </row>
    <row r="152" customFormat="1" s="118">
      <c r="A152" s="118" t="inlineStr">
        <is>
          <t>K24</t>
        </is>
      </c>
      <c r="B152" s="298" t="inlineStr">
        <is>
          <t xml:space="preserve">Extraordinary Gain/Loss </t>
        </is>
      </c>
      <c r="C152" s="158" t="n"/>
      <c r="D152" s="954" t="n"/>
      <c r="E152" s="954" t="n"/>
      <c r="F152" s="954" t="n"/>
      <c r="G152" s="954" t="n"/>
      <c r="H152" s="954" t="n"/>
      <c r="I152" s="1017" t="n"/>
      <c r="L152" s="279" t="n"/>
      <c r="M152" s="279" t="n"/>
      <c r="N152" s="290">
        <f>B152</f>
        <v/>
      </c>
      <c r="O152" s="204" t="inlineStr"/>
      <c r="P152" s="204" t="inlineStr"/>
      <c r="Q152" s="204" t="inlineStr"/>
      <c r="R152" s="204" t="inlineStr"/>
      <c r="S152" s="204" t="inlineStr"/>
      <c r="T152" s="204" t="inlineStr"/>
      <c r="U152" s="1016">
        <f>I147</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I148</f>
        <v/>
      </c>
    </row>
    <row r="154" customFormat="1" s="118">
      <c r="B154" s="303" t="n"/>
      <c r="I154" s="1017" t="n"/>
      <c r="L154" s="279" t="n"/>
      <c r="M154" s="279" t="n"/>
      <c r="N154" s="293" t="inlineStr"/>
      <c r="O154" s="192" t="inlineStr"/>
      <c r="P154" s="192" t="inlineStr"/>
      <c r="Q154" s="192" t="inlineStr"/>
      <c r="R154" s="192" t="inlineStr"/>
      <c r="S154" s="192" t="inlineStr"/>
      <c r="T154" s="192" t="inlineStr"/>
      <c r="U154" s="1016">
        <f>I149</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I150</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I151</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I152</f>
        <v/>
      </c>
    </row>
    <row r="158" customFormat="1" s="118">
      <c r="B158" s="102" t="n"/>
      <c r="C158" s="939" t="n"/>
      <c r="D158" s="939" t="n"/>
      <c r="E158" s="939" t="n"/>
      <c r="F158" s="939" t="n"/>
      <c r="G158" s="939" t="n"/>
      <c r="H158" s="939" t="n"/>
      <c r="I158" s="1017" t="n"/>
      <c r="L158" s="279" t="n"/>
      <c r="M158" s="279" t="n"/>
      <c r="N158" s="293" t="inlineStr"/>
      <c r="O158" s="192" t="inlineStr"/>
      <c r="P158" s="192" t="inlineStr"/>
      <c r="Q158" s="192" t="inlineStr"/>
      <c r="R158" s="192" t="inlineStr"/>
      <c r="S158" s="192" t="inlineStr"/>
      <c r="T158" s="192" t="inlineStr"/>
      <c r="U158" s="1016">
        <f>I153</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I154</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I155</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I156</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I157</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I158</f>
        <v/>
      </c>
    </row>
    <row r="164" customFormat="1" s="118">
      <c r="A164" s="118" t="inlineStr">
        <is>
          <t>K25</t>
        </is>
      </c>
      <c r="B164" s="96" t="inlineStr">
        <is>
          <t xml:space="preserve">Total </t>
        </is>
      </c>
      <c r="C164" s="158">
        <f>SUM(INDIRECT(ADDRESS(MATCH("K24",$A:$A,0)+1,COLUMN(C$12),4)&amp;":"&amp;ADDRESS(MATCH("K25",$A:$A,0)-1,COLUMN(C$12),4)))</f>
        <v/>
      </c>
      <c r="D164" s="158">
        <f>SUM(INDIRECT(ADDRESS(MATCH("K24",$A:$A,0)+1,COLUMN(D$12),4)&amp;":"&amp;ADDRESS(MATCH("K25",$A:$A,0)-1,COLUMN(D$12),4)))</f>
        <v/>
      </c>
      <c r="E164" s="158">
        <f>SUM(INDIRECT(ADDRESS(MATCH("K24",$A:$A,0)+1,COLUMN(E$12),4)&amp;":"&amp;ADDRESS(MATCH("K25",$A:$A,0)-1,COLUMN(E$12),4)))</f>
        <v/>
      </c>
      <c r="F164" s="158">
        <f>SUM(INDIRECT(ADDRESS(MATCH("K24",$A:$A,0)+1,COLUMN(F$12),4)&amp;":"&amp;ADDRESS(MATCH("K25",$A:$A,0)-1,COLUMN(F$12),4)))</f>
        <v/>
      </c>
      <c r="G164" s="158" t="n">
        <v>0</v>
      </c>
      <c r="H164" s="158" t="n">
        <v>0</v>
      </c>
      <c r="I164" s="1017" t="n"/>
      <c r="L164" s="279" t="n"/>
      <c r="M164" s="279" t="n"/>
      <c r="N164" s="290">
        <f>B164</f>
        <v/>
      </c>
      <c r="O164" s="204">
        <f>C164*BS!$B$9</f>
        <v/>
      </c>
      <c r="P164" s="204">
        <f>D164*BS!$B$9</f>
        <v/>
      </c>
      <c r="Q164" s="204">
        <f>E164*BS!$B$9</f>
        <v/>
      </c>
      <c r="R164" s="204">
        <f>F164*BS!$B$9</f>
        <v/>
      </c>
      <c r="S164" s="204">
        <f>G164*BS!$B$9</f>
        <v/>
      </c>
      <c r="T164" s="204">
        <f>H164*BS!$B$9</f>
        <v/>
      </c>
      <c r="U164" s="1016">
        <f>I159</f>
        <v/>
      </c>
    </row>
    <row r="165" customFormat="1" s="118">
      <c r="B165" s="303" t="n"/>
      <c r="D165" s="939" t="n"/>
      <c r="E165" s="939" t="n"/>
      <c r="F165" s="939" t="n"/>
      <c r="G165" s="939" t="n"/>
      <c r="H165" s="939" t="n"/>
      <c r="I165" s="934" t="n"/>
      <c r="N165" s="296" t="inlineStr"/>
      <c r="O165" s="192" t="inlineStr"/>
      <c r="P165" s="192" t="inlineStr"/>
      <c r="Q165" s="192" t="inlineStr"/>
      <c r="R165" s="192" t="inlineStr"/>
      <c r="S165" s="192" t="inlineStr"/>
      <c r="T165" s="192" t="inlineStr"/>
      <c r="U165" s="1016" t="n"/>
    </row>
    <row r="166" customFormat="1" s="118">
      <c r="A166" s="118" t="inlineStr">
        <is>
          <t>K26</t>
        </is>
      </c>
      <c r="B166" s="298" t="inlineStr">
        <is>
          <t xml:space="preserve">Others </t>
        </is>
      </c>
      <c r="C166" s="97" t="n"/>
      <c r="D166" s="964" t="n"/>
      <c r="E166" s="964" t="n"/>
      <c r="F166" s="964" t="n"/>
      <c r="G166" s="964" t="n"/>
      <c r="H166" s="964" t="n"/>
      <c r="I166" s="1017" t="n"/>
      <c r="N166" s="290">
        <f>B166</f>
        <v/>
      </c>
      <c r="O166" s="204" t="inlineStr"/>
      <c r="P166" s="204" t="inlineStr"/>
      <c r="Q166" s="204" t="inlineStr"/>
      <c r="R166" s="204" t="inlineStr"/>
      <c r="S166" s="204" t="inlineStr"/>
      <c r="T166" s="204" t="inlineStr"/>
      <c r="U166" s="1016" t="n"/>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I162</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I163</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I164</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I165</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I166</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I167</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I168</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I169</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I170</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I171</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I172</f>
        <v/>
      </c>
    </row>
    <row r="178">
      <c r="A178" s="118" t="inlineStr">
        <is>
          <t>K27</t>
        </is>
      </c>
      <c r="B178" s="96" t="inlineStr">
        <is>
          <t xml:space="preserve">Total </t>
        </is>
      </c>
      <c r="C178" s="942">
        <f>SUM(INDIRECT(ADDRESS(MATCH("K26",$A:$A,0)+1,COLUMN(C$12),4)&amp;":"&amp;ADDRESS(MATCH("K27",$A:$A,0)-1,COLUMN(C$12),4)))</f>
        <v/>
      </c>
      <c r="D178" s="942">
        <f>SUM(INDIRECT(ADDRESS(MATCH("K26",$A:$A,0)+1,COLUMN(D$12),4)&amp;":"&amp;ADDRESS(MATCH("K27",$A:$A,0)-1,COLUMN(D$12),4)))</f>
        <v/>
      </c>
      <c r="E178" s="942">
        <f>SUM(INDIRECT(ADDRESS(MATCH("K26",$A:$A,0)+1,COLUMN(E$12),4)&amp;":"&amp;ADDRESS(MATCH("K27",$A:$A,0)-1,COLUMN(E$12),4)))</f>
        <v/>
      </c>
      <c r="F178" s="942">
        <f>SUM(INDIRECT(ADDRESS(MATCH("K26",$A:$A,0)+1,COLUMN(F$12),4)&amp;":"&amp;ADDRESS(MATCH("K27",$A:$A,0)-1,COLUMN(F$12),4)))</f>
        <v/>
      </c>
      <c r="G178" s="942" t="n">
        <v>0</v>
      </c>
      <c r="H178" s="942" t="n">
        <v>0</v>
      </c>
      <c r="I178" s="1017" t="n"/>
      <c r="N178" s="290">
        <f>B178</f>
        <v/>
      </c>
      <c r="O178" s="204">
        <f>C178*BS!$B$9</f>
        <v/>
      </c>
      <c r="P178" s="204">
        <f>D178*BS!$B$9</f>
        <v/>
      </c>
      <c r="Q178" s="204">
        <f>E178*BS!$B$9</f>
        <v/>
      </c>
      <c r="R178" s="204">
        <f>F178*BS!$B$9</f>
        <v/>
      </c>
      <c r="S178" s="204">
        <f>G178*BS!$B$9</f>
        <v/>
      </c>
      <c r="T178" s="204">
        <f>H178*BS!$B$9</f>
        <v/>
      </c>
      <c r="U178" s="1021" t="n"/>
    </row>
    <row r="179">
      <c r="B179" s="306" t="n"/>
      <c r="C179" s="307" t="n"/>
      <c r="D179" s="307" t="n"/>
      <c r="E179" s="307" t="n"/>
      <c r="F179" s="307" t="n"/>
      <c r="G179" s="307" t="n"/>
      <c r="H179" s="307" t="n"/>
      <c r="I179" s="1022" t="n"/>
      <c r="N179" s="309" t="inlineStr"/>
      <c r="O179" s="310" t="inlineStr"/>
      <c r="P179" s="310" t="inlineStr"/>
      <c r="Q179" s="310" t="inlineStr"/>
      <c r="R179" s="310" t="inlineStr"/>
      <c r="S179" s="310" t="inlineStr"/>
      <c r="T179" s="310" t="inlineStr"/>
      <c r="U179" s="311" t="n"/>
    </row>
    <row r="180">
      <c r="N180" t="inlineStr"/>
      <c r="O180" t="inlineStr"/>
      <c r="P180" t="inlineStr"/>
      <c r="Q180" t="inlineStr"/>
      <c r="R180" t="inlineStr"/>
      <c r="S180" t="inlineStr"/>
      <c r="T180" t="inlineStr"/>
    </row>
    <row r="181">
      <c r="B181" s="312" t="n"/>
      <c r="D181" s="1023" t="n"/>
      <c r="N181" s="314" t="inlineStr"/>
      <c r="O181" t="inlineStr"/>
      <c r="P181" s="1024" t="inlineStr"/>
      <c r="Q181" t="inlineStr"/>
      <c r="R181" t="inlineStr"/>
      <c r="S181" t="inlineStr"/>
      <c r="T181" t="inlineStr"/>
    </row>
    <row r="182">
      <c r="D182" s="1023" t="n"/>
      <c r="N182" t="inlineStr"/>
      <c r="O182" t="inlineStr"/>
      <c r="P182" s="1024"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G187" s="1025" t="n"/>
      <c r="H187" s="1025" t="n"/>
      <c r="N187" t="inlineStr"/>
      <c r="O187" t="inlineStr"/>
      <c r="P187" t="inlineStr"/>
      <c r="Q187" t="inlineStr"/>
      <c r="R187" t="inlineStr"/>
      <c r="S187" s="1026" t="inlineStr"/>
      <c r="T187" s="1026" t="inlineStr"/>
    </row>
    <row r="188">
      <c r="B188" s="312" t="n"/>
      <c r="N188" s="314"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B190" s="312" t="n"/>
      <c r="N190" s="314" t="inlineStr"/>
      <c r="O190" t="inlineStr"/>
      <c r="P190" t="inlineStr"/>
      <c r="Q190" t="inlineStr"/>
      <c r="R190" t="inlineStr"/>
      <c r="S190" t="inlineStr"/>
      <c r="T19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12076</v>
      </c>
      <c r="G12" s="1029" t="n">
        <v>1779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-4012</v>
      </c>
      <c r="G13" s="1028" t="n">
        <v>-5608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-4012</v>
      </c>
      <c r="G18" s="1029" t="n">
        <v>-5608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33500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-37082</v>
      </c>
      <c r="G23" s="1028" t="n">
        <v>-4841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-3582</v>
      </c>
      <c r="G25" s="1029" t="n">
        <v>-4841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