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43537</v>
      </c>
      <c r="H15" s="103" t="n">
        <v>1643586</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Term deposit</t>
        </is>
      </c>
      <c r="C16" s="103" t="n"/>
      <c r="D16" s="103" t="n"/>
      <c r="E16" s="103" t="n"/>
      <c r="F16" s="103" t="n"/>
      <c r="G16" s="103" t="n">
        <v>1500000</v>
      </c>
      <c r="H16" s="103" t="n">
        <v>2170000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20697953</v>
      </c>
      <c r="H29" s="103" t="n">
        <v>19290507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Less: Allowance for expected credit losses</t>
        </is>
      </c>
      <c r="C30" s="103" t="n"/>
      <c r="D30" s="103" t="n"/>
      <c r="E30" s="103" t="n"/>
      <c r="F30" s="103" t="n"/>
      <c r="G30" s="103" t="n">
        <v>-471631</v>
      </c>
      <c r="H30" s="103" t="n">
        <v>-550217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v>0</v>
      </c>
      <c r="H52" s="103" t="n">
        <v>0</v>
      </c>
      <c r="I52" s="931" t="n"/>
      <c r="N52" s="105" t="inlineStr"/>
      <c r="O52" s="106" t="inlineStr"/>
      <c r="P52" s="106" t="inlineStr"/>
      <c r="Q52" s="106" t="inlineStr"/>
      <c r="R52" s="106" t="inlineStr"/>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828405</v>
      </c>
      <c r="H56" s="939" t="n">
        <v>1842144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None Prepaid subscription</t>
        </is>
      </c>
      <c r="C57" s="939" t="n"/>
      <c r="D57" s="939" t="n"/>
      <c r="E57" s="939" t="n"/>
      <c r="F57" s="939" t="n"/>
      <c r="G57" s="939" t="n">
        <v>176951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None Other deposits</t>
        </is>
      </c>
      <c r="C70" s="939" t="n"/>
      <c r="D70" s="939" t="n"/>
      <c r="E70" s="939" t="n"/>
      <c r="F70" s="939" t="n"/>
      <c r="G70" s="939" t="n">
        <v>116659</v>
      </c>
      <c r="H70" s="939" t="n">
        <v>234994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25671645</v>
      </c>
      <c r="H71" s="939" t="n">
        <v>23404995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Low value assets Plant and equipment  Plant and equipment  Plant and equipment  None 2023 Balance at 31 March 2023</t>
        </is>
      </c>
      <c r="C86" s="939" t="n"/>
      <c r="D86" s="939" t="n"/>
      <c r="E86" s="939" t="n"/>
      <c r="F86" s="939" t="n"/>
      <c r="G86" s="939" t="n">
        <v>0</v>
      </c>
      <c r="H86" s="939" t="n">
        <v>372170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Low value assets (Plant and equipment)  None 2023 Balance at 31 March 2023</t>
        </is>
      </c>
      <c r="C87" s="939" t="n"/>
      <c r="D87" s="939" t="n"/>
      <c r="E87" s="939" t="n"/>
      <c r="F87" s="939" t="n"/>
      <c r="G87" s="939" t="n">
        <v>0</v>
      </c>
      <c r="H87" s="939" t="n">
        <v>39918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Low value assets Plant and equipment  Plant and equipment  Plant and equipment  None 2023 Balance at 31 March 2023</t>
        </is>
      </c>
      <c r="C100" s="952" t="n"/>
      <c r="D100" s="952" t="n"/>
      <c r="E100" s="952" t="n"/>
      <c r="F100" s="952" t="n"/>
      <c r="G100" s="952" t="n">
        <v>0</v>
      </c>
      <c r="H100" s="952" t="n">
        <v>372170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Low value assets (Plant and equipment)  None 2023 Balance at 31 March 2023</t>
        </is>
      </c>
      <c r="C101" s="952" t="n"/>
      <c r="D101" s="939" t="n"/>
      <c r="E101" s="939" t="n"/>
      <c r="F101" s="939" t="n"/>
      <c r="G101" s="939" t="n">
        <v>0</v>
      </c>
      <c r="H101" s="939" t="n">
        <v>39918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6284865</v>
      </c>
      <c r="H114" s="939" t="n">
        <v>5629485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 xml:space="preserve">  None Goodwill - on consolidation</t>
        </is>
      </c>
      <c r="C129" s="103" t="n"/>
      <c r="D129" s="103" t="n"/>
      <c r="E129" s="103" t="n"/>
      <c r="F129" s="103" t="n"/>
      <c r="G129" s="103" t="n">
        <v>1627273</v>
      </c>
      <c r="H129" s="103" t="n">
        <v>1627273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6284865</v>
      </c>
      <c r="H133" s="939" t="n">
        <v>5629485</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Intangibles</t>
        </is>
      </c>
      <c r="C134" s="939" t="n"/>
      <c r="D134" s="939" t="n"/>
      <c r="E134" s="939" t="n"/>
      <c r="F134" s="939" t="n"/>
      <c r="G134" s="939" t="n">
        <v>1627273</v>
      </c>
      <c r="H134" s="939" t="n">
        <v>1627273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Deferred tax asset comprises temporary differences attributable to: Tax losses</t>
        </is>
      </c>
      <c r="G161" t="n">
        <v>1060069</v>
      </c>
      <c r="H161" t="n">
        <v>1574562</v>
      </c>
      <c r="N161">
        <f>B161</f>
        <v/>
      </c>
      <c r="O161" t="inlineStr"/>
      <c r="P161" t="inlineStr"/>
      <c r="Q161" t="inlineStr"/>
      <c r="R161" t="inlineStr"/>
      <c r="S161">
        <f>G161*BS!$B$9</f>
        <v/>
      </c>
      <c r="T161">
        <f>H161*BS!$B$9</f>
        <v/>
      </c>
    </row>
    <row r="162" customFormat="1" s="79">
      <c r="B162" t="inlineStr">
        <is>
          <t xml:space="preserve"> Deferred tax asset comprises temporary differences attributable to: Allowance for expected credit losses</t>
        </is>
      </c>
      <c r="G162" t="n">
        <v>141489</v>
      </c>
      <c r="H162" t="n">
        <v>165065</v>
      </c>
      <c r="N162">
        <f>B162</f>
        <v/>
      </c>
      <c r="O162" t="inlineStr"/>
      <c r="P162" t="inlineStr"/>
      <c r="Q162" t="inlineStr"/>
      <c r="R162" t="inlineStr"/>
      <c r="S162">
        <f>G162*BS!$B$9</f>
        <v/>
      </c>
      <c r="T162">
        <f>H162*BS!$B$9</f>
        <v/>
      </c>
    </row>
    <row r="163" customFormat="1" s="79">
      <c r="B163" t="inlineStr">
        <is>
          <t xml:space="preserve"> Deferred tax asset comprises temporary differences attributable to: Property, plant and equipment</t>
        </is>
      </c>
      <c r="G163" t="n">
        <v>505437</v>
      </c>
      <c r="H163" t="n">
        <v>-1272783</v>
      </c>
      <c r="N163">
        <f>B163</f>
        <v/>
      </c>
      <c r="O163" t="inlineStr"/>
      <c r="P163" t="inlineStr"/>
      <c r="Q163" t="inlineStr"/>
      <c r="R163" t="inlineStr"/>
      <c r="S163">
        <f>G163*BS!$B$9</f>
        <v/>
      </c>
      <c r="T163">
        <f>H163*BS!$B$9</f>
        <v/>
      </c>
    </row>
    <row r="164" customFormat="1" s="117">
      <c r="B164" t="inlineStr">
        <is>
          <t xml:space="preserve"> Deferred tax asset comprises temporary differences attributable to: Contract liabilities</t>
        </is>
      </c>
      <c r="G164" t="n">
        <v>535482</v>
      </c>
      <c r="H164" t="n">
        <v>394509</v>
      </c>
      <c r="N164">
        <f>B164</f>
        <v/>
      </c>
      <c r="O164" t="inlineStr"/>
      <c r="P164" t="inlineStr"/>
      <c r="Q164" t="inlineStr"/>
      <c r="R164" t="inlineStr"/>
      <c r="S164">
        <f>G164*BS!$B$9</f>
        <v/>
      </c>
      <c r="T164">
        <f>H164*BS!$B$9</f>
        <v/>
      </c>
    </row>
    <row r="165" customFormat="1" s="79">
      <c r="B165" t="inlineStr">
        <is>
          <t xml:space="preserve"> Deferred tax asset comprises temporary differences attributable to: Employee benefits</t>
        </is>
      </c>
      <c r="G165" t="n">
        <v>1406479</v>
      </c>
      <c r="H165" t="n">
        <v>1311333</v>
      </c>
      <c r="N165">
        <f>B165</f>
        <v/>
      </c>
      <c r="O165" t="inlineStr"/>
      <c r="P165" t="inlineStr"/>
      <c r="Q165" t="inlineStr"/>
      <c r="R165" t="inlineStr"/>
      <c r="S165">
        <f>G165*BS!$B$9</f>
        <v/>
      </c>
      <c r="T165">
        <f>H165*BS!$B$9</f>
        <v/>
      </c>
    </row>
    <row r="166" customFormat="1" s="79">
      <c r="B166" t="inlineStr">
        <is>
          <t xml:space="preserve"> Deferred tax asset comprises temporary differences attributable to: Leases</t>
        </is>
      </c>
      <c r="G166" t="n">
        <v>-440175</v>
      </c>
      <c r="H166" t="n">
        <v>1334538</v>
      </c>
      <c r="N166">
        <f>B166</f>
        <v/>
      </c>
      <c r="O166" t="inlineStr"/>
      <c r="P166" t="inlineStr"/>
      <c r="Q166" t="inlineStr"/>
      <c r="R166" t="inlineStr"/>
      <c r="S166">
        <f>G166*BS!$B$9</f>
        <v/>
      </c>
      <c r="T166">
        <f>H166*BS!$B$9</f>
        <v/>
      </c>
    </row>
    <row r="167" customFormat="1" s="79">
      <c r="B167" t="inlineStr">
        <is>
          <t xml:space="preserve"> Deferred tax asset comprises temporary differences attributable to: Accrued expenses</t>
        </is>
      </c>
      <c r="G167" t="n">
        <v>44879</v>
      </c>
      <c r="H167" t="n">
        <v>53603</v>
      </c>
      <c r="N167">
        <f>B167</f>
        <v/>
      </c>
      <c r="O167" t="inlineStr"/>
      <c r="P167" t="inlineStr"/>
      <c r="Q167" t="inlineStr"/>
      <c r="R167" t="inlineStr"/>
      <c r="S167">
        <f>G167*BS!$B$9</f>
        <v/>
      </c>
      <c r="T167">
        <f>H167*BS!$B$9</f>
        <v/>
      </c>
    </row>
    <row r="168" customFormat="1" s="79">
      <c r="B168" t="inlineStr">
        <is>
          <t xml:space="preserve"> Deferred tax asset comprises temporary differences attributable to: Debtors retention</t>
        </is>
      </c>
      <c r="G168" t="n">
        <v>-452414</v>
      </c>
      <c r="H168" t="n">
        <v>-287150</v>
      </c>
      <c r="N168">
        <f>B168</f>
        <v/>
      </c>
      <c r="O168" t="inlineStr"/>
      <c r="P168" t="inlineStr"/>
      <c r="Q168" t="inlineStr"/>
      <c r="R168" t="inlineStr"/>
      <c r="S168">
        <f>G168*BS!$B$9</f>
        <v/>
      </c>
      <c r="T168">
        <f>H168*BS!$B$9</f>
        <v/>
      </c>
    </row>
    <row r="169" customFormat="1" s="79">
      <c r="B169" t="inlineStr">
        <is>
          <t xml:space="preserve"> Deferred tax asset comprises temporary differences attributable to: Prepayments</t>
        </is>
      </c>
      <c r="G169" t="n">
        <v>-175722</v>
      </c>
      <c r="H169" t="n">
        <v>-25802</v>
      </c>
      <c r="N169">
        <f>B169</f>
        <v/>
      </c>
      <c r="O169" t="inlineStr"/>
      <c r="P169" t="inlineStr"/>
      <c r="Q169" t="inlineStr"/>
      <c r="R169" t="inlineStr"/>
      <c r="S169">
        <f>G169*BS!$B$9</f>
        <v/>
      </c>
      <c r="T169">
        <f>H169*BS!$B$9</f>
        <v/>
      </c>
    </row>
    <row r="170" customFormat="1" s="79">
      <c r="B170" t="inlineStr">
        <is>
          <t xml:space="preserve"> Deferred tax asset comprises temporary differences attributable to: Contract assets</t>
        </is>
      </c>
      <c r="G170" t="n">
        <v>-999673</v>
      </c>
      <c r="H170" t="n">
        <v>-1112261</v>
      </c>
      <c r="N170">
        <f>B170</f>
        <v/>
      </c>
      <c r="O170" t="inlineStr"/>
      <c r="P170" t="inlineStr"/>
      <c r="Q170" t="inlineStr"/>
      <c r="R170" t="inlineStr"/>
      <c r="S170">
        <f>G170*BS!$B$9</f>
        <v/>
      </c>
      <c r="T170">
        <f>H170*BS!$B$9</f>
        <v/>
      </c>
    </row>
    <row r="171" customFormat="1" s="79">
      <c r="B171" t="inlineStr">
        <is>
          <t xml:space="preserve"> Deferred tax asset comprises temporary differences attributable to: Other provisions</t>
        </is>
      </c>
      <c r="G171" t="n">
        <v>-71204</v>
      </c>
      <c r="H171" t="n">
        <v>39187</v>
      </c>
      <c r="N171">
        <f>B171</f>
        <v/>
      </c>
      <c r="O171" t="inlineStr"/>
      <c r="P171" t="inlineStr"/>
      <c r="Q171" t="inlineStr"/>
      <c r="R171" t="inlineStr"/>
      <c r="S171">
        <f>G171*BS!$B$9</f>
        <v/>
      </c>
      <c r="T171">
        <f>H171*BS!$B$9</f>
        <v/>
      </c>
    </row>
    <row r="172" customFormat="1" s="79">
      <c r="B172" t="inlineStr">
        <is>
          <t xml:space="preserve"> Deferred tax asset comprises temporary differences attributable to: "Black hole" expenditure</t>
        </is>
      </c>
      <c r="G172" t="n">
        <v>278255</v>
      </c>
      <c r="H172" t="n">
        <v>139128</v>
      </c>
      <c r="N172">
        <f>B172</f>
        <v/>
      </c>
      <c r="O172" t="inlineStr"/>
      <c r="P172" t="inlineStr"/>
      <c r="Q172" t="inlineStr"/>
      <c r="R172" t="inlineStr"/>
      <c r="S172">
        <f>G172*BS!$B$9</f>
        <v/>
      </c>
      <c r="T172">
        <f>H172*BS!$B$9</f>
        <v/>
      </c>
    </row>
    <row r="173" customFormat="1" s="79">
      <c r="B173" t="inlineStr">
        <is>
          <t xml:space="preserve"> Deferred tax asset comprises temporary differences attributable to: Deferred tax asset</t>
        </is>
      </c>
      <c r="G173" t="n">
        <v>1832902</v>
      </c>
      <c r="H173" t="n">
        <v>2313929</v>
      </c>
      <c r="N173">
        <f>B173</f>
        <v/>
      </c>
      <c r="O173" t="inlineStr"/>
      <c r="P173" t="inlineStr"/>
      <c r="Q173" t="inlineStr"/>
      <c r="R173" t="inlineStr"/>
      <c r="S173">
        <f>G173*BS!$B$9</f>
        <v/>
      </c>
      <c r="T173">
        <f>H173*BS!$B$9</f>
        <v/>
      </c>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f>SUM(INDIRECT(ADDRESS(MATCH("K24",$A:$A,0)+1,COLUMN(G$12),4)&amp;":"&amp;ADDRESS(MATCH("K25",$A:$A,0)-1,COLUMN(G$12),4)))</f>
        <v/>
      </c>
      <c r="H176" s="940">
        <f>SUM(INDIRECT(ADDRESS(MATCH("K24",$A:$A,0)+1,COLUMN(H$12),4)&amp;":"&amp;ADDRESS(MATCH("K25",$A:$A,0)-1,COLUMN(H$12),4)))</f>
        <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inlineStr">
        <is>
          <t>Other non-current asset *</t>
        </is>
      </c>
      <c r="C178" s="939" t="n"/>
      <c r="D178" s="939" t="n"/>
      <c r="E178" s="939" t="n"/>
      <c r="F178" s="939" t="n"/>
      <c r="G178" s="939" t="n">
        <v>535624</v>
      </c>
      <c r="H178" s="939" t="n">
        <v>2505395</v>
      </c>
      <c r="I178" s="928" t="n"/>
      <c r="K178" s="932" t="n"/>
      <c r="L178" s="932" t="n"/>
      <c r="N178" s="105">
        <f>B178</f>
        <v/>
      </c>
      <c r="O178" s="106" t="inlineStr"/>
      <c r="P178" s="106" t="inlineStr"/>
      <c r="Q178" s="106" t="inlineStr"/>
      <c r="R178" s="106" t="inlineStr"/>
      <c r="S178" s="106">
        <f>G178*BS!$B$9</f>
        <v/>
      </c>
      <c r="T178" s="106">
        <f>H178*BS!$B$9</f>
        <v/>
      </c>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f>SUM(INDIRECT(ADDRESS(MATCH("K26",$A:$A,0)+1,COLUMN(G$12),4)&amp;":"&amp;ADDRESS(MATCH("K27",$A:$A,0)-1,COLUMN(G$12),4)))</f>
        <v/>
      </c>
      <c r="H189" s="960">
        <f>SUM(INDIRECT(ADDRESS(MATCH("K26",$A:$A,0)+1,COLUMN(H$12),4)&amp;":"&amp;ADDRESS(MATCH("K27",$A:$A,0)-1,COLUMN(H$12),4)))</f>
        <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overdraft</t>
        </is>
      </c>
      <c r="C16" s="939" t="n"/>
      <c r="D16" s="939" t="n"/>
      <c r="E16" s="939" t="n"/>
      <c r="F16" s="939" t="n"/>
      <c r="G16" s="939" t="n">
        <v>1300741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Lease liabilities</t>
        </is>
      </c>
      <c r="C17" s="939" t="n"/>
      <c r="D17" s="939" t="n"/>
      <c r="E17" s="939" t="n"/>
      <c r="F17" s="939" t="n"/>
      <c r="G17" s="939" t="n">
        <v>1780907</v>
      </c>
      <c r="H17" s="939" t="n">
        <v>3700183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None Hire purchase liabilities</t>
        </is>
      </c>
      <c r="C18" s="939" t="n"/>
      <c r="D18" s="939" t="n"/>
      <c r="E18" s="939" t="n"/>
      <c r="F18" s="939" t="n"/>
      <c r="G18" s="939" t="n">
        <v>1228670</v>
      </c>
      <c r="H18" s="939" t="n">
        <v>319286</v>
      </c>
      <c r="I18" s="928" t="n"/>
      <c r="J18" s="180" t="n"/>
      <c r="N18" s="969">
        <f>B18</f>
        <v/>
      </c>
      <c r="O18" s="192" t="inlineStr"/>
      <c r="P18" s="192" t="inlineStr"/>
      <c r="Q18" s="192" t="inlineStr"/>
      <c r="R18" s="192" t="inlineStr"/>
      <c r="S18" s="192">
        <f>G18*BS!$B$9</f>
        <v/>
      </c>
      <c r="T18" s="192">
        <f>H18*BS!$B$9</f>
        <v/>
      </c>
      <c r="U18" s="193">
        <f>I18</f>
        <v/>
      </c>
    </row>
    <row r="19">
      <c r="B19" s="102" t="inlineStr">
        <is>
          <t xml:space="preserve">  Future lease payments are due as follows: Within one year</t>
        </is>
      </c>
      <c r="C19" s="103" t="n"/>
      <c r="D19" s="103" t="n"/>
      <c r="E19" s="103" t="n"/>
      <c r="F19" s="103" t="n"/>
      <c r="G19" s="103" t="n">
        <v>1929062</v>
      </c>
      <c r="H19" s="103" t="n">
        <v>777823</v>
      </c>
      <c r="I19" s="928" t="n"/>
      <c r="J19" s="180" t="n"/>
      <c r="N19" s="969">
        <f>B19</f>
        <v/>
      </c>
      <c r="O19" s="192" t="inlineStr"/>
      <c r="P19" s="192" t="inlineStr"/>
      <c r="Q19" s="192" t="inlineStr"/>
      <c r="R19" s="192" t="inlineStr"/>
      <c r="S19" s="192">
        <f>G19*BS!$B$9</f>
        <v/>
      </c>
      <c r="T19" s="192">
        <f>H19*BS!$B$9</f>
        <v/>
      </c>
      <c r="U19" s="193">
        <f>I19</f>
        <v/>
      </c>
    </row>
    <row r="20">
      <c r="B20" s="102" t="inlineStr">
        <is>
          <t xml:space="preserve">  Future lease payments are due as follows: One to five years</t>
        </is>
      </c>
      <c r="C20" s="939" t="n"/>
      <c r="D20" s="939" t="n"/>
      <c r="E20" s="939" t="n"/>
      <c r="F20" s="939" t="n"/>
      <c r="G20" s="939" t="n">
        <v>2055386</v>
      </c>
      <c r="H20" s="939" t="n">
        <v>3240264</v>
      </c>
      <c r="I20" s="928" t="n"/>
      <c r="J20" s="180" t="n"/>
      <c r="N20" s="969">
        <f>B20</f>
        <v/>
      </c>
      <c r="O20" s="192" t="inlineStr"/>
      <c r="P20" s="192" t="inlineStr"/>
      <c r="Q20" s="192" t="inlineStr"/>
      <c r="R20" s="192" t="inlineStr"/>
      <c r="S20" s="192">
        <f>G20*BS!$B$9</f>
        <v/>
      </c>
      <c r="T20" s="192">
        <f>H20*BS!$B$9</f>
        <v/>
      </c>
      <c r="U20" s="193">
        <f>I20</f>
        <v/>
      </c>
    </row>
    <row r="21">
      <c r="B21" s="102" t="inlineStr">
        <is>
          <t xml:space="preserve">  Future lease payments are due as follows: More than five years</t>
        </is>
      </c>
      <c r="C21" s="939" t="n"/>
      <c r="D21" s="939" t="n"/>
      <c r="E21" s="939" t="n"/>
      <c r="F21" s="939" t="n"/>
      <c r="G21" s="939" t="n">
        <v>913432</v>
      </c>
      <c r="H21" s="939" t="n">
        <v>474620</v>
      </c>
      <c r="I21" s="928" t="n"/>
      <c r="J21" s="180" t="n"/>
      <c r="N21" s="969">
        <f>B21</f>
        <v/>
      </c>
      <c r="O21" s="192" t="inlineStr"/>
      <c r="P21" s="192" t="inlineStr"/>
      <c r="Q21" s="192" t="inlineStr"/>
      <c r="R21" s="192" t="inlineStr"/>
      <c r="S21" s="192">
        <f>G21*BS!$B$9</f>
        <v/>
      </c>
      <c r="T21" s="192">
        <f>H21*BS!$B$9</f>
        <v/>
      </c>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11727321</v>
      </c>
      <c r="H58" s="939" t="n">
        <v>13112931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13141957</v>
      </c>
      <c r="H70" s="939" t="n">
        <v>14583624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PAYG payable</t>
        </is>
      </c>
      <c r="C88" s="939" t="n"/>
      <c r="D88" s="939" t="n"/>
      <c r="E88" s="939" t="n"/>
      <c r="F88" s="939" t="n"/>
      <c r="G88" s="939" t="n">
        <v>11467</v>
      </c>
      <c r="H88" s="939" t="n">
        <v>8965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GST payable</t>
        </is>
      </c>
      <c r="C89" s="939" t="n"/>
      <c r="D89" s="939" t="n"/>
      <c r="E89" s="939" t="n"/>
      <c r="F89" s="939" t="n"/>
      <c r="G89" s="939" t="n">
        <v>391540</v>
      </c>
      <c r="H89" s="939" t="n">
        <v>496612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Long service leave</t>
        </is>
      </c>
      <c r="C90" s="939" t="n"/>
      <c r="D90" s="939" t="n"/>
      <c r="E90" s="939" t="n"/>
      <c r="F90" s="939" t="n"/>
      <c r="G90" s="939" t="n">
        <v>390624</v>
      </c>
      <c r="H90" s="939" t="n">
        <v>445043</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-12440082</v>
      </c>
      <c r="H91" s="103" t="n">
        <v>-15651027</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Lease liabilities</t>
        </is>
      </c>
      <c r="G103" t="n">
        <v>1780907</v>
      </c>
      <c r="H103" t="n">
        <v>3700183</v>
      </c>
      <c r="N103">
        <f>B103</f>
        <v/>
      </c>
      <c r="O103" t="inlineStr"/>
      <c r="P103" t="inlineStr"/>
      <c r="Q103" t="inlineStr"/>
      <c r="R103" t="inlineStr"/>
      <c r="S103">
        <f>G103*BS!$B$9</f>
        <v/>
      </c>
      <c r="T103">
        <f>H103*BS!$B$9</f>
        <v/>
      </c>
    </row>
    <row r="104">
      <c r="B104" t="inlineStr">
        <is>
          <t xml:space="preserve">  None Hire purchase liabilities</t>
        </is>
      </c>
      <c r="G104" t="n">
        <v>1228670</v>
      </c>
      <c r="H104" t="n">
        <v>319286</v>
      </c>
      <c r="N104">
        <f>B104</f>
        <v/>
      </c>
      <c r="O104" t="inlineStr"/>
      <c r="P104" t="inlineStr"/>
      <c r="Q104" t="inlineStr"/>
      <c r="R104" t="inlineStr"/>
      <c r="S104">
        <f>G104*BS!$B$9</f>
        <v/>
      </c>
      <c r="T104">
        <f>H104*BS!$B$9</f>
        <v/>
      </c>
    </row>
    <row r="105">
      <c r="B105" t="inlineStr">
        <is>
          <t xml:space="preserve">  Future lease payments are due as follows: Within one year</t>
        </is>
      </c>
      <c r="G105" t="n">
        <v>1929062</v>
      </c>
      <c r="H105" t="n">
        <v>777823</v>
      </c>
      <c r="N105">
        <f>B105</f>
        <v/>
      </c>
      <c r="O105" t="inlineStr"/>
      <c r="P105" t="inlineStr"/>
      <c r="Q105" t="inlineStr"/>
      <c r="R105" t="inlineStr"/>
      <c r="S105">
        <f>G105*BS!$B$9</f>
        <v/>
      </c>
      <c r="T105">
        <f>H105*BS!$B$9</f>
        <v/>
      </c>
    </row>
    <row r="106">
      <c r="B106" t="inlineStr">
        <is>
          <t xml:space="preserve">  Future lease payments are due as follows: One to five years</t>
        </is>
      </c>
      <c r="G106" t="n">
        <v>2055386</v>
      </c>
      <c r="H106" t="n">
        <v>3240264</v>
      </c>
      <c r="N106">
        <f>B106</f>
        <v/>
      </c>
      <c r="O106" t="inlineStr"/>
      <c r="P106" t="inlineStr"/>
      <c r="Q106" t="inlineStr"/>
      <c r="R106" t="inlineStr"/>
      <c r="S106">
        <f>G106*BS!$B$9</f>
        <v/>
      </c>
      <c r="T106">
        <f>H106*BS!$B$9</f>
        <v/>
      </c>
    </row>
    <row r="107">
      <c r="B107" t="inlineStr">
        <is>
          <t xml:space="preserve">  Future lease payments are due as follows: More than five years</t>
        </is>
      </c>
      <c r="G107" t="n">
        <v>913432</v>
      </c>
      <c r="H107" t="n">
        <v>474620</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None Long service leave</t>
        </is>
      </c>
      <c r="C134" s="991" t="n"/>
      <c r="D134" s="991" t="n"/>
      <c r="E134" s="991" t="n"/>
      <c r="F134" s="991" t="n"/>
      <c r="G134" s="991" t="n">
        <v>390624</v>
      </c>
      <c r="H134" s="991" t="n">
        <v>445043</v>
      </c>
      <c r="I134" s="984" t="n"/>
      <c r="J134" s="180" t="n"/>
      <c r="N134" s="976">
        <f>B134</f>
        <v/>
      </c>
      <c r="O134" s="192" t="inlineStr"/>
      <c r="P134" s="192" t="inlineStr"/>
      <c r="Q134" s="192" t="inlineStr"/>
      <c r="R134" s="192" t="inlineStr"/>
      <c r="S134" s="192">
        <f>G134*BS!$B$9</f>
        <v/>
      </c>
      <c r="T134" s="192">
        <f>H134*BS!$B$9</f>
        <v/>
      </c>
      <c r="U134" s="193">
        <f>I129</f>
        <v/>
      </c>
    </row>
    <row r="135">
      <c r="A135" s="79" t="n"/>
      <c r="B135" s="102" t="inlineStr">
        <is>
          <t>Other non-current liabilities *</t>
        </is>
      </c>
      <c r="C135" s="991" t="n"/>
      <c r="D135" s="991" t="n"/>
      <c r="E135" s="991" t="n"/>
      <c r="F135" s="991" t="n"/>
      <c r="G135" s="991" t="n">
        <v>-439593</v>
      </c>
      <c r="H135" s="991" t="n">
        <v>-1149964</v>
      </c>
      <c r="I135" s="992" t="n"/>
      <c r="J135" s="180" t="n"/>
      <c r="N135" s="976">
        <f>B135</f>
        <v/>
      </c>
      <c r="O135" s="192" t="inlineStr"/>
      <c r="P135" s="192" t="inlineStr"/>
      <c r="Q135" s="192" t="inlineStr"/>
      <c r="R135" s="192" t="inlineStr"/>
      <c r="S135" s="192">
        <f>G135*BS!$B$9</f>
        <v/>
      </c>
      <c r="T135" s="192">
        <f>H135*BS!$B$9</f>
        <v/>
      </c>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Ordinary shares fully paid 7565407835 5065407835</t>
        </is>
      </c>
      <c r="C161" s="103" t="n"/>
      <c r="D161" s="103" t="n"/>
      <c r="E161" s="103" t="n"/>
      <c r="F161" s="103" t="n"/>
      <c r="G161" s="103" t="n">
        <v>5014754</v>
      </c>
      <c r="H161" s="103" t="n">
        <v>10014754</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0</v>
      </c>
      <c r="H172" s="993" t="n">
        <v>0</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inlineStr">
        <is>
          <t>Retained profits</t>
        </is>
      </c>
      <c r="C184" s="996" t="n"/>
      <c r="D184" s="996" t="n"/>
      <c r="E184" s="996" t="n"/>
      <c r="F184" s="996" t="n"/>
      <c r="G184" s="996" t="n">
        <v>5146496</v>
      </c>
      <c r="H184" s="996" t="n">
        <v>3943309</v>
      </c>
      <c r="I184" s="997" t="n"/>
      <c r="J184" s="180" t="n"/>
      <c r="N184" s="976">
        <f>B184</f>
        <v/>
      </c>
      <c r="O184" s="192" t="inlineStr"/>
      <c r="P184" s="192" t="inlineStr"/>
      <c r="Q184" s="192" t="inlineStr"/>
      <c r="R184" s="192" t="inlineStr"/>
      <c r="S184" s="192">
        <f>G184*BS!$B$9</f>
        <v/>
      </c>
      <c r="T184" s="192">
        <f>H184*BS!$B$9</f>
        <v/>
      </c>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121891318</v>
      </c>
      <c r="H15" s="939" t="n">
        <v>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Revenue</t>
        </is>
      </c>
      <c r="C29" s="939" t="n"/>
      <c r="D29" s="939" t="n"/>
      <c r="E29" s="939" t="n"/>
      <c r="F29" s="939" t="n"/>
      <c r="G29" s="939" t="n">
        <v>121891318</v>
      </c>
      <c r="H29" s="939" t="n">
        <v>4</v>
      </c>
      <c r="I29" s="1017" t="n"/>
      <c r="N29" s="293" t="inlineStr"/>
      <c r="O29" s="192" t="inlineStr"/>
      <c r="P29" s="192" t="inlineStr"/>
      <c r="Q29" s="192" t="inlineStr"/>
      <c r="R29" s="192" t="inlineStr"/>
      <c r="S29" s="192" t="inlineStr"/>
      <c r="T29" s="192" t="inlineStr"/>
      <c r="U29" s="1016">
        <f>I29</f>
        <v/>
      </c>
    </row>
    <row r="30" customFormat="1" s="279">
      <c r="A30" s="118" t="n"/>
      <c r="B30" s="102" t="inlineStr">
        <is>
          <t>Income tax benefit</t>
        </is>
      </c>
      <c r="C30" s="939" t="n"/>
      <c r="D30" s="939" t="n"/>
      <c r="E30" s="939" t="n"/>
      <c r="F30" s="939" t="n"/>
      <c r="G30" s="939" t="n">
        <v>481027</v>
      </c>
      <c r="H30" s="939" t="n">
        <v>6</v>
      </c>
      <c r="I30" s="1017" t="n"/>
      <c r="N30" s="293" t="inlineStr"/>
      <c r="O30" s="192" t="inlineStr"/>
      <c r="P30" s="192" t="inlineStr"/>
      <c r="Q30" s="192" t="inlineStr"/>
      <c r="R30" s="192" t="inlineStr"/>
      <c r="S30" s="192" t="inlineStr"/>
      <c r="T30" s="192" t="inlineStr"/>
      <c r="U30" s="1016">
        <f>I30</f>
        <v/>
      </c>
    </row>
    <row r="31" customFormat="1" s="279">
      <c r="A31" s="118" t="n"/>
      <c r="B31" s="102" t="inlineStr">
        <is>
          <t>Air Group (Holdings) Pty Limited and Controlled Entities</t>
        </is>
      </c>
      <c r="C31" s="939" t="n"/>
      <c r="D31" s="939" t="n"/>
      <c r="E31" s="939" t="n"/>
      <c r="F31" s="939" t="n"/>
      <c r="G31" s="939" t="n">
        <v>0</v>
      </c>
      <c r="H31" s="939" t="n">
        <v>0</v>
      </c>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t="n">
        <v>0</v>
      </c>
      <c r="H76" s="939" t="n">
        <v>0</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v>0</v>
      </c>
      <c r="H107" s="939" t="n">
        <v>0</v>
      </c>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v>0</v>
      </c>
      <c r="H120" s="939" t="n">
        <v>0</v>
      </c>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v>0</v>
      </c>
      <c r="H134" s="991" t="n">
        <v>0</v>
      </c>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t>
        </is>
      </c>
      <c r="D138" s="939" t="n"/>
      <c r="E138" s="939" t="n"/>
      <c r="F138" s="939" t="n"/>
      <c r="G138" s="939" t="n">
        <v>481027</v>
      </c>
      <c r="H138" s="939" t="n">
        <v>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1073932</v>
      </c>
      <c r="G12" s="1029" t="n">
        <v>2214698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-912530</v>
      </c>
      <c r="G13" s="1028" t="n">
        <v>-955823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20815</v>
      </c>
      <c r="G16" s="1028" t="n">
        <v>354416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-891715</v>
      </c>
      <c r="G18" s="1029" t="n">
        <v>-601407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5000000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-2380966</v>
      </c>
      <c r="G23" s="1028" t="n">
        <v>-3042501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-2380966</v>
      </c>
      <c r="G25" s="1029" t="n">
        <v>1957499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