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CITIZEN WATCHES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6875765</v>
      </c>
      <c r="H15" s="103" t="n">
        <v>8689562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2417278</v>
      </c>
      <c r="H29" s="103" t="n">
        <v>2626075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4331629</v>
      </c>
      <c r="H43" s="103" t="n">
        <v>3795639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86745</v>
      </c>
      <c r="H44" s="103" t="n">
        <v>118858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None Allowance for obsolescence</t>
        </is>
      </c>
      <c r="C45" s="103" t="n"/>
      <c r="D45" s="103" t="n"/>
      <c r="E45" s="103" t="n"/>
      <c r="F45" s="103" t="n"/>
      <c r="G45" s="103" t="n">
        <v>-105685</v>
      </c>
      <c r="H45" s="103" t="n">
        <v>-212115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None Stock in transit at cost</t>
        </is>
      </c>
      <c r="C46" s="103" t="n"/>
      <c r="D46" s="103" t="n"/>
      <c r="E46" s="103" t="n"/>
      <c r="F46" s="103" t="n"/>
      <c r="G46" s="103" t="n">
        <v>42528</v>
      </c>
      <c r="H46" s="103" t="n">
        <v>45041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114787</v>
      </c>
      <c r="H56" s="939" t="n">
        <v>183646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2417278</v>
      </c>
      <c r="H57" s="939" t="n">
        <v>2626075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2417278</v>
      </c>
      <c r="H70" s="939" t="n">
        <v>2626075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-2417278</v>
      </c>
      <c r="H71" s="939" t="n">
        <v>-2626075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Furniture and fittings Equipment Furniture and fittings Equipment Furniture and fittings COST Balance at 31 March 2022</t>
        </is>
      </c>
      <c r="C86" s="939" t="n"/>
      <c r="D86" s="939" t="n"/>
      <c r="E86" s="939" t="n"/>
      <c r="F86" s="939" t="n"/>
      <c r="G86" s="939" t="n">
        <v>0</v>
      </c>
      <c r="H86" s="939" t="n">
        <v>878962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Furniture and fittings Equipment Furniture and fittings Equipment Furniture and fittings COST Balance at 31 March 2023</t>
        </is>
      </c>
      <c r="C87" s="939" t="n"/>
      <c r="D87" s="939" t="n"/>
      <c r="E87" s="939" t="n"/>
      <c r="F87" s="939" t="n"/>
      <c r="G87" s="939" t="n">
        <v>0</v>
      </c>
      <c r="H87" s="939" t="n">
        <v>791518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Equipment Furniture and fittings Office equipment Office equipment COST Balance at 31 March 2022</t>
        </is>
      </c>
      <c r="C88" s="939" t="n"/>
      <c r="D88" s="939" t="n"/>
      <c r="E88" s="939" t="n"/>
      <c r="F88" s="939" t="n"/>
      <c r="G88" s="939" t="n">
        <v>0</v>
      </c>
      <c r="H88" s="939" t="n">
        <v>680225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Equipment Furniture and fittings Office equipment Office equipment COST Balance at 31 March 2023</t>
        </is>
      </c>
      <c r="C89" s="103" t="n"/>
      <c r="D89" s="103" t="n"/>
      <c r="E89" s="103" t="n"/>
      <c r="F89" s="103" t="n"/>
      <c r="G89" s="103" t="n">
        <v>0</v>
      </c>
      <c r="H89" s="103" t="n">
        <v>736294</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Equipment Furniture and fittings Motor Leasehold vehicles improvement Motor Leasehold vehicles improvement COST Balance at 31 March 2022</t>
        </is>
      </c>
      <c r="C90" s="939" t="n"/>
      <c r="D90" s="939" t="n"/>
      <c r="E90" s="939" t="n"/>
      <c r="F90" s="939" t="n"/>
      <c r="G90" s="939" t="n">
        <v>0</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Equipment Furniture and fittings Motor Leasehold vehicles improvement Motor Leasehold vehicles improvement COST Balance at 31 March 2023</t>
        </is>
      </c>
      <c r="C91" s="939" t="n"/>
      <c r="D91" s="939" t="n"/>
      <c r="E91" s="939" t="n"/>
      <c r="F91" s="939" t="n"/>
      <c r="G91" s="939" t="n">
        <v>0</v>
      </c>
      <c r="H91" s="939" t="n">
        <v>0</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Equipment Furniture and fittings Equipment Furniture and fittings Equipment Furniture and fittings ACCUMULATED DEPRECIATION Balance at 31 March 2022</t>
        </is>
      </c>
      <c r="C100" s="952" t="n"/>
      <c r="D100" s="952" t="n"/>
      <c r="E100" s="952" t="n"/>
      <c r="F100" s="952" t="n"/>
      <c r="G100" s="952" t="n">
        <v>0</v>
      </c>
      <c r="H100" s="952" t="n">
        <v>-779853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Furniture and fittings Equipment Furniture and fittings Equipment Furniture and fittings ACCUMULATED DEPRECIATION Balance at 31 March 2023</t>
        </is>
      </c>
      <c r="C101" s="952" t="n"/>
      <c r="D101" s="939" t="n"/>
      <c r="E101" s="939" t="n"/>
      <c r="F101" s="939" t="n"/>
      <c r="G101" s="939" t="n">
        <v>0</v>
      </c>
      <c r="H101" s="939" t="n">
        <v>-683456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Equipment Furniture and fittings Office equipment Office equipment ACCUMULATED DEPRECIATION Balance at 31 March 2022</t>
        </is>
      </c>
      <c r="C102" s="952" t="n"/>
      <c r="D102" s="939" t="n"/>
      <c r="E102" s="939" t="n"/>
      <c r="F102" s="939" t="n"/>
      <c r="G102" s="939" t="n">
        <v>0</v>
      </c>
      <c r="H102" s="939" t="n">
        <v>-369882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Equipment Furniture and fittings Office equipment Office equipment ACCUMULATED DEPRECIATION Balance at 31 March 2023</t>
        </is>
      </c>
      <c r="C103" s="103" t="n"/>
      <c r="D103" s="103" t="n"/>
      <c r="E103" s="103" t="n"/>
      <c r="F103" s="103" t="n"/>
      <c r="G103" s="103" t="n">
        <v>0</v>
      </c>
      <c r="H103" s="103" t="n">
        <v>-426115</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Equipment Furniture and fittings Motor Leasehold vehicles improvement Motor Leasehold vehicles improvement ACCUMULATED DEPRECIATION Balance at 31 March 2022</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Equipment Furniture and fittings Motor Leasehold vehicles improvement Motor Leasehold vehicles improvement ACCUMULATED DEPRECIATION Balance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COST Balance at 1 April 2021</t>
        </is>
      </c>
      <c r="G133" t="n">
        <v>0</v>
      </c>
      <c r="H133" t="n">
        <v>644026</v>
      </c>
      <c r="N133">
        <f>B133</f>
        <v/>
      </c>
      <c r="O133" t="inlineStr"/>
      <c r="P133" t="inlineStr"/>
      <c r="Q133" t="inlineStr"/>
      <c r="R133" t="inlineStr"/>
      <c r="S133">
        <f>G133*BS!$B$9</f>
        <v/>
      </c>
      <c r="T133">
        <f>H133*BS!$B$9</f>
        <v/>
      </c>
    </row>
    <row r="134" customFormat="1" s="79">
      <c r="B134" t="inlineStr">
        <is>
          <t>Software COST Addition</t>
        </is>
      </c>
      <c r="G134" t="n">
        <v>0</v>
      </c>
      <c r="H134" t="n">
        <v>41620</v>
      </c>
      <c r="N134">
        <f>B134</f>
        <v/>
      </c>
      <c r="O134" t="inlineStr"/>
      <c r="P134" t="inlineStr"/>
      <c r="Q134" t="inlineStr"/>
      <c r="R134" t="inlineStr"/>
      <c r="S134">
        <f>G134*BS!$B$9</f>
        <v/>
      </c>
      <c r="T134">
        <f>H134*BS!$B$9</f>
        <v/>
      </c>
    </row>
    <row r="135" customFormat="1" s="79">
      <c r="B135" t="inlineStr">
        <is>
          <t>Software COST Disposals</t>
        </is>
      </c>
      <c r="G135" t="n">
        <v>0</v>
      </c>
      <c r="H135" t="n">
        <v>-231190</v>
      </c>
      <c r="N135">
        <f>B135</f>
        <v/>
      </c>
      <c r="O135" t="inlineStr"/>
      <c r="P135" t="inlineStr"/>
      <c r="Q135" t="inlineStr"/>
      <c r="R135" t="inlineStr"/>
      <c r="S135">
        <f>G135*BS!$B$9</f>
        <v/>
      </c>
      <c r="T135">
        <f>H135*BS!$B$9</f>
        <v/>
      </c>
    </row>
    <row r="136" customFormat="1" s="79">
      <c r="B136" t="inlineStr">
        <is>
          <t>Software COST Balance at 31 March 2022</t>
        </is>
      </c>
      <c r="G136" t="n">
        <v>454456</v>
      </c>
      <c r="H136" t="n">
        <v>0</v>
      </c>
      <c r="N136">
        <f>B136</f>
        <v/>
      </c>
      <c r="O136" t="inlineStr"/>
      <c r="P136" t="inlineStr"/>
      <c r="Q136" t="inlineStr"/>
      <c r="R136" t="inlineStr"/>
      <c r="S136">
        <f>G136*BS!$B$9</f>
        <v/>
      </c>
      <c r="T136">
        <f>H136*BS!$B$9</f>
        <v/>
      </c>
    </row>
    <row r="137" customFormat="1" s="79">
      <c r="B137" t="inlineStr">
        <is>
          <t>Software COST Balance at 1 April 2022</t>
        </is>
      </c>
      <c r="G137" t="n">
        <v>454456</v>
      </c>
      <c r="H137" t="n">
        <v>0</v>
      </c>
      <c r="N137">
        <f>B137</f>
        <v/>
      </c>
      <c r="O137" t="inlineStr"/>
      <c r="P137" t="inlineStr"/>
      <c r="Q137" t="inlineStr"/>
      <c r="R137" t="inlineStr"/>
      <c r="S137">
        <f>G137*BS!$B$9</f>
        <v/>
      </c>
      <c r="T137">
        <f>H137*BS!$B$9</f>
        <v/>
      </c>
    </row>
    <row r="138" customFormat="1" s="79">
      <c r="B138" t="inlineStr">
        <is>
          <t>Software COST Balance at 31 March 2023</t>
        </is>
      </c>
      <c r="G138" t="n">
        <v>0</v>
      </c>
      <c r="H138" t="n">
        <v>454456</v>
      </c>
      <c r="N138">
        <f>B138</f>
        <v/>
      </c>
      <c r="O138" t="inlineStr"/>
      <c r="P138" t="inlineStr"/>
      <c r="Q138" t="inlineStr"/>
      <c r="R138" t="inlineStr"/>
      <c r="S138">
        <f>G138*BS!$B$9</f>
        <v/>
      </c>
      <c r="T138">
        <f>H138*BS!$B$9</f>
        <v/>
      </c>
    </row>
    <row r="139" customFormat="1" s="79">
      <c r="A139" s="618" t="n"/>
      <c r="B139" s="102" t="inlineStr">
        <is>
          <t>Software ACCUMULATED AMORTISATION AND IMPAIRMENT LOSSES Balance at 1 April 2021</t>
        </is>
      </c>
      <c r="C139" s="939" t="n"/>
      <c r="D139" s="939" t="n"/>
      <c r="E139" s="939" t="n"/>
      <c r="F139" s="939" t="n"/>
      <c r="G139" s="939" t="n">
        <v>0</v>
      </c>
      <c r="H139" s="939" t="n">
        <v>-406236</v>
      </c>
      <c r="I139" s="928" t="n"/>
      <c r="N139" s="105">
        <f>B139</f>
        <v/>
      </c>
      <c r="O139" s="106" t="inlineStr"/>
      <c r="P139" s="106" t="inlineStr"/>
      <c r="Q139" s="106" t="inlineStr"/>
      <c r="R139" s="106" t="inlineStr"/>
      <c r="S139" s="106">
        <f>G139*BS!$B$9</f>
        <v/>
      </c>
      <c r="T139" s="106">
        <f>H139*BS!$B$9</f>
        <v/>
      </c>
      <c r="U139" s="929">
        <f>I133</f>
        <v/>
      </c>
      <c r="V139" s="927" t="n"/>
      <c r="W139" s="927" t="n"/>
    </row>
    <row r="140" customFormat="1" s="79">
      <c r="A140" s="618" t="n"/>
      <c r="B140" s="102" t="inlineStr">
        <is>
          <t>Software ACCUMULATED AMORTISATION AND IMPAIRMENT LOSSES Amortisation</t>
        </is>
      </c>
      <c r="C140" s="939" t="n"/>
      <c r="D140" s="939" t="n"/>
      <c r="E140" s="939" t="n"/>
      <c r="F140" s="939" t="n"/>
      <c r="G140" s="939" t="n">
        <v>0</v>
      </c>
      <c r="H140" s="939" t="n">
        <v>-84739</v>
      </c>
      <c r="I140" s="928" t="n"/>
      <c r="N140" s="105">
        <f>B140</f>
        <v/>
      </c>
      <c r="O140" s="106" t="inlineStr"/>
      <c r="P140" s="106" t="inlineStr"/>
      <c r="Q140" s="106" t="inlineStr"/>
      <c r="R140" s="106" t="inlineStr"/>
      <c r="S140" s="106">
        <f>G140*BS!$B$9</f>
        <v/>
      </c>
      <c r="T140" s="106">
        <f>H140*BS!$B$9</f>
        <v/>
      </c>
      <c r="U140" s="107">
        <f>I134</f>
        <v/>
      </c>
      <c r="V140" s="927" t="n"/>
      <c r="W140" s="927" t="n"/>
    </row>
    <row r="141" customFormat="1" s="79">
      <c r="A141" s="618" t="n"/>
      <c r="B141" s="102" t="inlineStr">
        <is>
          <t>Software ACCUMULATED AMORTISATION AND IMPAIRMENT LOSSES Disposals</t>
        </is>
      </c>
      <c r="C141" s="939" t="n"/>
      <c r="D141" s="939" t="n"/>
      <c r="E141" s="939" t="n"/>
      <c r="F141" s="939" t="n"/>
      <c r="G141" s="939" t="n">
        <v>0</v>
      </c>
      <c r="H141" s="939" t="n">
        <v>231190</v>
      </c>
      <c r="I141" s="928" t="n"/>
      <c r="N141" s="105">
        <f>B141</f>
        <v/>
      </c>
      <c r="O141" s="106" t="inlineStr"/>
      <c r="P141" s="106" t="inlineStr"/>
      <c r="Q141" s="106" t="inlineStr"/>
      <c r="R141" s="106" t="inlineStr"/>
      <c r="S141" s="106">
        <f>G141*BS!$B$9</f>
        <v/>
      </c>
      <c r="T141" s="106">
        <f>H141*BS!$B$9</f>
        <v/>
      </c>
      <c r="U141" s="107">
        <f>I135</f>
        <v/>
      </c>
      <c r="V141" s="927" t="n"/>
      <c r="W141" s="927" t="n"/>
    </row>
    <row r="142" customFormat="1" s="79">
      <c r="A142" s="618" t="n"/>
      <c r="B142" s="102" t="inlineStr">
        <is>
          <t>Software ACCUMULATED AMORTISATION AND IMPAIRMENT LOSSES Balance at 31 March 2022</t>
        </is>
      </c>
      <c r="C142" s="939" t="n"/>
      <c r="D142" s="939" t="n"/>
      <c r="E142" s="939" t="n"/>
      <c r="F142" s="939" t="n"/>
      <c r="G142" s="939" t="n">
        <v>-259261</v>
      </c>
      <c r="H142" s="939" t="n">
        <v>0</v>
      </c>
      <c r="I142" s="928" t="n"/>
      <c r="N142" s="105">
        <f>B142</f>
        <v/>
      </c>
      <c r="O142" s="106" t="inlineStr"/>
      <c r="P142" s="106" t="inlineStr"/>
      <c r="Q142" s="106" t="inlineStr"/>
      <c r="R142" s="106" t="inlineStr"/>
      <c r="S142" s="106">
        <f>G142*BS!$B$9</f>
        <v/>
      </c>
      <c r="T142" s="106">
        <f>H142*BS!$B$9</f>
        <v/>
      </c>
      <c r="U142" s="107">
        <f>I136</f>
        <v/>
      </c>
      <c r="V142" s="927" t="n"/>
      <c r="W142" s="927" t="n"/>
    </row>
    <row r="143" customFormat="1" s="79">
      <c r="A143" s="618" t="n"/>
      <c r="B143" s="102" t="inlineStr">
        <is>
          <t>Software ACCUMULATED AMORTISATION AND IMPAIRMENT LOSSES Balance at 1 April 2022</t>
        </is>
      </c>
      <c r="C143" s="939" t="n"/>
      <c r="D143" s="939" t="n"/>
      <c r="E143" s="939" t="n"/>
      <c r="F143" s="939" t="n"/>
      <c r="G143" s="939" t="n">
        <v>-259261</v>
      </c>
      <c r="H143" s="939" t="n">
        <v>0</v>
      </c>
      <c r="I143" s="928" t="n"/>
      <c r="N143" s="105">
        <f>B143</f>
        <v/>
      </c>
      <c r="O143" s="106" t="inlineStr"/>
      <c r="P143" s="106" t="inlineStr"/>
      <c r="Q143" s="106" t="inlineStr"/>
      <c r="R143" s="106" t="inlineStr"/>
      <c r="S143" s="106">
        <f>G143*BS!$B$9</f>
        <v/>
      </c>
      <c r="T143" s="106">
        <f>H143*BS!$B$9</f>
        <v/>
      </c>
      <c r="U143" s="107">
        <f>I137</f>
        <v/>
      </c>
      <c r="V143" s="927" t="n"/>
      <c r="W143" s="927" t="n"/>
    </row>
    <row r="144" customFormat="1" s="117">
      <c r="A144" s="618" t="n"/>
      <c r="B144" s="102" t="inlineStr">
        <is>
          <t>Software ACCUMULATED AMORTISATION AND IMPAIRMENT LOSSES Balance at 31 March 2023</t>
        </is>
      </c>
      <c r="C144" s="103" t="n"/>
      <c r="D144" s="103" t="n"/>
      <c r="E144" s="103" t="n"/>
      <c r="F144" s="103" t="n"/>
      <c r="G144" s="103" t="n">
        <v>0</v>
      </c>
      <c r="H144" s="103" t="n">
        <v>-344000</v>
      </c>
      <c r="I144" s="928" t="n"/>
      <c r="N144" s="105">
        <f>B144</f>
        <v/>
      </c>
      <c r="O144" s="106" t="inlineStr"/>
      <c r="P144" s="106" t="inlineStr"/>
      <c r="Q144" s="106" t="inlineStr"/>
      <c r="R144" s="106" t="inlineStr"/>
      <c r="S144" s="106">
        <f>G144*BS!$B$9</f>
        <v/>
      </c>
      <c r="T144" s="106">
        <f>H144*BS!$B$9</f>
        <v/>
      </c>
      <c r="U144" s="107">
        <f>I138</f>
        <v/>
      </c>
      <c r="V144" s="927" t="n"/>
      <c r="W144" s="927" t="n"/>
    </row>
    <row r="145" customFormat="1" s="79">
      <c r="A145" s="618" t="n"/>
      <c r="B145" s="102" t="inlineStr">
        <is>
          <t>Software CARRYING AMOUNTS Balance at 1 April 2022</t>
        </is>
      </c>
      <c r="C145" s="939" t="n"/>
      <c r="D145" s="939" t="n"/>
      <c r="E145" s="939" t="n"/>
      <c r="F145" s="939" t="n"/>
      <c r="G145" s="939" t="n">
        <v>195195</v>
      </c>
      <c r="H145" s="939" t="n">
        <v>0</v>
      </c>
      <c r="I145" s="928" t="n"/>
      <c r="N145" s="105">
        <f>B145</f>
        <v/>
      </c>
      <c r="O145" s="106" t="inlineStr"/>
      <c r="P145" s="106" t="inlineStr"/>
      <c r="Q145" s="106" t="inlineStr"/>
      <c r="R145" s="106" t="inlineStr"/>
      <c r="S145" s="106">
        <f>G145*BS!$B$9</f>
        <v/>
      </c>
      <c r="T145" s="106">
        <f>H145*BS!$B$9</f>
        <v/>
      </c>
      <c r="U145" s="107">
        <f>I139</f>
        <v/>
      </c>
      <c r="V145" s="927" t="n"/>
      <c r="W145" s="927" t="n"/>
    </row>
    <row r="146" customFormat="1" s="117">
      <c r="A146" s="618" t="n"/>
      <c r="B146" s="102" t="inlineStr">
        <is>
          <t>Software CARRYING AMOUNTS Balance at 31 March 2023</t>
        </is>
      </c>
      <c r="C146" s="939" t="n"/>
      <c r="D146" s="939" t="n"/>
      <c r="E146" s="939" t="n"/>
      <c r="F146" s="939" t="n"/>
      <c r="G146" s="939" t="n">
        <v>0</v>
      </c>
      <c r="H146" s="939" t="n">
        <v>110456</v>
      </c>
      <c r="I146" s="928" t="n"/>
      <c r="N146" s="105">
        <f>B146</f>
        <v/>
      </c>
      <c r="O146" s="106" t="inlineStr"/>
      <c r="P146" s="106" t="inlineStr"/>
      <c r="Q146" s="106" t="inlineStr"/>
      <c r="R146" s="106" t="inlineStr"/>
      <c r="S146" s="106">
        <f>G146*BS!$B$9</f>
        <v/>
      </c>
      <c r="T146" s="106">
        <f>H146*BS!$B$9</f>
        <v/>
      </c>
      <c r="U146" s="107" t="n"/>
      <c r="V146" s="927" t="n"/>
      <c r="W146" s="927" t="n"/>
    </row>
    <row r="147" customFormat="1" s="79">
      <c r="A147" s="618" t="n"/>
      <c r="B147" s="102" t="inlineStr">
        <is>
          <t>Software CARRYING AMOUNTS Note 12 Trade and Other Payables</t>
        </is>
      </c>
      <c r="C147" s="939" t="n"/>
      <c r="D147" s="939" t="n"/>
      <c r="E147" s="939" t="n"/>
      <c r="F147" s="939" t="n"/>
      <c r="G147" s="939" t="n">
        <v>0</v>
      </c>
      <c r="H147" s="939" t="n">
        <v>0</v>
      </c>
      <c r="I147" s="928" t="n"/>
      <c r="N147" s="105">
        <f>B147</f>
        <v/>
      </c>
      <c r="O147" s="106" t="inlineStr"/>
      <c r="P147" s="106" t="inlineStr"/>
      <c r="Q147" s="106" t="inlineStr"/>
      <c r="R147" s="106" t="inlineStr"/>
      <c r="S147" s="106">
        <f>G147*BS!$B$9</f>
        <v/>
      </c>
      <c r="T147" s="106">
        <f>H147*BS!$B$9</f>
        <v/>
      </c>
      <c r="U147" s="107">
        <f>I141</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I142</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I143</f>
        <v/>
      </c>
      <c r="V149" s="927" t="n"/>
      <c r="W149" s="927" t="n"/>
    </row>
    <row r="150" customFormat="1" s="79">
      <c r="A150" s="618" t="inlineStr">
        <is>
          <t>K21</t>
        </is>
      </c>
      <c r="B150" s="96" t="inlineStr">
        <is>
          <t xml:space="preserve">Total </t>
        </is>
      </c>
      <c r="C150" s="940">
        <f>SUM(INDIRECT(ADDRESS(MATCH("K20",$A:$A,0)+1,COLUMN(C$12),4)&amp;":"&amp;ADDRESS(MATCH("K21",$A:$A,0)-1,COLUMN(C$12),4)))</f>
        <v/>
      </c>
      <c r="D150" s="940">
        <f>SUM(INDIRECT(ADDRESS(MATCH("K20",$A:$A,0)+1,COLUMN(D$12),4)&amp;":"&amp;ADDRESS(MATCH("K21",$A:$A,0)-1,COLUMN(D$12),4)))</f>
        <v/>
      </c>
      <c r="E150" s="940">
        <f>SUM(INDIRECT(ADDRESS(MATCH("K20",$A:$A,0)+1,COLUMN(E$12),4)&amp;":"&amp;ADDRESS(MATCH("K21",$A:$A,0)-1,COLUMN(E$12),4)))</f>
        <v/>
      </c>
      <c r="F150" s="940">
        <f>SUM(INDIRECT(ADDRESS(MATCH("K20",$A:$A,0)+1,COLUMN(F$12),4)&amp;":"&amp;ADDRESS(MATCH("K21",$A:$A,0)-1,COLUMN(F$12),4)))</f>
        <v/>
      </c>
      <c r="G150" s="940">
        <f>SUM(INDIRECT(ADDRESS(MATCH("K20",$A:$A,0)+1,COLUMN(G$12),4)&amp;":"&amp;ADDRESS(MATCH("K21",$A:$A,0)-1,COLUMN(G$12),4)))</f>
        <v/>
      </c>
      <c r="H150" s="940">
        <f>SUM(INDIRECT(ADDRESS(MATCH("K20",$A:$A,0)+1,COLUMN(H$12),4)&amp;":"&amp;ADDRESS(MATCH("K21",$A:$A,0)-1,COLUMN(H$12),4)))</f>
        <v/>
      </c>
      <c r="I150" s="934"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K22</t>
        </is>
      </c>
      <c r="B152" s="96" t="inlineStr">
        <is>
          <t>Investments</t>
        </is>
      </c>
      <c r="C152" s="158" t="n"/>
      <c r="D152" s="158" t="n"/>
      <c r="E152" s="158" t="n"/>
      <c r="F152" s="158" t="n"/>
      <c r="G152" s="158" t="n"/>
      <c r="H152" s="158" t="n"/>
      <c r="I152" s="955" t="n"/>
      <c r="J152" s="85" t="n"/>
      <c r="K152" s="85" t="n"/>
      <c r="L152" s="85" t="n"/>
      <c r="M152" s="85" t="n"/>
      <c r="N152" s="114">
        <f>B152</f>
        <v/>
      </c>
      <c r="O152" s="115" t="inlineStr"/>
      <c r="P152" s="115" t="inlineStr"/>
      <c r="Q152" s="115" t="inlineStr"/>
      <c r="R152" s="115" t="inlineStr"/>
      <c r="S152" s="115" t="inlineStr"/>
      <c r="T152" s="115" t="inlineStr"/>
      <c r="U152" s="123" t="n"/>
      <c r="V152" s="936" t="n"/>
      <c r="W152" s="936"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929">
        <f>I147</f>
        <v/>
      </c>
      <c r="V153" s="927" t="n"/>
      <c r="W153" s="927" t="n"/>
    </row>
    <row r="154" customFormat="1" s="79">
      <c r="A154" s="618" t="n"/>
      <c r="B154" s="140"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I148</f>
        <v/>
      </c>
      <c r="V154" s="927" t="n"/>
      <c r="W154" s="927" t="n"/>
    </row>
    <row r="155" customFormat="1" s="79">
      <c r="A155" s="618" t="n"/>
      <c r="B155" s="102" t="n"/>
      <c r="C155" s="103" t="n"/>
      <c r="D155" s="103" t="n"/>
      <c r="E155" s="103" t="n"/>
      <c r="F155" s="103" t="n"/>
      <c r="G155" s="103" t="n"/>
      <c r="H155" s="103" t="n"/>
      <c r="I155" s="928" t="n"/>
      <c r="N155" s="105" t="inlineStr"/>
      <c r="O155" s="106" t="inlineStr"/>
      <c r="P155" s="106" t="inlineStr"/>
      <c r="Q155" s="106" t="inlineStr"/>
      <c r="R155" s="106" t="inlineStr"/>
      <c r="S155" s="106" t="inlineStr"/>
      <c r="T155" s="106" t="inlineStr"/>
      <c r="U155" s="107">
        <f>I149</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I150</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I151</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I152</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I153</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I154</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t="n"/>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I156</f>
        <v/>
      </c>
      <c r="V162" s="927" t="n"/>
      <c r="W162" s="927" t="n"/>
    </row>
    <row r="163" customFormat="1" s="79">
      <c r="A163" s="618" t="n"/>
      <c r="B163" s="102" t="n"/>
      <c r="C163" s="939" t="n"/>
      <c r="D163" s="939" t="n"/>
      <c r="E163" s="939" t="n"/>
      <c r="F163" s="939" t="n"/>
      <c r="G163" s="939" t="n"/>
      <c r="H163" s="939" t="n"/>
      <c r="I163" s="943" t="n"/>
      <c r="N163" s="105" t="inlineStr"/>
      <c r="O163" s="106" t="inlineStr"/>
      <c r="P163" s="106" t="inlineStr"/>
      <c r="Q163" s="106" t="inlineStr"/>
      <c r="R163" s="106" t="inlineStr"/>
      <c r="S163" s="106" t="inlineStr"/>
      <c r="T163" s="106" t="inlineStr"/>
      <c r="U163" s="107">
        <f>I157</f>
        <v/>
      </c>
      <c r="V163" s="936" t="n"/>
      <c r="W163" s="936" t="n"/>
    </row>
    <row r="164" customFormat="1" s="117">
      <c r="A164" s="618" t="inlineStr">
        <is>
          <t>K23</t>
        </is>
      </c>
      <c r="B164" s="96" t="inlineStr">
        <is>
          <t>Total</t>
        </is>
      </c>
      <c r="C164" s="940">
        <f>SUM(INDIRECT(ADDRESS(MATCH("K22",$A:$A,0)+1,COLUMN(C$12),4)&amp;":"&amp;ADDRESS(MATCH("K23",$A:$A,0)-1,COLUMN(C$12),4)))</f>
        <v/>
      </c>
      <c r="D164" s="940">
        <f>SUM(INDIRECT(ADDRESS(MATCH("K22",$A:$A,0)+1,COLUMN(D$12),4)&amp;":"&amp;ADDRESS(MATCH("K23",$A:$A,0)-1,COLUMN(D$12),4)))</f>
        <v/>
      </c>
      <c r="E164" s="940">
        <f>SUM(INDIRECT(ADDRESS(MATCH("K22",$A:$A,0)+1,COLUMN(E$12),4)&amp;":"&amp;ADDRESS(MATCH("K23",$A:$A,0)-1,COLUMN(E$12),4)))</f>
        <v/>
      </c>
      <c r="F164" s="940">
        <f>SUM(INDIRECT(ADDRESS(MATCH("K22",$A:$A,0)+1,COLUMN(F$12),4)&amp;":"&amp;ADDRESS(MATCH("K23",$A:$A,0)-1,COLUMN(F$12),4)))</f>
        <v/>
      </c>
      <c r="G164" s="940">
        <f>SUM(INDIRECT(ADDRESS(MATCH("K22",$A:$A,0)+1,COLUMN(G$12),4)&amp;":"&amp;ADDRESS(MATCH("K23",$A:$A,0)-1,COLUMN(G$12),4)))</f>
        <v/>
      </c>
      <c r="H164" s="940">
        <f>SUM(INDIRECT(ADDRESS(MATCH("K22",$A:$A,0)+1,COLUMN(H$12),4)&amp;":"&amp;ADDRESS(MATCH("K23",$A:$A,0)-1,COLUMN(H$12),4)))</f>
        <v/>
      </c>
      <c r="I164" s="955"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K24</t>
        </is>
      </c>
      <c r="B166" s="96" t="inlineStr">
        <is>
          <t xml:space="preserve">Deferred charges </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I160</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B167" t="inlineStr">
        <is>
          <t>Net deferred tax assets at31 March 2022  None Property, plant and equipment</t>
        </is>
      </c>
      <c r="G167" t="n">
        <v>-8624</v>
      </c>
      <c r="H167" t="n">
        <v>0</v>
      </c>
      <c r="N167">
        <f>B167</f>
        <v/>
      </c>
      <c r="O167" t="inlineStr"/>
      <c r="P167" t="inlineStr"/>
      <c r="Q167" t="inlineStr"/>
      <c r="R167" t="inlineStr"/>
      <c r="S167">
        <f>G167*BS!$B$9</f>
        <v/>
      </c>
      <c r="T167">
        <f>H167*BS!$B$9</f>
        <v/>
      </c>
    </row>
    <row r="168" customFormat="1" s="79">
      <c r="B168" t="inlineStr">
        <is>
          <t>Net deferred tax assets at31 March 2022  None Allowance for stock obsolescence</t>
        </is>
      </c>
      <c r="G168" t="n">
        <v>31706</v>
      </c>
      <c r="H168" t="n">
        <v>0</v>
      </c>
      <c r="N168">
        <f>B168</f>
        <v/>
      </c>
      <c r="O168" t="inlineStr"/>
      <c r="P168" t="inlineStr"/>
      <c r="Q168" t="inlineStr"/>
      <c r="R168" t="inlineStr"/>
      <c r="S168">
        <f>G168*BS!$B$9</f>
        <v/>
      </c>
      <c r="T168">
        <f>H168*BS!$B$9</f>
        <v/>
      </c>
    </row>
    <row r="169" customFormat="1" s="79">
      <c r="B169" t="inlineStr">
        <is>
          <t>Net deferred tax assets at31 March 2022  None Employee benefits</t>
        </is>
      </c>
      <c r="G169" t="n">
        <v>113244</v>
      </c>
      <c r="H169" t="n">
        <v>0</v>
      </c>
      <c r="N169">
        <f>B169</f>
        <v/>
      </c>
      <c r="O169" t="inlineStr"/>
      <c r="P169" t="inlineStr"/>
      <c r="Q169" t="inlineStr"/>
      <c r="R169" t="inlineStr"/>
      <c r="S169">
        <f>G169*BS!$B$9</f>
        <v/>
      </c>
      <c r="T169">
        <f>H169*BS!$B$9</f>
        <v/>
      </c>
    </row>
    <row r="170" customFormat="1" s="79">
      <c r="B170" t="inlineStr">
        <is>
          <t>Net deferred tax assets at31 March 2022  None Accrued expenses</t>
        </is>
      </c>
      <c r="G170" t="n">
        <v>81824</v>
      </c>
      <c r="H170" t="n">
        <v>0</v>
      </c>
      <c r="N170">
        <f>B170</f>
        <v/>
      </c>
      <c r="O170" t="inlineStr"/>
      <c r="P170" t="inlineStr"/>
      <c r="Q170" t="inlineStr"/>
      <c r="R170" t="inlineStr"/>
      <c r="S170">
        <f>G170*BS!$B$9</f>
        <v/>
      </c>
      <c r="T170">
        <f>H170*BS!$B$9</f>
        <v/>
      </c>
    </row>
    <row r="171" customFormat="1" s="79">
      <c r="B171" t="inlineStr">
        <is>
          <t>Net deferred tax assets at31 March 2022  None Other items</t>
        </is>
      </c>
      <c r="G171" t="n">
        <v>87573</v>
      </c>
      <c r="H171" t="n">
        <v>0</v>
      </c>
      <c r="N171">
        <f>B171</f>
        <v/>
      </c>
      <c r="O171" t="inlineStr"/>
      <c r="P171" t="inlineStr"/>
      <c r="Q171" t="inlineStr"/>
      <c r="R171" t="inlineStr"/>
      <c r="S171">
        <f>G171*BS!$B$9</f>
        <v/>
      </c>
      <c r="T171">
        <f>H171*BS!$B$9</f>
        <v/>
      </c>
    </row>
    <row r="172" customFormat="1" s="79">
      <c r="B172" t="inlineStr">
        <is>
          <t>Net deferred tax assets at31 March 2022  None Carried forward losses</t>
        </is>
      </c>
      <c r="G172" t="n">
        <v>121749</v>
      </c>
      <c r="H172" t="n">
        <v>0</v>
      </c>
      <c r="N172">
        <f>B172</f>
        <v/>
      </c>
      <c r="O172" t="inlineStr"/>
      <c r="P172" t="inlineStr"/>
      <c r="Q172" t="inlineStr"/>
      <c r="R172" t="inlineStr"/>
      <c r="S172">
        <f>G172*BS!$B$9</f>
        <v/>
      </c>
      <c r="T172">
        <f>H172*BS!$B$9</f>
        <v/>
      </c>
    </row>
    <row r="173" customFormat="1" s="79">
      <c r="B173" t="inlineStr">
        <is>
          <t>Net deferred tax assets at31 March 2022  None 2022 Tax assets</t>
        </is>
      </c>
      <c r="G173" t="n">
        <v>427472</v>
      </c>
      <c r="H173" t="n">
        <v>0</v>
      </c>
      <c r="N173">
        <f>B173</f>
        <v/>
      </c>
      <c r="O173" t="inlineStr"/>
      <c r="P173" t="inlineStr"/>
      <c r="Q173" t="inlineStr"/>
      <c r="R173" t="inlineStr"/>
      <c r="S173">
        <f>G173*BS!$B$9</f>
        <v/>
      </c>
      <c r="T173">
        <f>H173*BS!$B$9</f>
        <v/>
      </c>
    </row>
    <row r="174" customFormat="1" s="79">
      <c r="B174" t="inlineStr">
        <is>
          <t>Net deferred tax assets at31 March 2023  None Property, plant and equipment</t>
        </is>
      </c>
      <c r="G174" t="n">
        <v>6402</v>
      </c>
      <c r="H174" t="n">
        <v>0</v>
      </c>
      <c r="N174">
        <f>B174</f>
        <v/>
      </c>
      <c r="O174" t="inlineStr"/>
      <c r="P174" t="inlineStr"/>
      <c r="Q174" t="inlineStr"/>
      <c r="R174" t="inlineStr"/>
      <c r="S174">
        <f>G174*BS!$B$9</f>
        <v/>
      </c>
      <c r="T174">
        <f>H174*BS!$B$9</f>
        <v/>
      </c>
    </row>
    <row r="175" customFormat="1" s="79">
      <c r="B175" t="inlineStr">
        <is>
          <t>Net deferred tax assets at31 March 2023  None Allowance for stock obsolescence</t>
        </is>
      </c>
      <c r="G175" t="n">
        <v>63634</v>
      </c>
      <c r="H175" t="n">
        <v>0</v>
      </c>
      <c r="N175">
        <f>B175</f>
        <v/>
      </c>
      <c r="O175" t="inlineStr"/>
      <c r="P175" t="inlineStr"/>
      <c r="Q175" t="inlineStr"/>
      <c r="R175" t="inlineStr"/>
      <c r="S175">
        <f>G175*BS!$B$9</f>
        <v/>
      </c>
      <c r="T175">
        <f>H175*BS!$B$9</f>
        <v/>
      </c>
    </row>
    <row r="176" customFormat="1" s="154">
      <c r="B176" t="inlineStr">
        <is>
          <t>Net deferred tax assets at31 March 2023  None Employee benefits</t>
        </is>
      </c>
      <c r="G176" t="n">
        <v>113145</v>
      </c>
      <c r="H176" t="n">
        <v>0</v>
      </c>
      <c r="N176">
        <f>B176</f>
        <v/>
      </c>
      <c r="O176" t="inlineStr"/>
      <c r="P176" t="inlineStr"/>
      <c r="Q176" t="inlineStr"/>
      <c r="R176" t="inlineStr"/>
      <c r="S176">
        <f>G176*BS!$B$9</f>
        <v/>
      </c>
      <c r="T176">
        <f>H176*BS!$B$9</f>
        <v/>
      </c>
    </row>
    <row r="177">
      <c r="B177" t="inlineStr">
        <is>
          <t>Net deferred tax assets at31 March 2023  None Accrued expenses</t>
        </is>
      </c>
      <c r="G177" t="n">
        <v>99487</v>
      </c>
      <c r="H177" t="n">
        <v>0</v>
      </c>
      <c r="N177">
        <f>B177</f>
        <v/>
      </c>
      <c r="O177" t="inlineStr"/>
      <c r="P177" t="inlineStr"/>
      <c r="Q177" t="inlineStr"/>
      <c r="R177" t="inlineStr"/>
      <c r="S177">
        <f>G177*BS!$B$9</f>
        <v/>
      </c>
      <c r="T177">
        <f>H177*BS!$B$9</f>
        <v/>
      </c>
    </row>
    <row r="178">
      <c r="B178" t="inlineStr">
        <is>
          <t>Net deferred tax assets at31 March 2023  None Other items</t>
        </is>
      </c>
      <c r="G178" t="n">
        <v>15321</v>
      </c>
      <c r="H178" t="n">
        <v>0</v>
      </c>
      <c r="N178">
        <f>B178</f>
        <v/>
      </c>
      <c r="O178" t="inlineStr"/>
      <c r="P178" t="inlineStr"/>
      <c r="Q178" t="inlineStr"/>
      <c r="R178" t="inlineStr"/>
      <c r="S178">
        <f>G178*BS!$B$9</f>
        <v/>
      </c>
      <c r="T178">
        <f>H178*BS!$B$9</f>
        <v/>
      </c>
    </row>
    <row r="179">
      <c r="B179" t="inlineStr">
        <is>
          <t>Net deferred tax assets at31 March 2023  None Carried forward losses</t>
        </is>
      </c>
      <c r="G179" t="n">
        <v>0</v>
      </c>
      <c r="H179" t="n">
        <v>0</v>
      </c>
      <c r="N179">
        <f>B179</f>
        <v/>
      </c>
      <c r="O179" t="inlineStr"/>
      <c r="P179" t="inlineStr"/>
      <c r="Q179" t="inlineStr"/>
      <c r="R179" t="inlineStr"/>
      <c r="S179">
        <f>G179*BS!$B$9</f>
        <v/>
      </c>
      <c r="T179">
        <f>H179*BS!$B$9</f>
        <v/>
      </c>
    </row>
    <row r="180">
      <c r="B180" t="inlineStr">
        <is>
          <t>Net deferred tax assets at31 March 2023  None Tax assets</t>
        </is>
      </c>
      <c r="G180" t="n">
        <v>297989</v>
      </c>
      <c r="H180" t="n">
        <v>0</v>
      </c>
      <c r="N180">
        <f>B180</f>
        <v/>
      </c>
      <c r="O180" t="inlineStr"/>
      <c r="P180" t="inlineStr"/>
      <c r="Q180" t="inlineStr"/>
      <c r="R180" t="inlineStr"/>
      <c r="S180">
        <f>G180*BS!$B$9</f>
        <v/>
      </c>
      <c r="T180">
        <f>H180*BS!$B$9</f>
        <v/>
      </c>
    </row>
    <row r="181">
      <c r="B181" t="inlineStr">
        <is>
          <t xml:space="preserve"> DEFERRED TAX EXPENSE Temporary differences resulting in deferred tax assets</t>
        </is>
      </c>
      <c r="G181" t="n">
        <v>305723</v>
      </c>
      <c r="H181" t="n">
        <v>0</v>
      </c>
      <c r="N181">
        <f>B181</f>
        <v/>
      </c>
      <c r="O181" t="inlineStr"/>
      <c r="P181" t="inlineStr"/>
      <c r="Q181" t="inlineStr"/>
      <c r="R181" t="inlineStr"/>
      <c r="S181">
        <f>G181*BS!$B$9</f>
        <v/>
      </c>
      <c r="T181">
        <f>H181*BS!$B$9</f>
        <v/>
      </c>
    </row>
    <row r="182">
      <c r="B182" t="inlineStr">
        <is>
          <t xml:space="preserve"> DEFERRED TAX EXPENSE Deferred tax assets resulting from tax losses</t>
        </is>
      </c>
      <c r="G182" t="n">
        <v>121749</v>
      </c>
      <c r="H182" t="n">
        <v>0</v>
      </c>
      <c r="N182">
        <f>B182</f>
        <v/>
      </c>
      <c r="O182" t="inlineStr"/>
      <c r="P182" t="inlineStr"/>
      <c r="Q182" t="inlineStr"/>
      <c r="R182" t="inlineStr"/>
      <c r="S182">
        <f>G182*BS!$B$9</f>
        <v/>
      </c>
      <c r="T182">
        <f>H182*BS!$B$9</f>
        <v/>
      </c>
    </row>
    <row r="183">
      <c r="A183" s="618" t="n"/>
      <c r="B183" s="102" t="n"/>
      <c r="C183" s="103" t="n"/>
      <c r="D183" s="103" t="n"/>
      <c r="E183" s="103" t="n"/>
      <c r="F183" s="103" t="n"/>
      <c r="G183" s="103" t="n"/>
      <c r="H183" s="103" t="n"/>
      <c r="I183" s="934" t="n"/>
      <c r="J183" s="85" t="n"/>
      <c r="K183" s="85" t="n"/>
      <c r="L183" s="85" t="n"/>
      <c r="M183" s="85" t="n"/>
      <c r="N183" s="114" t="inlineStr"/>
      <c r="O183" s="115" t="inlineStr"/>
      <c r="P183" s="115" t="inlineStr"/>
      <c r="Q183" s="115" t="inlineStr"/>
      <c r="R183" s="115" t="inlineStr"/>
      <c r="S183" s="115" t="inlineStr"/>
      <c r="T183" s="115" t="inlineStr"/>
      <c r="U183" s="123" t="n"/>
      <c r="V183" s="941" t="n"/>
      <c r="W183" s="941"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inlineStr">
        <is>
          <t>K25</t>
        </is>
      </c>
      <c r="B185" s="96" t="inlineStr">
        <is>
          <t>Total</t>
        </is>
      </c>
      <c r="C185" s="940">
        <f>SUM(INDIRECT(ADDRESS(MATCH("K24",$A:$A,0)+1,COLUMN(C$12),4)&amp;":"&amp;ADDRESS(MATCH("K25",$A:$A,0)-1,COLUMN(C$12),4)))</f>
        <v/>
      </c>
      <c r="D185" s="940">
        <f>SUM(INDIRECT(ADDRESS(MATCH("K24",$A:$A,0)+1,COLUMN(D$12),4)&amp;":"&amp;ADDRESS(MATCH("K25",$A:$A,0)-1,COLUMN(D$12),4)))</f>
        <v/>
      </c>
      <c r="E185" s="940">
        <f>SUM(INDIRECT(ADDRESS(MATCH("K24",$A:$A,0)+1,COLUMN(E$12),4)&amp;":"&amp;ADDRESS(MATCH("K25",$A:$A,0)-1,COLUMN(E$12),4)))</f>
        <v/>
      </c>
      <c r="F185" s="940">
        <f>SUM(INDIRECT(ADDRESS(MATCH("K24",$A:$A,0)+1,COLUMN(F$12),4)&amp;":"&amp;ADDRESS(MATCH("K25",$A:$A,0)-1,COLUMN(F$12),4)))</f>
        <v/>
      </c>
      <c r="G185" s="940">
        <f>SUM(INDIRECT(ADDRESS(MATCH("K24",$A:$A,0)+1,COLUMN(G$12),4)&amp;":"&amp;ADDRESS(MATCH("K25",$A:$A,0)-1,COLUMN(G$12),4)))</f>
        <v/>
      </c>
      <c r="H185" s="940">
        <f>SUM(INDIRECT(ADDRESS(MATCH("K24",$A:$A,0)+1,COLUMN(H$12),4)&amp;":"&amp;ADDRESS(MATCH("K25",$A:$A,0)-1,COLUMN(H$12),4)))</f>
        <v/>
      </c>
      <c r="I185" s="928" t="n"/>
      <c r="N185" s="105">
        <f>B185</f>
        <v/>
      </c>
      <c r="O185" s="106">
        <f>C185*BS!$B$9</f>
        <v/>
      </c>
      <c r="P185" s="106">
        <f>D185*BS!$B$9</f>
        <v/>
      </c>
      <c r="Q185" s="106">
        <f>E185*BS!$B$9</f>
        <v/>
      </c>
      <c r="R185" s="106">
        <f>F185*BS!$B$9</f>
        <v/>
      </c>
      <c r="S185" s="106">
        <f>G185*BS!$B$9</f>
        <v/>
      </c>
      <c r="T185" s="106">
        <f>H185*BS!$B$9</f>
        <v/>
      </c>
      <c r="U185" s="107" t="n"/>
      <c r="V185" s="927" t="n"/>
      <c r="W185" s="927" t="n"/>
    </row>
    <row r="186">
      <c r="A186" s="618" t="inlineStr">
        <is>
          <t>K26</t>
        </is>
      </c>
      <c r="B186" s="96" t="inlineStr">
        <is>
          <t>Other Non-Current Assets</t>
        </is>
      </c>
      <c r="C186" s="954" t="n"/>
      <c r="D186" s="954" t="n"/>
      <c r="E186" s="954" t="n"/>
      <c r="F186" s="954" t="n"/>
      <c r="G186" s="954" t="n"/>
      <c r="H186" s="954" t="n"/>
      <c r="I186" s="934" t="n"/>
      <c r="J186" s="85" t="n"/>
      <c r="K186" s="950" t="n"/>
      <c r="L186" s="950" t="n"/>
      <c r="M186" s="85" t="n"/>
      <c r="N186" s="114">
        <f>B186</f>
        <v/>
      </c>
      <c r="O186" s="115" t="inlineStr"/>
      <c r="P186" s="115" t="inlineStr"/>
      <c r="Q186" s="115" t="inlineStr"/>
      <c r="R186" s="115" t="inlineStr"/>
      <c r="S186" s="115" t="inlineStr"/>
      <c r="T186" s="115" t="inlineStr"/>
      <c r="U186" s="935">
        <f>I164</f>
        <v/>
      </c>
      <c r="V186" s="941" t="n"/>
      <c r="W186" s="941"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inlineStr">
        <is>
          <t>Other non-current asset *</t>
        </is>
      </c>
      <c r="C187" s="939" t="n"/>
      <c r="D187" s="939" t="n"/>
      <c r="E187" s="939" t="n"/>
      <c r="F187" s="939" t="n"/>
      <c r="G187" s="939" t="n">
        <v>464537</v>
      </c>
      <c r="H187" s="939" t="n">
        <v>3685655</v>
      </c>
      <c r="I187" s="928" t="n"/>
      <c r="K187" s="932" t="n"/>
      <c r="L187" s="932" t="n"/>
      <c r="N187" s="105">
        <f>B187</f>
        <v/>
      </c>
      <c r="O187" s="106" t="inlineStr"/>
      <c r="P187" s="106" t="inlineStr"/>
      <c r="Q187" s="106" t="inlineStr"/>
      <c r="R187" s="106" t="inlineStr"/>
      <c r="S187" s="106">
        <f>G187*BS!$B$9</f>
        <v/>
      </c>
      <c r="T187" s="106">
        <f>H187*BS!$B$9</f>
        <v/>
      </c>
      <c r="U187" s="929">
        <f>I165</f>
        <v/>
      </c>
      <c r="V187" s="927" t="n"/>
      <c r="W187" s="927" t="n"/>
    </row>
    <row r="188">
      <c r="A188" s="618" t="n"/>
      <c r="B188" s="102" t="n"/>
      <c r="C188" s="939" t="n"/>
      <c r="D188" s="939" t="n"/>
      <c r="E188" s="939" t="n"/>
      <c r="F188" s="939" t="n"/>
      <c r="G188" s="939" t="n"/>
      <c r="H188" s="939" t="n"/>
      <c r="I188" s="928" t="n"/>
      <c r="K188" s="932" t="n"/>
      <c r="N188" s="105" t="inlineStr"/>
      <c r="O188" s="106" t="inlineStr"/>
      <c r="P188" s="106" t="inlineStr"/>
      <c r="Q188" s="106" t="inlineStr"/>
      <c r="R188" s="106" t="inlineStr"/>
      <c r="S188" s="106" t="inlineStr"/>
      <c r="T188" s="106" t="inlineStr"/>
      <c r="U188" s="107">
        <f>I166</f>
        <v/>
      </c>
      <c r="V188" s="927" t="n"/>
      <c r="W188" s="927" t="n"/>
    </row>
    <row r="189">
      <c r="A189" s="618" t="n"/>
      <c r="B189" s="102" t="n"/>
      <c r="C189" s="939" t="n"/>
      <c r="D189" s="939" t="n"/>
      <c r="E189" s="939" t="n"/>
      <c r="F189" s="939" t="n"/>
      <c r="G189" s="939" t="n"/>
      <c r="H189" s="939" t="n"/>
      <c r="I189" s="930" t="n"/>
      <c r="K189" s="932" t="n"/>
      <c r="N189" s="105" t="inlineStr"/>
      <c r="O189" s="106" t="inlineStr"/>
      <c r="P189" s="106" t="inlineStr"/>
      <c r="Q189" s="106" t="inlineStr"/>
      <c r="R189" s="106" t="inlineStr"/>
      <c r="S189" s="106" t="inlineStr"/>
      <c r="T189" s="106" t="inlineStr"/>
      <c r="U189" s="107">
        <f>I167</f>
        <v/>
      </c>
      <c r="V189" s="932" t="n"/>
      <c r="W189" s="932" t="n"/>
    </row>
    <row r="190">
      <c r="A190" s="618" t="n"/>
      <c r="B190" s="102" t="n"/>
      <c r="C190" s="939" t="n"/>
      <c r="D190" s="939" t="n"/>
      <c r="E190" s="939" t="n"/>
      <c r="F190" s="939" t="n"/>
      <c r="G190" s="939" t="n"/>
      <c r="H190" s="939" t="n"/>
      <c r="I190" s="930" t="n"/>
      <c r="K190" s="932" t="n"/>
      <c r="N190" s="105" t="inlineStr"/>
      <c r="O190" s="106" t="inlineStr"/>
      <c r="P190" s="106" t="inlineStr"/>
      <c r="Q190" s="106" t="inlineStr"/>
      <c r="R190" s="106" t="inlineStr"/>
      <c r="S190" s="106" t="inlineStr"/>
      <c r="T190" s="106" t="inlineStr"/>
      <c r="U190" s="107">
        <f>I168</f>
        <v/>
      </c>
      <c r="V190" s="932" t="n"/>
      <c r="W190" s="932" t="n"/>
    </row>
    <row r="191">
      <c r="A191" s="618" t="n"/>
      <c r="B191" s="102" t="n"/>
      <c r="C191" s="103" t="n"/>
      <c r="D191" s="103" t="n"/>
      <c r="E191" s="103" t="n"/>
      <c r="F191" s="103" t="n"/>
      <c r="G191" s="103" t="n"/>
      <c r="H191" s="103" t="n"/>
      <c r="I191" s="930" t="n"/>
      <c r="K191" s="932" t="n"/>
      <c r="N191" s="105" t="inlineStr"/>
      <c r="O191" s="106" t="inlineStr"/>
      <c r="P191" s="106" t="inlineStr"/>
      <c r="Q191" s="106" t="inlineStr"/>
      <c r="R191" s="106" t="inlineStr"/>
      <c r="S191" s="106" t="inlineStr"/>
      <c r="T191" s="106" t="inlineStr"/>
      <c r="U191" s="107">
        <f>I169</f>
        <v/>
      </c>
      <c r="V191" s="932" t="n"/>
      <c r="W191" s="932" t="n"/>
    </row>
    <row r="192">
      <c r="A192" s="618" t="n"/>
      <c r="B192" s="956" t="n"/>
      <c r="C192" s="939" t="n"/>
      <c r="D192" s="939" t="n"/>
      <c r="E192" s="939" t="n"/>
      <c r="F192" s="939" t="n"/>
      <c r="G192" s="939" t="n"/>
      <c r="H192" s="939" t="n"/>
      <c r="I192" s="957" t="n"/>
      <c r="K192" s="932" t="n"/>
      <c r="N192" s="958" t="inlineStr"/>
      <c r="O192" s="106" t="inlineStr"/>
      <c r="P192" s="106" t="inlineStr"/>
      <c r="Q192" s="106" t="inlineStr"/>
      <c r="R192" s="106" t="inlineStr"/>
      <c r="S192" s="106" t="inlineStr"/>
      <c r="T192" s="106" t="inlineStr"/>
      <c r="U192" s="107">
        <f>I170</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I171</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I172</f>
        <v/>
      </c>
      <c r="V194" s="932" t="n"/>
      <c r="W194" s="932" t="n"/>
    </row>
    <row r="195">
      <c r="A195" s="618" t="n"/>
      <c r="B195" s="956"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I173</f>
        <v/>
      </c>
      <c r="V195" s="932" t="n"/>
      <c r="W195" s="932" t="n"/>
    </row>
    <row r="196">
      <c r="A196" s="618" t="n"/>
      <c r="B196" s="956"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I174</f>
        <v/>
      </c>
      <c r="V196" s="932" t="n"/>
      <c r="W196" s="932" t="n"/>
    </row>
    <row r="197">
      <c r="A197" s="618" t="n"/>
      <c r="B197" s="102" t="n"/>
      <c r="C197" s="939" t="n"/>
      <c r="D197" s="939" t="n"/>
      <c r="E197" s="939" t="n"/>
      <c r="F197" s="939" t="n"/>
      <c r="G197" s="939" t="n"/>
      <c r="H197" s="939" t="n"/>
      <c r="I197" s="957" t="n"/>
      <c r="K197" s="932" t="n"/>
      <c r="N197" s="105" t="inlineStr"/>
      <c r="O197" s="106" t="inlineStr"/>
      <c r="P197" s="106" t="inlineStr"/>
      <c r="Q197" s="106" t="inlineStr"/>
      <c r="R197" s="106" t="inlineStr"/>
      <c r="S197" s="106" t="inlineStr"/>
      <c r="T197" s="106" t="inlineStr"/>
      <c r="U197" s="107">
        <f>I175</f>
        <v/>
      </c>
      <c r="V197" s="932" t="n"/>
      <c r="W197" s="932" t="n"/>
    </row>
    <row r="198">
      <c r="A198" s="618" t="inlineStr">
        <is>
          <t>K27</t>
        </is>
      </c>
      <c r="B198" s="959" t="inlineStr">
        <is>
          <t>Total</t>
        </is>
      </c>
      <c r="C198" s="960">
        <f>SUM(INDIRECT(ADDRESS(MATCH("K26",$A:$A,0)+1,COLUMN(C$12),4)&amp;":"&amp;ADDRESS(MATCH("K27",$A:$A,0)-1,COLUMN(C$12),4)))</f>
        <v/>
      </c>
      <c r="D198" s="960">
        <f>SUM(INDIRECT(ADDRESS(MATCH("K26",$A:$A,0)+1,COLUMN(D$12),4)&amp;":"&amp;ADDRESS(MATCH("K27",$A:$A,0)-1,COLUMN(D$12),4)))</f>
        <v/>
      </c>
      <c r="E198" s="960">
        <f>SUM(INDIRECT(ADDRESS(MATCH("K26",$A:$A,0)+1,COLUMN(E$12),4)&amp;":"&amp;ADDRESS(MATCH("K27",$A:$A,0)-1,COLUMN(E$12),4)))</f>
        <v/>
      </c>
      <c r="F198" s="960">
        <f>SUM(INDIRECT(ADDRESS(MATCH("K26",$A:$A,0)+1,COLUMN(F$12),4)&amp;":"&amp;ADDRESS(MATCH("K27",$A:$A,0)-1,COLUMN(F$12),4)))</f>
        <v/>
      </c>
      <c r="G198" s="960">
        <f>SUM(INDIRECT(ADDRESS(MATCH("K26",$A:$A,0)+1,COLUMN(G$12),4)&amp;":"&amp;ADDRESS(MATCH("K27",$A:$A,0)-1,COLUMN(G$12),4)))</f>
        <v/>
      </c>
      <c r="H198" s="960">
        <f>SUM(INDIRECT(ADDRESS(MATCH("K26",$A:$A,0)+1,COLUMN(H$12),4)&amp;":"&amp;ADDRESS(MATCH("K27",$A:$A,0)-1,COLUMN(H$12),4)))</f>
        <v/>
      </c>
      <c r="I198" s="961" t="n"/>
      <c r="J198" s="79" t="n"/>
      <c r="K198" s="932" t="n"/>
      <c r="L198" s="79" t="n"/>
      <c r="M198" s="79" t="n"/>
      <c r="N198" s="166">
        <f>B198</f>
        <v/>
      </c>
      <c r="O198" s="167">
        <f>C198*BS!$B$9</f>
        <v/>
      </c>
      <c r="P198" s="167">
        <f>D198*BS!$B$9</f>
        <v/>
      </c>
      <c r="Q198" s="167">
        <f>E198*BS!$B$9</f>
        <v/>
      </c>
      <c r="R198" s="167">
        <f>F198*BS!$B$9</f>
        <v/>
      </c>
      <c r="S198" s="167">
        <f>G198*BS!$B$9</f>
        <v/>
      </c>
      <c r="T198" s="167">
        <f>H198*BS!$B$9</f>
        <v/>
      </c>
      <c r="U198" s="168">
        <f>I176</f>
        <v/>
      </c>
      <c r="V198" s="962" t="n"/>
      <c r="W198" s="962" t="n"/>
      <c r="X198" s="79" t="n"/>
      <c r="Y198" s="79" t="n"/>
      <c r="Z198" s="79" t="n"/>
      <c r="AA198" s="79" t="n"/>
      <c r="AB198" s="79" t="n"/>
      <c r="AC198" s="79" t="n"/>
      <c r="AD198" s="79" t="n"/>
      <c r="AE198" s="79" t="n"/>
      <c r="AF198" s="79" t="n"/>
      <c r="AG198" s="79" t="n"/>
      <c r="AH198" s="79" t="n"/>
      <c r="AI198" s="79" t="n"/>
      <c r="AJ198" s="79" t="n"/>
      <c r="AK198" s="79" t="n"/>
      <c r="AL198" s="79" t="n"/>
      <c r="AM198" s="79" t="n"/>
      <c r="AN198" s="79" t="n"/>
      <c r="AO198" s="79" t="n"/>
      <c r="AP198" s="79" t="n"/>
      <c r="AQ198" s="79" t="n"/>
      <c r="AR198" s="79" t="n"/>
      <c r="AS198" s="79" t="n"/>
      <c r="AT198" s="79" t="n"/>
      <c r="AU198" s="79" t="n"/>
      <c r="AV198" s="79" t="n"/>
      <c r="AW198" s="79" t="n"/>
      <c r="AX198" s="79" t="n"/>
      <c r="AY198" s="79" t="n"/>
      <c r="AZ198" s="79" t="n"/>
      <c r="BA198" s="79" t="n"/>
      <c r="BB198" s="79" t="n"/>
      <c r="BC198" s="79" t="n"/>
      <c r="BD198" s="79" t="n"/>
      <c r="BE198" s="79" t="n"/>
      <c r="BF198" s="79" t="n"/>
      <c r="BG198" s="79" t="n"/>
      <c r="BH198" s="79" t="n"/>
      <c r="BI198" s="79" t="n"/>
      <c r="BJ198" s="79" t="n"/>
      <c r="BK198" s="79" t="n"/>
      <c r="BL198" s="79" t="n"/>
      <c r="BM198" s="79" t="n"/>
      <c r="BN198" s="79" t="n"/>
      <c r="BO198" s="79" t="n"/>
      <c r="BP198" s="79" t="n"/>
      <c r="BQ198" s="79" t="n"/>
      <c r="BR198" s="79" t="n"/>
      <c r="BS198" s="79" t="n"/>
      <c r="BT198" s="79" t="n"/>
      <c r="BU198" s="79" t="n"/>
      <c r="BV198" s="79" t="n"/>
      <c r="BW198" s="79" t="n"/>
      <c r="BX198" s="79" t="n"/>
      <c r="BY198" s="79" t="n"/>
      <c r="BZ198" s="79" t="n"/>
      <c r="CA198" s="79" t="n"/>
      <c r="CB198" s="79" t="n"/>
      <c r="CC198" s="79" t="n"/>
      <c r="CD198" s="79" t="n"/>
      <c r="CE198" s="79" t="n"/>
      <c r="CF198" s="79" t="n"/>
      <c r="CG198" s="79" t="n"/>
      <c r="CH198" s="79" t="n"/>
      <c r="CI198" s="79" t="n"/>
      <c r="CJ198" s="79" t="n"/>
      <c r="CK198" s="79" t="n"/>
      <c r="CL198" s="79" t="n"/>
      <c r="CM198" s="79" t="n"/>
      <c r="CN198" s="79" t="n"/>
      <c r="CO198" s="79" t="n"/>
      <c r="CP198" s="79" t="n"/>
      <c r="CQ198" s="79" t="n"/>
      <c r="CR198" s="79" t="n"/>
      <c r="CS198" s="79" t="n"/>
      <c r="CT198" s="79" t="n"/>
      <c r="CU198" s="79" t="n"/>
      <c r="CV198" s="79" t="n"/>
      <c r="CW198" s="79" t="n"/>
      <c r="CX198" s="79" t="n"/>
      <c r="CY198" s="79" t="n"/>
      <c r="CZ198" s="79" t="n"/>
      <c r="DA198" s="79" t="n"/>
      <c r="DB198" s="79" t="n"/>
      <c r="DC198" s="79" t="n"/>
      <c r="DD198" s="79" t="n"/>
      <c r="DE198" s="79" t="n"/>
      <c r="DF198" s="79" t="n"/>
      <c r="DG198" s="79" t="n"/>
      <c r="DH198" s="79" t="n"/>
      <c r="DI198" s="79" t="n"/>
      <c r="DJ198" s="79" t="n"/>
      <c r="DK198" s="79" t="n"/>
      <c r="DL198" s="79" t="n"/>
      <c r="DM198" s="79" t="n"/>
      <c r="DN198" s="79" t="n"/>
      <c r="DO198" s="79" t="n"/>
      <c r="DP198" s="79" t="n"/>
      <c r="DQ198" s="79" t="n"/>
      <c r="DR198" s="79" t="n"/>
      <c r="DS198" s="79" t="n"/>
      <c r="DT198" s="79" t="n"/>
      <c r="DU198" s="79" t="n"/>
      <c r="DV198" s="79" t="n"/>
      <c r="DW198" s="79" t="n"/>
      <c r="DX198" s="79" t="n"/>
      <c r="DY198" s="79" t="n"/>
      <c r="DZ198" s="79" t="n"/>
      <c r="EA198" s="79" t="n"/>
      <c r="EB198" s="79" t="n"/>
      <c r="EC198" s="79" t="n"/>
      <c r="ED198" s="79" t="n"/>
      <c r="EE198" s="79" t="n"/>
      <c r="EF198" s="79" t="n"/>
      <c r="EG198" s="79" t="n"/>
      <c r="EH198" s="79" t="n"/>
      <c r="EI198" s="79" t="n"/>
      <c r="EJ198" s="79" t="n"/>
      <c r="EK198" s="79" t="n"/>
      <c r="EL198" s="79" t="n"/>
      <c r="EM198" s="79" t="n"/>
      <c r="EN198" s="79" t="n"/>
      <c r="EO198" s="79" t="n"/>
      <c r="EP198" s="79" t="n"/>
      <c r="EQ198" s="79" t="n"/>
      <c r="ER198" s="79" t="n"/>
      <c r="ES198" s="79" t="n"/>
      <c r="ET198" s="79" t="n"/>
      <c r="EU198" s="79" t="n"/>
      <c r="EV198" s="79" t="n"/>
      <c r="EW198" s="79" t="n"/>
      <c r="EX198" s="79" t="n"/>
      <c r="EY198" s="79" t="n"/>
      <c r="EZ198" s="79" t="n"/>
      <c r="FA198" s="79" t="n"/>
      <c r="FB198" s="79" t="n"/>
      <c r="FC198" s="79" t="n"/>
      <c r="FD198" s="79" t="n"/>
      <c r="FE198" s="79" t="n"/>
      <c r="FF198" s="79" t="n"/>
      <c r="FG198" s="79" t="n"/>
      <c r="FH198" s="79" t="n"/>
      <c r="FI198" s="79" t="n"/>
      <c r="FJ198" s="79" t="n"/>
      <c r="FK198" s="79" t="n"/>
      <c r="FL198" s="79" t="n"/>
      <c r="FM198" s="79" t="n"/>
      <c r="FN198" s="79" t="n"/>
      <c r="FO198" s="79" t="n"/>
      <c r="FP198" s="79" t="n"/>
      <c r="FQ198" s="79" t="n"/>
      <c r="FR198" s="79" t="n"/>
      <c r="FS198" s="79" t="n"/>
      <c r="FT198" s="79" t="n"/>
      <c r="FU198" s="79" t="n"/>
      <c r="FV198" s="79" t="n"/>
      <c r="FW198" s="79" t="n"/>
      <c r="FX198" s="79" t="n"/>
      <c r="FY198" s="79" t="n"/>
      <c r="FZ198" s="79" t="n"/>
      <c r="GA198" s="79" t="n"/>
      <c r="GB198" s="79" t="n"/>
      <c r="GC198" s="79" t="n"/>
      <c r="GD198" s="79" t="n"/>
      <c r="GE198" s="79" t="n"/>
      <c r="GF198" s="79" t="n"/>
      <c r="GG198" s="79" t="n"/>
      <c r="GH198" s="79" t="n"/>
      <c r="GI198" s="79" t="n"/>
      <c r="GJ198" s="79" t="n"/>
      <c r="GK198" s="79" t="n"/>
      <c r="GL198" s="79" t="n"/>
      <c r="GM198" s="79" t="n"/>
      <c r="GN198" s="79" t="n"/>
      <c r="GO198" s="79" t="n"/>
      <c r="GP198" s="79" t="n"/>
      <c r="GQ198" s="79" t="n"/>
      <c r="GR198" s="79" t="n"/>
      <c r="GS198" s="79" t="n"/>
      <c r="GT198" s="79" t="n"/>
      <c r="GU198" s="79" t="n"/>
      <c r="GV198" s="79" t="n"/>
      <c r="GW198" s="79" t="n"/>
      <c r="GX198" s="79" t="n"/>
      <c r="GY198" s="79" t="n"/>
      <c r="GZ198" s="79" t="n"/>
      <c r="HA198" s="79" t="n"/>
      <c r="HB198" s="79" t="n"/>
      <c r="HC198" s="79" t="n"/>
      <c r="HD198" s="79" t="n"/>
      <c r="HE198" s="79" t="n"/>
      <c r="HF198" s="79" t="n"/>
      <c r="HG198" s="79" t="n"/>
      <c r="HH198" s="79" t="n"/>
      <c r="HI198" s="79" t="n"/>
      <c r="HJ198" s="79" t="n"/>
      <c r="HK198" s="79" t="n"/>
      <c r="HL198" s="79" t="n"/>
      <c r="HM198" s="79" t="n"/>
      <c r="HN198" s="79" t="n"/>
      <c r="HO198" s="79" t="n"/>
      <c r="HP198" s="79" t="n"/>
      <c r="HQ198" s="79" t="n"/>
      <c r="HR198" s="79" t="n"/>
      <c r="HS198" s="79" t="n"/>
      <c r="HT198" s="79" t="n"/>
      <c r="HU198" s="79" t="n"/>
      <c r="HV198" s="79" t="n"/>
      <c r="HW198" s="79" t="n"/>
      <c r="HX198" s="79" t="n"/>
      <c r="HY198" s="79" t="n"/>
      <c r="HZ198" s="79" t="n"/>
      <c r="IA198" s="79" t="n"/>
      <c r="IB198" s="79" t="n"/>
      <c r="IC198" s="79" t="n"/>
      <c r="ID198" s="79" t="n"/>
      <c r="IE198" s="79" t="n"/>
      <c r="IF198" s="79" t="n"/>
      <c r="IG198" s="79" t="n"/>
      <c r="IH198" s="79" t="n"/>
      <c r="II198" s="79" t="n"/>
      <c r="IJ198" s="79" t="n"/>
      <c r="IK198" s="79" t="n"/>
      <c r="IL198" s="79" t="n"/>
      <c r="IM198" s="79" t="n"/>
      <c r="IN198" s="79" t="n"/>
      <c r="IO198" s="79" t="n"/>
      <c r="IP198" s="79" t="n"/>
      <c r="IQ198" s="79" t="n"/>
      <c r="IR198" s="79" t="n"/>
      <c r="IS198" s="79" t="n"/>
      <c r="IT198" s="79" t="n"/>
      <c r="IU198" s="79" t="n"/>
      <c r="IV198" s="79" t="n"/>
      <c r="IW198" s="79" t="n"/>
      <c r="IX198" s="79" t="n"/>
      <c r="IY198" s="79" t="n"/>
      <c r="IZ198" s="79" t="n"/>
      <c r="JA198" s="79" t="n"/>
      <c r="JB198" s="79" t="n"/>
      <c r="JC198" s="79" t="n"/>
      <c r="JD198" s="79" t="n"/>
      <c r="JE198" s="79" t="n"/>
      <c r="JF198" s="79" t="n"/>
      <c r="JG198" s="79" t="n"/>
      <c r="JH198" s="79" t="n"/>
      <c r="JI198" s="79" t="n"/>
      <c r="JJ198" s="79" t="n"/>
      <c r="JK198" s="79" t="n"/>
      <c r="JL198" s="79" t="n"/>
      <c r="JM198" s="79" t="n"/>
      <c r="JN198" s="79" t="n"/>
      <c r="JO198" s="79" t="n"/>
      <c r="JP198" s="79" t="n"/>
      <c r="JQ198" s="79" t="n"/>
      <c r="JR198" s="79" t="n"/>
      <c r="JS198" s="79" t="n"/>
      <c r="JT198" s="79" t="n"/>
      <c r="JU198" s="79" t="n"/>
      <c r="JV198" s="79" t="n"/>
      <c r="JW198" s="79" t="n"/>
      <c r="JX198" s="79" t="n"/>
      <c r="JY198" s="79" t="n"/>
      <c r="JZ198" s="79" t="n"/>
      <c r="KA198" s="79" t="n"/>
      <c r="KB198" s="79" t="n"/>
      <c r="KC198" s="79" t="n"/>
      <c r="KD198" s="79" t="n"/>
      <c r="KE198" s="79" t="n"/>
      <c r="KF198" s="79" t="n"/>
      <c r="KG198" s="79" t="n"/>
      <c r="KH198" s="79" t="n"/>
      <c r="KI198" s="79" t="n"/>
      <c r="KJ198" s="79" t="n"/>
      <c r="KK198" s="79" t="n"/>
      <c r="KL198" s="79" t="n"/>
      <c r="KM198" s="79" t="n"/>
      <c r="KN198" s="79" t="n"/>
      <c r="KO198" s="79" t="n"/>
      <c r="KP198" s="79" t="n"/>
      <c r="KQ198" s="79" t="n"/>
      <c r="KR198" s="79" t="n"/>
      <c r="KS198" s="79" t="n"/>
      <c r="KT198" s="79" t="n"/>
      <c r="KU198" s="79" t="n"/>
      <c r="KV198" s="79" t="n"/>
      <c r="KW198" s="79" t="n"/>
      <c r="KX198" s="79" t="n"/>
      <c r="KY198" s="79" t="n"/>
      <c r="KZ198" s="79" t="n"/>
      <c r="LA198" s="79" t="n"/>
      <c r="LB198" s="79" t="n"/>
      <c r="LC198" s="79" t="n"/>
      <c r="LD198" s="79" t="n"/>
      <c r="LE198" s="79" t="n"/>
      <c r="LF198" s="79" t="n"/>
      <c r="LG198" s="79" t="n"/>
      <c r="LH198" s="79" t="n"/>
      <c r="LI198" s="79" t="n"/>
      <c r="LJ198" s="79" t="n"/>
      <c r="LK198" s="79" t="n"/>
      <c r="LL198" s="79" t="n"/>
      <c r="LM198" s="79" t="n"/>
      <c r="LN198" s="79" t="n"/>
      <c r="LO198" s="79" t="n"/>
      <c r="LP198" s="79" t="n"/>
      <c r="LQ198" s="79" t="n"/>
      <c r="LR198" s="79" t="n"/>
      <c r="LS198" s="79" t="n"/>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G208" s="170" t="n"/>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G211" s="170" t="n"/>
      <c r="N211" t="inlineStr"/>
      <c r="O211" t="inlineStr"/>
      <c r="P211" t="inlineStr"/>
      <c r="Q211" t="inlineStr"/>
      <c r="R211" t="inlineStr"/>
      <c r="S211" t="inlineStr"/>
      <c r="T21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Less than one year</t>
        </is>
      </c>
      <c r="C16" s="939" t="n"/>
      <c r="D16" s="939" t="n"/>
      <c r="E16" s="939" t="n"/>
      <c r="F16" s="939" t="n"/>
      <c r="G16" s="939" t="n">
        <v>333149</v>
      </c>
      <c r="H16" s="939" t="n">
        <v>350581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 and accruals GST Payable</t>
        </is>
      </c>
      <c r="C58" s="939" t="n"/>
      <c r="D58" s="939" t="n"/>
      <c r="E58" s="939" t="n"/>
      <c r="F58" s="939" t="n"/>
      <c r="G58" s="939" t="n">
        <v>100957</v>
      </c>
      <c r="H58" s="939" t="n">
        <v>125801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Trade Creditors and accruals GST Payable</t>
        </is>
      </c>
      <c r="C70" s="939" t="n"/>
      <c r="D70" s="939" t="n"/>
      <c r="E70" s="939" t="n"/>
      <c r="F70" s="939" t="n"/>
      <c r="G70" s="939" t="n">
        <v>100957</v>
      </c>
      <c r="H70" s="939" t="n">
        <v>125801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62428</v>
      </c>
      <c r="H84" s="103" t="n">
        <v>435171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current liabilities *</t>
        </is>
      </c>
      <c r="C88" s="939" t="n"/>
      <c r="D88" s="939" t="n"/>
      <c r="E88" s="939" t="n"/>
      <c r="F88" s="939" t="n"/>
      <c r="G88" s="939" t="n">
        <v>-129434</v>
      </c>
      <c r="H88" s="939" t="n">
        <v>-579128</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fully paid  Ordinary shares fully paid  Ordinary shares fully paid  None In issue at 31 March 2022</t>
        </is>
      </c>
      <c r="G156" t="n">
        <v>3000000</v>
      </c>
      <c r="H156" t="n">
        <v>0</v>
      </c>
      <c r="N156">
        <f>B156</f>
        <v/>
      </c>
      <c r="O156" t="inlineStr"/>
      <c r="P156" t="inlineStr"/>
      <c r="Q156" t="inlineStr"/>
      <c r="R156" t="inlineStr"/>
      <c r="S156">
        <f>G156*BS!$B$9</f>
        <v/>
      </c>
      <c r="T156">
        <f>H156*BS!$B$9</f>
        <v/>
      </c>
    </row>
    <row r="157" ht="18.75" customFormat="1" customHeight="1" s="194">
      <c r="B157" t="inlineStr">
        <is>
          <t>Ordinary shares fully paid  Ordinary shares fully paid  Ordinary shares fully paid  None Ini issue at 31 March 2023</t>
        </is>
      </c>
      <c r="G157" t="n">
        <v>0</v>
      </c>
      <c r="H157" t="n">
        <v>3000000</v>
      </c>
      <c r="N157">
        <f>B157</f>
        <v/>
      </c>
      <c r="O157" t="inlineStr"/>
      <c r="P157" t="inlineStr"/>
      <c r="Q157" t="inlineStr"/>
      <c r="R157" t="inlineStr"/>
      <c r="S157">
        <f>G157*BS!$B$9</f>
        <v/>
      </c>
      <c r="T157">
        <f>H157*BS!$B$9</f>
        <v/>
      </c>
    </row>
    <row r="158" ht="18.75" customFormat="1" customHeight="1" s="194">
      <c r="B158" t="inlineStr">
        <is>
          <t>Ordinary shares partly paid  Ordinary shares partly paid  Ordinary shares partly paid  None In issue at 31 March 2022</t>
        </is>
      </c>
      <c r="G158" t="n">
        <v>100335</v>
      </c>
      <c r="H158" t="n">
        <v>0</v>
      </c>
      <c r="N158">
        <f>B158</f>
        <v/>
      </c>
      <c r="O158" t="inlineStr"/>
      <c r="P158" t="inlineStr"/>
      <c r="Q158" t="inlineStr"/>
      <c r="R158" t="inlineStr"/>
      <c r="S158">
        <f>G158*BS!$B$9</f>
        <v/>
      </c>
      <c r="T158">
        <f>H158*BS!$B$9</f>
        <v/>
      </c>
    </row>
    <row r="159" ht="18.75" customFormat="1" customHeight="1" s="194">
      <c r="B159" t="inlineStr">
        <is>
          <t>Ordinary shares partly paid  Ordinary shares partly paid  Ordinary shares partly paid  None Ini issue at 31 March 2023</t>
        </is>
      </c>
      <c r="G159" t="n">
        <v>0</v>
      </c>
      <c r="H159" t="n">
        <v>100335</v>
      </c>
      <c r="N159">
        <f>B159</f>
        <v/>
      </c>
      <c r="O159" t="inlineStr"/>
      <c r="P159" t="inlineStr"/>
      <c r="Q159" t="inlineStr"/>
      <c r="R159" t="inlineStr"/>
      <c r="S159">
        <f>G159*BS!$B$9</f>
        <v/>
      </c>
      <c r="T159">
        <f>H159*BS!$B$9</f>
        <v/>
      </c>
    </row>
    <row r="160">
      <c r="B160" t="inlineStr">
        <is>
          <t>Ordinary shares fully paid No. Ordinary shares fully paid No. Ordinary shares fully paid No. None In issue at 31 March 2022</t>
        </is>
      </c>
      <c r="G160" t="n">
        <v>3000000</v>
      </c>
      <c r="H160" t="n">
        <v>0</v>
      </c>
      <c r="N160">
        <f>B160</f>
        <v/>
      </c>
      <c r="O160" t="inlineStr"/>
      <c r="P160" t="inlineStr"/>
      <c r="Q160" t="inlineStr"/>
      <c r="R160" t="inlineStr"/>
      <c r="S160">
        <f>G160*BS!$B$9</f>
        <v/>
      </c>
      <c r="T160">
        <f>H160*BS!$B$9</f>
        <v/>
      </c>
    </row>
    <row r="161">
      <c r="B161" t="inlineStr">
        <is>
          <t>Ordinary shares fully paid No. Ordinary shares fully paid No. Ordinary shares fully paid No. None Ini issue at 31 March 2023</t>
        </is>
      </c>
      <c r="G161" t="n">
        <v>0</v>
      </c>
      <c r="H161" t="n">
        <v>3000000</v>
      </c>
      <c r="N161">
        <f>B161</f>
        <v/>
      </c>
      <c r="O161" t="inlineStr"/>
      <c r="P161" t="inlineStr"/>
      <c r="Q161" t="inlineStr"/>
      <c r="R161" t="inlineStr"/>
      <c r="S161">
        <f>G161*BS!$B$9</f>
        <v/>
      </c>
      <c r="T161">
        <f>H161*BS!$B$9</f>
        <v/>
      </c>
    </row>
    <row r="162" ht="18.75" customFormat="1" customHeight="1" s="194">
      <c r="B162" t="inlineStr">
        <is>
          <t>Ordinary shares partly paid Ordinary shares partly paid No. None In issue at 31 March 2022</t>
        </is>
      </c>
      <c r="G162" t="n">
        <v>200000</v>
      </c>
      <c r="H162" t="n">
        <v>0</v>
      </c>
      <c r="N162">
        <f>B162</f>
        <v/>
      </c>
      <c r="O162" t="inlineStr"/>
      <c r="P162" t="inlineStr"/>
      <c r="Q162" t="inlineStr"/>
      <c r="R162" t="inlineStr"/>
      <c r="S162">
        <f>G162*BS!$B$9</f>
        <v/>
      </c>
      <c r="T162">
        <f>H162*BS!$B$9</f>
        <v/>
      </c>
    </row>
    <row r="163" ht="18.75" customFormat="1" customHeight="1" s="194">
      <c r="B163" s="229" t="inlineStr">
        <is>
          <t>Ordinary shares partly paid Ordinary shares partly paid No. None Ini issue at 31 March 2023</t>
        </is>
      </c>
      <c r="C163" s="103" t="n"/>
      <c r="D163" s="103" t="n"/>
      <c r="E163" s="103" t="n"/>
      <c r="F163" s="103" t="n"/>
      <c r="G163" s="103" t="n">
        <v>0</v>
      </c>
      <c r="H163" s="103" t="n">
        <v>200000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-3200000</v>
      </c>
      <c r="H174" s="993" t="n">
        <v>-3200000</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Retained Earnings</t>
        </is>
      </c>
      <c r="C188" s="103" t="n"/>
      <c r="D188" s="103" t="n"/>
      <c r="E188" s="103" t="n"/>
      <c r="F188" s="103" t="n"/>
      <c r="G188" s="103" t="n">
        <v>9471768</v>
      </c>
      <c r="H188" s="103" t="n">
        <v>9930819</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8616129</v>
      </c>
      <c r="H29" s="939" t="n">
        <v>9879276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588608</v>
      </c>
      <c r="H56" s="939" t="n">
        <v>858306</v>
      </c>
      <c r="I56" s="1017" t="n"/>
      <c r="N56" s="293" t="inlineStr"/>
      <c r="O56" s="192" t="inlineStr"/>
      <c r="P56" s="192" t="inlineStr"/>
      <c r="Q56" s="192" t="inlineStr"/>
      <c r="R56" s="192" t="inlineStr"/>
      <c r="S56" s="192" t="inlineStr"/>
      <c r="T56" s="192" t="inlineStr"/>
      <c r="U56" s="1016">
        <f>I56</f>
        <v/>
      </c>
    </row>
    <row r="57" customFormat="1" s="279">
      <c r="A57" s="118" t="n"/>
      <c r="B57" s="102" t="inlineStr">
        <is>
          <t>Depreciation and Amortisation Expenses</t>
        </is>
      </c>
      <c r="C57" s="939" t="n"/>
      <c r="D57" s="939" t="n"/>
      <c r="E57" s="939" t="n"/>
      <c r="F57" s="939" t="n"/>
      <c r="G57" s="939" t="n">
        <v>596431</v>
      </c>
      <c r="H57" s="939" t="n">
        <v>530019</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378702</v>
      </c>
      <c r="H58" s="939" t="n">
        <v>432075</v>
      </c>
      <c r="I58" s="1017" t="n"/>
      <c r="N58" s="293" t="inlineStr"/>
      <c r="O58" s="192" t="inlineStr"/>
      <c r="P58" s="192" t="inlineStr"/>
      <c r="Q58" s="192" t="inlineStr"/>
      <c r="R58" s="192" t="inlineStr"/>
      <c r="S58" s="192" t="inlineStr"/>
      <c r="T58" s="192" t="inlineStr"/>
      <c r="U58" s="1016">
        <f>I58</f>
        <v/>
      </c>
    </row>
    <row r="59" customFormat="1" s="279">
      <c r="A59" s="118" t="n"/>
      <c r="B59" s="102" t="inlineStr">
        <is>
          <t>Marketing and Advertising Expenses</t>
        </is>
      </c>
      <c r="C59" s="939" t="n"/>
      <c r="D59" s="939" t="n"/>
      <c r="E59" s="939" t="n"/>
      <c r="F59" s="939" t="n"/>
      <c r="G59" s="939" t="n">
        <v>878623</v>
      </c>
      <c r="H59" s="939" t="n">
        <v>955004</v>
      </c>
      <c r="I59" s="1017" t="n"/>
      <c r="N59" s="293" t="inlineStr"/>
      <c r="O59" s="192" t="inlineStr"/>
      <c r="P59" s="192" t="inlineStr"/>
      <c r="Q59" s="192" t="inlineStr"/>
      <c r="R59" s="192" t="inlineStr"/>
      <c r="S59" s="192" t="inlineStr"/>
      <c r="T59" s="192" t="inlineStr"/>
      <c r="U59" s="1016">
        <f>I59</f>
        <v/>
      </c>
    </row>
    <row r="60" customFormat="1" s="279">
      <c r="A60" s="118" t="n"/>
      <c r="B60" s="102" t="inlineStr">
        <is>
          <t>Salaries and Employee Benefits</t>
        </is>
      </c>
      <c r="C60" s="939" t="n"/>
      <c r="D60" s="939" t="n"/>
      <c r="E60" s="939" t="n"/>
      <c r="F60" s="939" t="n"/>
      <c r="G60" s="939" t="n">
        <v>2871395</v>
      </c>
      <c r="H60" s="939" t="n">
        <v>2908832</v>
      </c>
      <c r="I60" s="1017" t="n"/>
      <c r="N60" s="293" t="inlineStr"/>
      <c r="O60" s="192" t="inlineStr"/>
      <c r="P60" s="192" t="inlineStr"/>
      <c r="Q60" s="192" t="inlineStr"/>
      <c r="R60" s="192" t="inlineStr"/>
      <c r="S60" s="192" t="inlineStr"/>
      <c r="T60" s="192" t="inlineStr"/>
      <c r="U60" s="1016">
        <f>I60</f>
        <v/>
      </c>
    </row>
    <row r="61" customFormat="1" s="279">
      <c r="A61" s="118" t="n"/>
      <c r="B61" s="102" t="inlineStr">
        <is>
          <t>Other Expenses</t>
        </is>
      </c>
      <c r="C61" s="939" t="n"/>
      <c r="D61" s="939" t="n"/>
      <c r="E61" s="939" t="n"/>
      <c r="F61" s="939" t="n"/>
      <c r="G61" s="939" t="n">
        <v>1086734</v>
      </c>
      <c r="H61" s="939" t="n">
        <v>1357201</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378702</v>
      </c>
      <c r="H80" s="939" t="n">
        <v>432075</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1086734</v>
      </c>
      <c r="H81" s="939" t="n">
        <v>1357201</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In AUD Interest income</t>
        </is>
      </c>
      <c r="C98" s="939" t="n"/>
      <c r="D98" s="939" t="n"/>
      <c r="E98" s="939" t="n"/>
      <c r="F98" s="939" t="n"/>
      <c r="G98" s="939" t="n">
        <v>676</v>
      </c>
      <c r="H98" s="939" t="n">
        <v>94899</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In AUD Interest income</t>
        </is>
      </c>
      <c r="C99" s="939" t="n"/>
      <c r="D99" s="939" t="n"/>
      <c r="E99" s="939" t="n"/>
      <c r="F99" s="939" t="n"/>
      <c r="G99" s="939" t="n">
        <v>676</v>
      </c>
      <c r="H99" s="939" t="n">
        <v>94899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Net Finance Income/(Cost)</t>
        </is>
      </c>
      <c r="C111" s="939" t="n"/>
      <c r="D111" s="939" t="n"/>
      <c r="E111" s="939" t="n"/>
      <c r="F111" s="939" t="n"/>
      <c r="G111" s="939" t="n">
        <v>109959</v>
      </c>
      <c r="H111" s="939" t="n">
        <v>5529</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357665</v>
      </c>
      <c r="H138" s="939" t="n">
        <v>631712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-7820</v>
      </c>
      <c r="G12" s="1029" t="n">
        <v>3132619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-59928</v>
      </c>
      <c r="G13" s="1028" t="n">
        <v>-132937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-41620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-536914</v>
      </c>
      <c r="G21" s="1028" t="n">
        <v>-874534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-293162</v>
      </c>
      <c r="G23" s="1028" t="n">
        <v>-310598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-830076</v>
      </c>
      <c r="G25" s="1029" t="n">
        <v>-1185132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